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Yineth Montenegro\Seguimiento del pppto\2015\Informes\Informe Ejecución Mensual\PDF Mes Publ. WEB\"/>
    </mc:Choice>
  </mc:AlternateContent>
  <bookViews>
    <workbookView xWindow="0" yWindow="0" windowWidth="28800" windowHeight="12435"/>
  </bookViews>
  <sheets>
    <sheet name="RESUMEN" sheetId="1" r:id="rId1"/>
  </sheets>
  <definedNames>
    <definedName name="_xlnm._FilterDatabase" localSheetId="0" hidden="1">RESUMEN!$A$19:$CN$188</definedName>
    <definedName name="_xlnm.Print_Area" localSheetId="0">RESUMEN!$C$11:$CN$187</definedName>
    <definedName name="_xlnm.Print_Titles" localSheetId="0">RESUMEN!$B:$E,RESUMEN!$5:$19</definedName>
  </definedNames>
  <calcPr calcId="152511" fullCalcOn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J185" i="1" l="1"/>
  <c r="BW185" i="1"/>
  <c r="BJ185" i="1"/>
  <c r="AW185" i="1"/>
  <c r="AF185" i="1"/>
  <c r="AE185" i="1"/>
  <c r="AJ185" i="1" s="1"/>
  <c r="B185" i="1"/>
  <c r="CJ184" i="1"/>
  <c r="BW184" i="1"/>
  <c r="CM184" i="1" s="1"/>
  <c r="BJ184" i="1"/>
  <c r="AW184" i="1"/>
  <c r="AF184" i="1"/>
  <c r="AE184" i="1"/>
  <c r="B184" i="1"/>
  <c r="CJ183" i="1"/>
  <c r="BW183" i="1"/>
  <c r="CN183" i="1" s="1"/>
  <c r="BJ183" i="1"/>
  <c r="AW183" i="1"/>
  <c r="AF183" i="1"/>
  <c r="AF182" i="1" s="1"/>
  <c r="AE183" i="1"/>
  <c r="B183" i="1"/>
  <c r="CI182" i="1"/>
  <c r="CH182" i="1"/>
  <c r="CG182" i="1"/>
  <c r="CF182" i="1"/>
  <c r="CE182" i="1"/>
  <c r="CD182" i="1"/>
  <c r="CC182" i="1"/>
  <c r="CB182" i="1"/>
  <c r="CA182" i="1"/>
  <c r="BZ182" i="1"/>
  <c r="BY182" i="1"/>
  <c r="BX182" i="1"/>
  <c r="BV182" i="1"/>
  <c r="BU182" i="1"/>
  <c r="BT182" i="1"/>
  <c r="BS182" i="1"/>
  <c r="BR182" i="1"/>
  <c r="BQ182" i="1"/>
  <c r="BP182" i="1"/>
  <c r="BO182" i="1"/>
  <c r="BN182" i="1"/>
  <c r="BM182" i="1"/>
  <c r="BL182" i="1"/>
  <c r="BK182" i="1"/>
  <c r="BI182" i="1"/>
  <c r="BH182" i="1"/>
  <c r="BG182" i="1"/>
  <c r="BG162" i="1" s="1"/>
  <c r="BF182" i="1"/>
  <c r="BE182" i="1"/>
  <c r="BD182" i="1"/>
  <c r="BC182" i="1"/>
  <c r="BB182" i="1"/>
  <c r="BA182" i="1"/>
  <c r="AZ182" i="1"/>
  <c r="AY182" i="1"/>
  <c r="AX182" i="1"/>
  <c r="AW182" i="1"/>
  <c r="AV182" i="1"/>
  <c r="AU182" i="1"/>
  <c r="AT182" i="1"/>
  <c r="AS182" i="1"/>
  <c r="AR182" i="1"/>
  <c r="AQ182" i="1"/>
  <c r="AP182" i="1"/>
  <c r="AO182" i="1"/>
  <c r="AN182" i="1"/>
  <c r="AM182" i="1"/>
  <c r="AL182" i="1"/>
  <c r="AK182" i="1"/>
  <c r="AI182" i="1"/>
  <c r="AH182" i="1"/>
  <c r="AG182" i="1"/>
  <c r="AD182" i="1"/>
  <c r="AC182" i="1"/>
  <c r="AB182" i="1"/>
  <c r="AA182" i="1"/>
  <c r="Z182" i="1"/>
  <c r="Y182" i="1"/>
  <c r="X182" i="1"/>
  <c r="W182" i="1"/>
  <c r="V182" i="1"/>
  <c r="U182" i="1"/>
  <c r="T182" i="1"/>
  <c r="S182" i="1"/>
  <c r="R182" i="1"/>
  <c r="Q182" i="1"/>
  <c r="P182" i="1"/>
  <c r="O182" i="1"/>
  <c r="N182" i="1"/>
  <c r="M182" i="1"/>
  <c r="L182" i="1"/>
  <c r="K182" i="1"/>
  <c r="J182" i="1"/>
  <c r="I182" i="1"/>
  <c r="H182" i="1"/>
  <c r="G182" i="1"/>
  <c r="F182" i="1"/>
  <c r="CJ181" i="1"/>
  <c r="BW181" i="1"/>
  <c r="CN181" i="1" s="1"/>
  <c r="BJ181" i="1"/>
  <c r="CM181" i="1" s="1"/>
  <c r="AW181" i="1"/>
  <c r="CL181" i="1" s="1"/>
  <c r="AF181" i="1"/>
  <c r="AE181" i="1"/>
  <c r="B181" i="1"/>
  <c r="CJ180" i="1"/>
  <c r="BW180" i="1"/>
  <c r="BJ180" i="1"/>
  <c r="AW180" i="1"/>
  <c r="AF180" i="1"/>
  <c r="AE180" i="1"/>
  <c r="B180" i="1"/>
  <c r="CI179" i="1"/>
  <c r="CH179" i="1"/>
  <c r="CG179" i="1"/>
  <c r="CF179" i="1"/>
  <c r="CE179" i="1"/>
  <c r="CD179" i="1"/>
  <c r="CC179" i="1"/>
  <c r="CB179" i="1"/>
  <c r="CA179" i="1"/>
  <c r="BY179" i="1"/>
  <c r="BX179" i="1"/>
  <c r="BV179" i="1"/>
  <c r="BU179" i="1"/>
  <c r="BT179" i="1"/>
  <c r="BS179" i="1"/>
  <c r="BR179" i="1"/>
  <c r="BQ179" i="1"/>
  <c r="BP179" i="1"/>
  <c r="BO179" i="1"/>
  <c r="BN179" i="1"/>
  <c r="BL179" i="1"/>
  <c r="BK179" i="1"/>
  <c r="BI179" i="1"/>
  <c r="BH179" i="1"/>
  <c r="BG179" i="1"/>
  <c r="BF179" i="1"/>
  <c r="BE179" i="1"/>
  <c r="BD179" i="1"/>
  <c r="BC179" i="1"/>
  <c r="BB179" i="1"/>
  <c r="BA179" i="1"/>
  <c r="BA162" i="1" s="1"/>
  <c r="AZ179" i="1"/>
  <c r="AY179" i="1"/>
  <c r="AX179" i="1"/>
  <c r="AV179" i="1"/>
  <c r="AU179" i="1"/>
  <c r="AT179" i="1"/>
  <c r="AS179" i="1"/>
  <c r="AR179" i="1"/>
  <c r="AR162" i="1" s="1"/>
  <c r="AQ179" i="1"/>
  <c r="AP179" i="1"/>
  <c r="AO179" i="1"/>
  <c r="AN179" i="1"/>
  <c r="AL179" i="1"/>
  <c r="AK179" i="1"/>
  <c r="AF179" i="1"/>
  <c r="AE179" i="1"/>
  <c r="F179" i="1"/>
  <c r="B179" i="1"/>
  <c r="CJ178" i="1"/>
  <c r="BW178" i="1"/>
  <c r="BJ178" i="1"/>
  <c r="AW178" i="1"/>
  <c r="AF178" i="1"/>
  <c r="AE178" i="1"/>
  <c r="B178" i="1"/>
  <c r="CJ177" i="1"/>
  <c r="BW177" i="1"/>
  <c r="BJ177" i="1"/>
  <c r="AW177" i="1"/>
  <c r="AF177" i="1"/>
  <c r="AE177" i="1"/>
  <c r="B177" i="1"/>
  <c r="CJ176" i="1"/>
  <c r="BW176" i="1"/>
  <c r="BJ176" i="1"/>
  <c r="AW176" i="1"/>
  <c r="AF176" i="1"/>
  <c r="AE176" i="1"/>
  <c r="AJ176" i="1" s="1"/>
  <c r="B176" i="1"/>
  <c r="CJ175" i="1"/>
  <c r="BW175" i="1"/>
  <c r="BJ175" i="1"/>
  <c r="CM175" i="1" s="1"/>
  <c r="AW175" i="1"/>
  <c r="AF175" i="1"/>
  <c r="AE175" i="1"/>
  <c r="B175" i="1"/>
  <c r="CJ174" i="1"/>
  <c r="BW174" i="1"/>
  <c r="BW173" i="1" s="1"/>
  <c r="BJ174" i="1"/>
  <c r="AW174" i="1"/>
  <c r="AF174" i="1"/>
  <c r="AF173" i="1" s="1"/>
  <c r="AE174" i="1"/>
  <c r="B174" i="1"/>
  <c r="CI173" i="1"/>
  <c r="CH173" i="1"/>
  <c r="CG173" i="1"/>
  <c r="CF173" i="1"/>
  <c r="CE173" i="1"/>
  <c r="CD173" i="1"/>
  <c r="CC173" i="1"/>
  <c r="CB173" i="1"/>
  <c r="CA173" i="1"/>
  <c r="BZ173" i="1"/>
  <c r="BY173" i="1"/>
  <c r="BX173" i="1"/>
  <c r="BV173" i="1"/>
  <c r="BU173" i="1"/>
  <c r="BT173" i="1"/>
  <c r="BS173" i="1"/>
  <c r="BR173" i="1"/>
  <c r="BQ173" i="1"/>
  <c r="BP173" i="1"/>
  <c r="BO173" i="1"/>
  <c r="BN173" i="1"/>
  <c r="BM173" i="1"/>
  <c r="BL173" i="1"/>
  <c r="BK173" i="1"/>
  <c r="BI173" i="1"/>
  <c r="BH173" i="1"/>
  <c r="BG173" i="1"/>
  <c r="BF173" i="1"/>
  <c r="BE173" i="1"/>
  <c r="BD173" i="1"/>
  <c r="BC173" i="1"/>
  <c r="BB173" i="1"/>
  <c r="BA173" i="1"/>
  <c r="AZ173" i="1"/>
  <c r="AY173" i="1"/>
  <c r="AX173" i="1"/>
  <c r="AV173" i="1"/>
  <c r="AU173" i="1"/>
  <c r="AT173" i="1"/>
  <c r="AS173" i="1"/>
  <c r="AR173" i="1"/>
  <c r="AQ173" i="1"/>
  <c r="AP173" i="1"/>
  <c r="AO173" i="1"/>
  <c r="AN173" i="1"/>
  <c r="AM173" i="1"/>
  <c r="AL173" i="1"/>
  <c r="AK173" i="1"/>
  <c r="H173" i="1"/>
  <c r="G173" i="1"/>
  <c r="F173" i="1"/>
  <c r="CJ172" i="1"/>
  <c r="BW172" i="1"/>
  <c r="BJ172" i="1"/>
  <c r="AW172" i="1"/>
  <c r="AF172" i="1"/>
  <c r="AE172" i="1"/>
  <c r="AJ172" i="1" s="1"/>
  <c r="B172" i="1"/>
  <c r="CJ171" i="1"/>
  <c r="BW171" i="1"/>
  <c r="BJ171" i="1"/>
  <c r="AW171" i="1"/>
  <c r="AF171" i="1"/>
  <c r="AE171" i="1"/>
  <c r="AJ171" i="1" s="1"/>
  <c r="B171" i="1"/>
  <c r="CJ170" i="1"/>
  <c r="BW170" i="1"/>
  <c r="BJ170" i="1"/>
  <c r="AW170" i="1"/>
  <c r="AF170" i="1"/>
  <c r="AE170" i="1"/>
  <c r="B170" i="1"/>
  <c r="CJ169" i="1"/>
  <c r="BW169" i="1"/>
  <c r="BJ169" i="1"/>
  <c r="AW169" i="1"/>
  <c r="AF169" i="1"/>
  <c r="AE169" i="1"/>
  <c r="B169" i="1"/>
  <c r="CJ168" i="1"/>
  <c r="BW168" i="1"/>
  <c r="CN168" i="1" s="1"/>
  <c r="BJ168" i="1"/>
  <c r="AW168" i="1"/>
  <c r="AF168" i="1"/>
  <c r="AE168" i="1"/>
  <c r="B168" i="1"/>
  <c r="CJ167" i="1"/>
  <c r="CI167" i="1"/>
  <c r="CH167" i="1"/>
  <c r="CG167" i="1"/>
  <c r="CF167" i="1"/>
  <c r="CF162" i="1" s="1"/>
  <c r="CE167" i="1"/>
  <c r="CD167" i="1"/>
  <c r="CC167" i="1"/>
  <c r="CB167" i="1"/>
  <c r="CA167" i="1"/>
  <c r="BZ167" i="1"/>
  <c r="BY167" i="1"/>
  <c r="BX167" i="1"/>
  <c r="BX162" i="1" s="1"/>
  <c r="BV167" i="1"/>
  <c r="BU167" i="1"/>
  <c r="BT167" i="1"/>
  <c r="BS167" i="1"/>
  <c r="BR167" i="1"/>
  <c r="BQ167" i="1"/>
  <c r="BP167" i="1"/>
  <c r="BO167" i="1"/>
  <c r="BO162" i="1" s="1"/>
  <c r="BN167" i="1"/>
  <c r="BM167" i="1"/>
  <c r="BL167" i="1"/>
  <c r="BK167" i="1"/>
  <c r="BI167" i="1"/>
  <c r="BH167" i="1"/>
  <c r="BH162" i="1" s="1"/>
  <c r="BH9" i="1" s="1"/>
  <c r="BG167" i="1"/>
  <c r="BF167" i="1"/>
  <c r="BE167" i="1"/>
  <c r="BD167" i="1"/>
  <c r="BC167" i="1"/>
  <c r="BB167" i="1"/>
  <c r="BA167" i="1"/>
  <c r="AZ167" i="1"/>
  <c r="AZ162" i="1" s="1"/>
  <c r="AZ9" i="1" s="1"/>
  <c r="AY167" i="1"/>
  <c r="AX167" i="1"/>
  <c r="AV167" i="1"/>
  <c r="AU167" i="1"/>
  <c r="AT167" i="1"/>
  <c r="AS167" i="1"/>
  <c r="AS162" i="1" s="1"/>
  <c r="AR167" i="1"/>
  <c r="AQ167" i="1"/>
  <c r="AP167" i="1"/>
  <c r="AO167" i="1"/>
  <c r="AN167" i="1"/>
  <c r="AM167" i="1"/>
  <c r="AL167" i="1"/>
  <c r="AK167" i="1"/>
  <c r="AI167" i="1"/>
  <c r="AH167" i="1"/>
  <c r="AH162" i="1" s="1"/>
  <c r="AG167" i="1"/>
  <c r="AD167" i="1"/>
  <c r="AD162" i="1" s="1"/>
  <c r="AC167" i="1"/>
  <c r="AB167" i="1"/>
  <c r="AA167" i="1"/>
  <c r="Z167" i="1"/>
  <c r="Z162" i="1" s="1"/>
  <c r="Y167" i="1"/>
  <c r="X167" i="1"/>
  <c r="X162" i="1" s="1"/>
  <c r="W167" i="1"/>
  <c r="W162" i="1" s="1"/>
  <c r="V167" i="1"/>
  <c r="V162" i="1" s="1"/>
  <c r="U167" i="1"/>
  <c r="T167" i="1"/>
  <c r="S167" i="1"/>
  <c r="R167" i="1"/>
  <c r="R162" i="1" s="1"/>
  <c r="Q167" i="1"/>
  <c r="P167" i="1"/>
  <c r="P162" i="1" s="1"/>
  <c r="O167" i="1"/>
  <c r="O162" i="1" s="1"/>
  <c r="N167" i="1"/>
  <c r="N162" i="1" s="1"/>
  <c r="M167" i="1"/>
  <c r="L167" i="1"/>
  <c r="K167" i="1"/>
  <c r="J167" i="1"/>
  <c r="J162" i="1" s="1"/>
  <c r="I167" i="1"/>
  <c r="H167" i="1"/>
  <c r="G167" i="1"/>
  <c r="F167" i="1"/>
  <c r="CJ166" i="1"/>
  <c r="BW166" i="1"/>
  <c r="BJ166" i="1"/>
  <c r="AW166" i="1"/>
  <c r="AF166" i="1"/>
  <c r="AE166" i="1"/>
  <c r="B166" i="1"/>
  <c r="CJ165" i="1"/>
  <c r="BW165" i="1"/>
  <c r="BJ165" i="1"/>
  <c r="AW165" i="1"/>
  <c r="CL165" i="1" s="1"/>
  <c r="AF165" i="1"/>
  <c r="AE165" i="1"/>
  <c r="B165" i="1"/>
  <c r="CJ164" i="1"/>
  <c r="BW164" i="1"/>
  <c r="BJ164" i="1"/>
  <c r="AW164" i="1"/>
  <c r="AF164" i="1"/>
  <c r="AE164" i="1"/>
  <c r="B164" i="1"/>
  <c r="CJ163" i="1"/>
  <c r="BW163" i="1"/>
  <c r="BJ163" i="1"/>
  <c r="AW163" i="1"/>
  <c r="AF163" i="1"/>
  <c r="AE163" i="1"/>
  <c r="AJ163" i="1" s="1"/>
  <c r="B163" i="1"/>
  <c r="BY162" i="1"/>
  <c r="AI162" i="1"/>
  <c r="AA162" i="1"/>
  <c r="S162" i="1"/>
  <c r="K162" i="1"/>
  <c r="CJ160" i="1"/>
  <c r="BW160" i="1"/>
  <c r="CN160" i="1" s="1"/>
  <c r="BJ160" i="1"/>
  <c r="CM160" i="1" s="1"/>
  <c r="AW160" i="1"/>
  <c r="AF160" i="1"/>
  <c r="AE160" i="1"/>
  <c r="B160" i="1"/>
  <c r="CJ159" i="1"/>
  <c r="BW159" i="1"/>
  <c r="BJ159" i="1"/>
  <c r="CM159" i="1" s="1"/>
  <c r="AW159" i="1"/>
  <c r="CL159" i="1" s="1"/>
  <c r="AF159" i="1"/>
  <c r="AE159" i="1"/>
  <c r="B159" i="1"/>
  <c r="CJ158" i="1"/>
  <c r="BW158" i="1"/>
  <c r="BJ158" i="1"/>
  <c r="AW158" i="1"/>
  <c r="AF158" i="1"/>
  <c r="AE158" i="1"/>
  <c r="B158" i="1"/>
  <c r="CJ157" i="1"/>
  <c r="BW157" i="1"/>
  <c r="BJ157" i="1"/>
  <c r="CM157" i="1" s="1"/>
  <c r="AW157" i="1"/>
  <c r="AF157" i="1"/>
  <c r="AF155" i="1" s="1"/>
  <c r="AE157" i="1"/>
  <c r="B157" i="1"/>
  <c r="A157" i="1" s="1"/>
  <c r="CJ156" i="1"/>
  <c r="CJ155" i="1" s="1"/>
  <c r="BW156" i="1"/>
  <c r="BJ156" i="1"/>
  <c r="AW156" i="1"/>
  <c r="AF156" i="1"/>
  <c r="AE156" i="1"/>
  <c r="AJ156" i="1" s="1"/>
  <c r="B156" i="1"/>
  <c r="A156" i="1" s="1"/>
  <c r="CI155" i="1"/>
  <c r="CH155" i="1"/>
  <c r="CG155" i="1"/>
  <c r="CF155" i="1"/>
  <c r="CE155" i="1"/>
  <c r="CE152" i="1" s="1"/>
  <c r="CD155" i="1"/>
  <c r="CC155" i="1"/>
  <c r="CB155" i="1"/>
  <c r="CA155" i="1"/>
  <c r="BZ155" i="1"/>
  <c r="BY155" i="1"/>
  <c r="BX155" i="1"/>
  <c r="BV155" i="1"/>
  <c r="BU155" i="1"/>
  <c r="BT155" i="1"/>
  <c r="BS155" i="1"/>
  <c r="BR155" i="1"/>
  <c r="BQ155" i="1"/>
  <c r="BP155" i="1"/>
  <c r="BO155" i="1"/>
  <c r="BN155" i="1"/>
  <c r="BM155" i="1"/>
  <c r="BL155" i="1"/>
  <c r="BK155" i="1"/>
  <c r="BI155" i="1"/>
  <c r="BH155" i="1"/>
  <c r="BG155" i="1"/>
  <c r="BF155" i="1"/>
  <c r="BE155" i="1"/>
  <c r="BD155" i="1"/>
  <c r="BC155" i="1"/>
  <c r="BB155" i="1"/>
  <c r="BB152" i="1" s="1"/>
  <c r="BA155" i="1"/>
  <c r="AZ155" i="1"/>
  <c r="AY155" i="1"/>
  <c r="AX155" i="1"/>
  <c r="AV155" i="1"/>
  <c r="AU155" i="1"/>
  <c r="AT155" i="1"/>
  <c r="AT152" i="1" s="1"/>
  <c r="AS155" i="1"/>
  <c r="AS152" i="1" s="1"/>
  <c r="AR155" i="1"/>
  <c r="AQ155" i="1"/>
  <c r="AP155" i="1"/>
  <c r="AO155" i="1"/>
  <c r="AN155" i="1"/>
  <c r="AM155" i="1"/>
  <c r="AL155" i="1"/>
  <c r="AL152" i="1" s="1"/>
  <c r="AK155" i="1"/>
  <c r="AK152" i="1" s="1"/>
  <c r="AI155" i="1"/>
  <c r="AH155" i="1"/>
  <c r="AG155" i="1"/>
  <c r="AD155" i="1"/>
  <c r="AC155" i="1"/>
  <c r="AC152" i="1" s="1"/>
  <c r="AB155" i="1"/>
  <c r="AA155" i="1"/>
  <c r="Z155" i="1"/>
  <c r="Y155" i="1"/>
  <c r="Y152" i="1" s="1"/>
  <c r="X155" i="1"/>
  <c r="W155" i="1"/>
  <c r="V155" i="1"/>
  <c r="U155" i="1"/>
  <c r="T155" i="1"/>
  <c r="S155" i="1"/>
  <c r="S152" i="1" s="1"/>
  <c r="R155" i="1"/>
  <c r="Q155" i="1"/>
  <c r="P155" i="1"/>
  <c r="O155" i="1"/>
  <c r="N155" i="1"/>
  <c r="M155" i="1"/>
  <c r="L155" i="1"/>
  <c r="K155" i="1"/>
  <c r="J155" i="1"/>
  <c r="I155" i="1"/>
  <c r="I152" i="1" s="1"/>
  <c r="I148" i="1" s="1"/>
  <c r="H155" i="1"/>
  <c r="G155" i="1"/>
  <c r="F155" i="1"/>
  <c r="CJ154" i="1"/>
  <c r="BW154" i="1"/>
  <c r="BJ154" i="1"/>
  <c r="AW154" i="1"/>
  <c r="AF154" i="1"/>
  <c r="AE154" i="1"/>
  <c r="B154" i="1"/>
  <c r="CJ153" i="1"/>
  <c r="BW153" i="1"/>
  <c r="BJ153" i="1"/>
  <c r="AW153" i="1"/>
  <c r="CL153" i="1" s="1"/>
  <c r="AF153" i="1"/>
  <c r="AE153" i="1"/>
  <c r="B153" i="1"/>
  <c r="CG152" i="1"/>
  <c r="CA152" i="1"/>
  <c r="BU152" i="1"/>
  <c r="BS152" i="1"/>
  <c r="BO152" i="1"/>
  <c r="BK152" i="1"/>
  <c r="BG152" i="1"/>
  <c r="BE152" i="1"/>
  <c r="AO152" i="1"/>
  <c r="AM152" i="1"/>
  <c r="AD152" i="1"/>
  <c r="V152" i="1"/>
  <c r="U152" i="1"/>
  <c r="N152" i="1"/>
  <c r="G152" i="1"/>
  <c r="F152" i="1"/>
  <c r="CJ151" i="1"/>
  <c r="BW151" i="1"/>
  <c r="BJ151" i="1"/>
  <c r="AW151" i="1"/>
  <c r="AF151" i="1"/>
  <c r="AE151" i="1"/>
  <c r="B151" i="1"/>
  <c r="CJ150" i="1"/>
  <c r="BW150" i="1"/>
  <c r="BJ150" i="1"/>
  <c r="AW150" i="1"/>
  <c r="AF150" i="1"/>
  <c r="AF149" i="1" s="1"/>
  <c r="AE150" i="1"/>
  <c r="B150" i="1"/>
  <c r="CI149" i="1"/>
  <c r="CH149" i="1"/>
  <c r="CG149" i="1"/>
  <c r="CF149" i="1"/>
  <c r="CE149" i="1"/>
  <c r="CD149" i="1"/>
  <c r="CC149" i="1"/>
  <c r="CB149" i="1"/>
  <c r="CA149" i="1"/>
  <c r="BZ149" i="1"/>
  <c r="BY149" i="1"/>
  <c r="BX149" i="1"/>
  <c r="BV149" i="1"/>
  <c r="BU149" i="1"/>
  <c r="BT149" i="1"/>
  <c r="BS149" i="1"/>
  <c r="BR149" i="1"/>
  <c r="BQ149" i="1"/>
  <c r="BP149" i="1"/>
  <c r="BO149" i="1"/>
  <c r="BN149" i="1"/>
  <c r="BM149" i="1"/>
  <c r="BL149" i="1"/>
  <c r="BK149" i="1"/>
  <c r="BI149" i="1"/>
  <c r="BH149" i="1"/>
  <c r="BG149" i="1"/>
  <c r="BF149" i="1"/>
  <c r="BE149" i="1"/>
  <c r="BD149" i="1"/>
  <c r="BC149" i="1"/>
  <c r="BB149" i="1"/>
  <c r="BA149" i="1"/>
  <c r="AZ149" i="1"/>
  <c r="AY149" i="1"/>
  <c r="AX149" i="1"/>
  <c r="AV149" i="1"/>
  <c r="AU149" i="1"/>
  <c r="AT149" i="1"/>
  <c r="AS149" i="1"/>
  <c r="AR149" i="1"/>
  <c r="AQ149" i="1"/>
  <c r="AP149" i="1"/>
  <c r="AO149" i="1"/>
  <c r="AN149" i="1"/>
  <c r="AM149" i="1"/>
  <c r="AL149" i="1"/>
  <c r="AK149" i="1"/>
  <c r="AI149" i="1"/>
  <c r="AH149" i="1"/>
  <c r="AG149" i="1"/>
  <c r="AD149" i="1"/>
  <c r="AC149" i="1"/>
  <c r="AB149" i="1"/>
  <c r="AA149" i="1"/>
  <c r="Z149" i="1"/>
  <c r="Y149" i="1"/>
  <c r="X149" i="1"/>
  <c r="W149" i="1"/>
  <c r="V149" i="1"/>
  <c r="U149" i="1"/>
  <c r="T149" i="1"/>
  <c r="S149" i="1"/>
  <c r="R149" i="1"/>
  <c r="Q149" i="1"/>
  <c r="P149" i="1"/>
  <c r="O149" i="1"/>
  <c r="N149" i="1"/>
  <c r="N148" i="1" s="1"/>
  <c r="M149" i="1"/>
  <c r="L149" i="1"/>
  <c r="K149" i="1"/>
  <c r="J149" i="1"/>
  <c r="I149" i="1"/>
  <c r="H149" i="1"/>
  <c r="G149" i="1"/>
  <c r="F149" i="1"/>
  <c r="CA148" i="1"/>
  <c r="CJ147" i="1"/>
  <c r="BW147" i="1"/>
  <c r="BJ147" i="1"/>
  <c r="AW147" i="1"/>
  <c r="AF147" i="1"/>
  <c r="AF146" i="1" s="1"/>
  <c r="AF145" i="1" s="1"/>
  <c r="AE147" i="1"/>
  <c r="B147" i="1"/>
  <c r="CI146" i="1"/>
  <c r="CI145" i="1" s="1"/>
  <c r="CH146" i="1"/>
  <c r="CH145" i="1" s="1"/>
  <c r="CG146" i="1"/>
  <c r="CG145" i="1" s="1"/>
  <c r="CF146" i="1"/>
  <c r="CE146" i="1"/>
  <c r="CE145" i="1" s="1"/>
  <c r="CD146" i="1"/>
  <c r="CD145" i="1" s="1"/>
  <c r="CC146" i="1"/>
  <c r="CC145" i="1" s="1"/>
  <c r="CB146" i="1"/>
  <c r="CB145" i="1" s="1"/>
  <c r="CA146" i="1"/>
  <c r="CA145" i="1" s="1"/>
  <c r="BZ146" i="1"/>
  <c r="BZ145" i="1" s="1"/>
  <c r="BY146" i="1"/>
  <c r="BY145" i="1" s="1"/>
  <c r="BX146" i="1"/>
  <c r="BX145" i="1" s="1"/>
  <c r="BV146" i="1"/>
  <c r="BV145" i="1" s="1"/>
  <c r="BU146" i="1"/>
  <c r="BU145" i="1" s="1"/>
  <c r="BT146" i="1"/>
  <c r="BT145" i="1" s="1"/>
  <c r="BS146" i="1"/>
  <c r="BS145" i="1" s="1"/>
  <c r="BR146" i="1"/>
  <c r="BR145" i="1" s="1"/>
  <c r="BQ146" i="1"/>
  <c r="BQ145" i="1" s="1"/>
  <c r="BP146" i="1"/>
  <c r="BP145" i="1" s="1"/>
  <c r="BO146" i="1"/>
  <c r="BO145" i="1" s="1"/>
  <c r="BN146" i="1"/>
  <c r="BM146" i="1"/>
  <c r="BM145" i="1" s="1"/>
  <c r="BL146" i="1"/>
  <c r="BK146" i="1"/>
  <c r="BJ146" i="1"/>
  <c r="BJ145" i="1" s="1"/>
  <c r="BI146" i="1"/>
  <c r="BI145" i="1" s="1"/>
  <c r="BH146" i="1"/>
  <c r="BH145" i="1" s="1"/>
  <c r="BG146" i="1"/>
  <c r="BG145" i="1" s="1"/>
  <c r="BF146" i="1"/>
  <c r="BF145" i="1" s="1"/>
  <c r="BE146" i="1"/>
  <c r="BE145" i="1" s="1"/>
  <c r="BD146" i="1"/>
  <c r="BD145" i="1" s="1"/>
  <c r="BC146" i="1"/>
  <c r="BC145" i="1" s="1"/>
  <c r="BB146" i="1"/>
  <c r="BB145" i="1" s="1"/>
  <c r="BA146" i="1"/>
  <c r="BA145" i="1" s="1"/>
  <c r="AZ146" i="1"/>
  <c r="AY146" i="1"/>
  <c r="AY145" i="1" s="1"/>
  <c r="AX146" i="1"/>
  <c r="AW146" i="1"/>
  <c r="AV146" i="1"/>
  <c r="AV145" i="1" s="1"/>
  <c r="AU146" i="1"/>
  <c r="AU145" i="1" s="1"/>
  <c r="AT146" i="1"/>
  <c r="AT145" i="1" s="1"/>
  <c r="AS146" i="1"/>
  <c r="AS145" i="1" s="1"/>
  <c r="AR146" i="1"/>
  <c r="AR145" i="1" s="1"/>
  <c r="AQ146" i="1"/>
  <c r="AQ145" i="1" s="1"/>
  <c r="AP146" i="1"/>
  <c r="AP145" i="1" s="1"/>
  <c r="AO146" i="1"/>
  <c r="AN146" i="1"/>
  <c r="AM146" i="1"/>
  <c r="AL146" i="1"/>
  <c r="AL145" i="1" s="1"/>
  <c r="AK146" i="1"/>
  <c r="AK145" i="1" s="1"/>
  <c r="AI146" i="1"/>
  <c r="AI145" i="1" s="1"/>
  <c r="AH146" i="1"/>
  <c r="AG146" i="1"/>
  <c r="AG145" i="1" s="1"/>
  <c r="AE146" i="1"/>
  <c r="AE145" i="1" s="1"/>
  <c r="AD146" i="1"/>
  <c r="AD145" i="1" s="1"/>
  <c r="AC146" i="1"/>
  <c r="AC145" i="1" s="1"/>
  <c r="AB146" i="1"/>
  <c r="AB145" i="1" s="1"/>
  <c r="AA146" i="1"/>
  <c r="AA145" i="1" s="1"/>
  <c r="Z146" i="1"/>
  <c r="Z145" i="1" s="1"/>
  <c r="Y146" i="1"/>
  <c r="Y145" i="1" s="1"/>
  <c r="X146" i="1"/>
  <c r="X145" i="1" s="1"/>
  <c r="W146" i="1"/>
  <c r="W145" i="1" s="1"/>
  <c r="V146" i="1"/>
  <c r="V145" i="1" s="1"/>
  <c r="U146" i="1"/>
  <c r="U145" i="1" s="1"/>
  <c r="T146" i="1"/>
  <c r="T145" i="1" s="1"/>
  <c r="S146" i="1"/>
  <c r="S145" i="1" s="1"/>
  <c r="R146" i="1"/>
  <c r="Q146" i="1"/>
  <c r="P146" i="1"/>
  <c r="P145" i="1" s="1"/>
  <c r="O146" i="1"/>
  <c r="O145" i="1" s="1"/>
  <c r="N146" i="1"/>
  <c r="N145" i="1" s="1"/>
  <c r="M146" i="1"/>
  <c r="M145" i="1" s="1"/>
  <c r="L146" i="1"/>
  <c r="L145" i="1" s="1"/>
  <c r="K146" i="1"/>
  <c r="K145" i="1" s="1"/>
  <c r="J146" i="1"/>
  <c r="J145" i="1" s="1"/>
  <c r="I146" i="1"/>
  <c r="I145" i="1" s="1"/>
  <c r="H146" i="1"/>
  <c r="H145" i="1" s="1"/>
  <c r="G146" i="1"/>
  <c r="G145" i="1" s="1"/>
  <c r="F146" i="1"/>
  <c r="F145" i="1" s="1"/>
  <c r="CF145" i="1"/>
  <c r="BN145" i="1"/>
  <c r="BL145" i="1"/>
  <c r="BK145" i="1"/>
  <c r="AZ145" i="1"/>
  <c r="AX145" i="1"/>
  <c r="AO145" i="1"/>
  <c r="AN145" i="1"/>
  <c r="AM145" i="1"/>
  <c r="AH145" i="1"/>
  <c r="R145" i="1"/>
  <c r="Q145" i="1"/>
  <c r="CJ144" i="1"/>
  <c r="BW144" i="1"/>
  <c r="BJ144" i="1"/>
  <c r="AW144" i="1"/>
  <c r="AF144" i="1"/>
  <c r="AE144" i="1"/>
  <c r="B144" i="1"/>
  <c r="CJ143" i="1"/>
  <c r="BW143" i="1"/>
  <c r="BJ143" i="1"/>
  <c r="AW143" i="1"/>
  <c r="AF143" i="1"/>
  <c r="AF142" i="1" s="1"/>
  <c r="AF141" i="1" s="1"/>
  <c r="AE143" i="1"/>
  <c r="B143" i="1"/>
  <c r="CI142" i="1"/>
  <c r="CI141" i="1" s="1"/>
  <c r="CH142" i="1"/>
  <c r="CH141" i="1" s="1"/>
  <c r="CG142" i="1"/>
  <c r="CG141" i="1" s="1"/>
  <c r="CF142" i="1"/>
  <c r="CF141" i="1" s="1"/>
  <c r="CE142" i="1"/>
  <c r="CE141" i="1" s="1"/>
  <c r="CD142" i="1"/>
  <c r="CD141" i="1" s="1"/>
  <c r="CC142" i="1"/>
  <c r="CC141" i="1" s="1"/>
  <c r="CB142" i="1"/>
  <c r="CA142" i="1"/>
  <c r="CA141" i="1" s="1"/>
  <c r="BZ142" i="1"/>
  <c r="BZ141" i="1" s="1"/>
  <c r="BY142" i="1"/>
  <c r="BY141" i="1" s="1"/>
  <c r="BX142" i="1"/>
  <c r="BX141" i="1" s="1"/>
  <c r="BV142" i="1"/>
  <c r="BV141" i="1" s="1"/>
  <c r="BU142" i="1"/>
  <c r="BU141" i="1" s="1"/>
  <c r="BT142" i="1"/>
  <c r="BT141" i="1" s="1"/>
  <c r="BS142" i="1"/>
  <c r="BS141" i="1" s="1"/>
  <c r="BR142" i="1"/>
  <c r="BR141" i="1" s="1"/>
  <c r="BQ142" i="1"/>
  <c r="BQ141" i="1" s="1"/>
  <c r="BP142" i="1"/>
  <c r="BP141" i="1" s="1"/>
  <c r="BO142" i="1"/>
  <c r="BO141" i="1" s="1"/>
  <c r="BN142" i="1"/>
  <c r="BN141" i="1" s="1"/>
  <c r="BM142" i="1"/>
  <c r="BM141" i="1" s="1"/>
  <c r="BL142" i="1"/>
  <c r="BL141" i="1" s="1"/>
  <c r="BK142" i="1"/>
  <c r="BK141" i="1" s="1"/>
  <c r="BI142" i="1"/>
  <c r="BH142" i="1"/>
  <c r="BH141" i="1" s="1"/>
  <c r="BG142" i="1"/>
  <c r="BG141" i="1" s="1"/>
  <c r="BF142" i="1"/>
  <c r="BF141" i="1" s="1"/>
  <c r="BE142" i="1"/>
  <c r="BD142" i="1"/>
  <c r="BD141" i="1" s="1"/>
  <c r="BC142" i="1"/>
  <c r="BC141" i="1" s="1"/>
  <c r="BB142" i="1"/>
  <c r="BA142" i="1"/>
  <c r="BA141" i="1" s="1"/>
  <c r="AZ142" i="1"/>
  <c r="AZ141" i="1" s="1"/>
  <c r="AY142" i="1"/>
  <c r="AY141" i="1" s="1"/>
  <c r="AX142" i="1"/>
  <c r="AX141" i="1" s="1"/>
  <c r="AV142" i="1"/>
  <c r="AV141" i="1" s="1"/>
  <c r="AU142" i="1"/>
  <c r="AU141" i="1" s="1"/>
  <c r="AT142" i="1"/>
  <c r="AT141" i="1" s="1"/>
  <c r="AS142" i="1"/>
  <c r="AR142" i="1"/>
  <c r="AR141" i="1" s="1"/>
  <c r="AQ142" i="1"/>
  <c r="AQ141" i="1" s="1"/>
  <c r="AP142" i="1"/>
  <c r="AP141" i="1" s="1"/>
  <c r="AO142" i="1"/>
  <c r="AO141" i="1" s="1"/>
  <c r="AN142" i="1"/>
  <c r="AN141" i="1" s="1"/>
  <c r="AM142" i="1"/>
  <c r="AM141" i="1" s="1"/>
  <c r="AL142" i="1"/>
  <c r="AL141" i="1" s="1"/>
  <c r="AK142" i="1"/>
  <c r="AK141" i="1" s="1"/>
  <c r="AI142" i="1"/>
  <c r="AI141" i="1" s="1"/>
  <c r="AH142" i="1"/>
  <c r="AH141" i="1" s="1"/>
  <c r="AG142" i="1"/>
  <c r="AG141" i="1" s="1"/>
  <c r="AD142" i="1"/>
  <c r="AD141" i="1" s="1"/>
  <c r="AC142" i="1"/>
  <c r="AC141" i="1" s="1"/>
  <c r="AB142" i="1"/>
  <c r="AB141" i="1" s="1"/>
  <c r="AA142" i="1"/>
  <c r="AA141" i="1" s="1"/>
  <c r="Z142" i="1"/>
  <c r="Z141" i="1" s="1"/>
  <c r="Y142" i="1"/>
  <c r="Y141" i="1" s="1"/>
  <c r="X142" i="1"/>
  <c r="X141" i="1" s="1"/>
  <c r="W142" i="1"/>
  <c r="W141" i="1" s="1"/>
  <c r="V142" i="1"/>
  <c r="V141" i="1" s="1"/>
  <c r="U142" i="1"/>
  <c r="U141" i="1" s="1"/>
  <c r="T142" i="1"/>
  <c r="S142" i="1"/>
  <c r="S141" i="1" s="1"/>
  <c r="R142" i="1"/>
  <c r="R141" i="1" s="1"/>
  <c r="Q142" i="1"/>
  <c r="Q141" i="1" s="1"/>
  <c r="P142" i="1"/>
  <c r="P141" i="1" s="1"/>
  <c r="O142" i="1"/>
  <c r="O141" i="1" s="1"/>
  <c r="N142" i="1"/>
  <c r="N141" i="1" s="1"/>
  <c r="M142" i="1"/>
  <c r="M141" i="1" s="1"/>
  <c r="L142" i="1"/>
  <c r="K142" i="1"/>
  <c r="K141" i="1" s="1"/>
  <c r="J142" i="1"/>
  <c r="J141" i="1" s="1"/>
  <c r="I142" i="1"/>
  <c r="I141" i="1" s="1"/>
  <c r="H142" i="1"/>
  <c r="H141" i="1" s="1"/>
  <c r="G142" i="1"/>
  <c r="G141" i="1" s="1"/>
  <c r="F142" i="1"/>
  <c r="F141" i="1" s="1"/>
  <c r="CB141" i="1"/>
  <c r="BI141" i="1"/>
  <c r="BE141" i="1"/>
  <c r="BB141" i="1"/>
  <c r="AS141" i="1"/>
  <c r="T141" i="1"/>
  <c r="L141" i="1"/>
  <c r="CJ138" i="1"/>
  <c r="BW138" i="1"/>
  <c r="BJ138" i="1"/>
  <c r="AW138" i="1"/>
  <c r="AF138" i="1"/>
  <c r="AE138" i="1"/>
  <c r="B138" i="1"/>
  <c r="CJ137" i="1"/>
  <c r="BW137" i="1"/>
  <c r="BJ137" i="1"/>
  <c r="AW137" i="1"/>
  <c r="AF137" i="1"/>
  <c r="AE137" i="1"/>
  <c r="AJ137" i="1" s="1"/>
  <c r="B137" i="1"/>
  <c r="CJ136" i="1"/>
  <c r="BW136" i="1"/>
  <c r="BJ136" i="1"/>
  <c r="AW136" i="1"/>
  <c r="AF136" i="1"/>
  <c r="AE136" i="1"/>
  <c r="B136" i="1"/>
  <c r="CI135" i="1"/>
  <c r="CH135" i="1"/>
  <c r="CG135" i="1"/>
  <c r="CF135" i="1"/>
  <c r="CE135" i="1"/>
  <c r="CD135" i="1"/>
  <c r="CC135" i="1"/>
  <c r="CB135" i="1"/>
  <c r="CA135" i="1"/>
  <c r="BZ135" i="1"/>
  <c r="BY135" i="1"/>
  <c r="BX135" i="1"/>
  <c r="BV135" i="1"/>
  <c r="BU135" i="1"/>
  <c r="BT135" i="1"/>
  <c r="BS135" i="1"/>
  <c r="BR135" i="1"/>
  <c r="BQ135" i="1"/>
  <c r="BP135" i="1"/>
  <c r="BO135" i="1"/>
  <c r="BN135" i="1"/>
  <c r="BM135" i="1"/>
  <c r="BL135" i="1"/>
  <c r="BK135" i="1"/>
  <c r="BI135" i="1"/>
  <c r="BH135" i="1"/>
  <c r="BG135" i="1"/>
  <c r="BF135" i="1"/>
  <c r="BE135" i="1"/>
  <c r="BD135" i="1"/>
  <c r="BC135" i="1"/>
  <c r="BB135" i="1"/>
  <c r="BA135" i="1"/>
  <c r="AZ135" i="1"/>
  <c r="AY135" i="1"/>
  <c r="AX135" i="1"/>
  <c r="AV135" i="1"/>
  <c r="AU135" i="1"/>
  <c r="AT135" i="1"/>
  <c r="AS135" i="1"/>
  <c r="AR135" i="1"/>
  <c r="AQ135" i="1"/>
  <c r="AP135" i="1"/>
  <c r="AO135" i="1"/>
  <c r="AN135" i="1"/>
  <c r="AM135" i="1"/>
  <c r="AL135" i="1"/>
  <c r="AK135" i="1"/>
  <c r="AI135" i="1"/>
  <c r="AH135" i="1"/>
  <c r="AG135" i="1"/>
  <c r="AD135" i="1"/>
  <c r="AC135" i="1"/>
  <c r="AB135" i="1"/>
  <c r="AA135" i="1"/>
  <c r="Z135" i="1"/>
  <c r="Y135" i="1"/>
  <c r="X135" i="1"/>
  <c r="W135" i="1"/>
  <c r="V135" i="1"/>
  <c r="U135" i="1"/>
  <c r="T135" i="1"/>
  <c r="S135" i="1"/>
  <c r="R135" i="1"/>
  <c r="Q135" i="1"/>
  <c r="P135" i="1"/>
  <c r="O135" i="1"/>
  <c r="N135" i="1"/>
  <c r="M135" i="1"/>
  <c r="L135" i="1"/>
  <c r="K135" i="1"/>
  <c r="J135" i="1"/>
  <c r="I135" i="1"/>
  <c r="H135" i="1"/>
  <c r="G135" i="1"/>
  <c r="F135" i="1"/>
  <c r="CJ134" i="1"/>
  <c r="BW134" i="1"/>
  <c r="BJ134" i="1"/>
  <c r="AW134" i="1"/>
  <c r="AF134" i="1"/>
  <c r="AE134" i="1"/>
  <c r="B134" i="1"/>
  <c r="CJ133" i="1"/>
  <c r="BW133" i="1"/>
  <c r="BJ133" i="1"/>
  <c r="CM133" i="1" s="1"/>
  <c r="AW133" i="1"/>
  <c r="AF133" i="1"/>
  <c r="K133" i="1"/>
  <c r="B133" i="1"/>
  <c r="CJ132" i="1"/>
  <c r="BW132" i="1"/>
  <c r="BJ132" i="1"/>
  <c r="AW132" i="1"/>
  <c r="AF132" i="1"/>
  <c r="AE132" i="1"/>
  <c r="B132" i="1"/>
  <c r="CJ131" i="1"/>
  <c r="BW131" i="1"/>
  <c r="BJ131" i="1"/>
  <c r="AW131" i="1"/>
  <c r="AE131" i="1"/>
  <c r="L131" i="1"/>
  <c r="AF131" i="1" s="1"/>
  <c r="AJ131" i="1" s="1"/>
  <c r="B131" i="1"/>
  <c r="CJ130" i="1"/>
  <c r="BW130" i="1"/>
  <c r="BJ130" i="1"/>
  <c r="AW130" i="1"/>
  <c r="CL130" i="1" s="1"/>
  <c r="AF130" i="1"/>
  <c r="AE130" i="1"/>
  <c r="B130" i="1"/>
  <c r="CJ129" i="1"/>
  <c r="BW129" i="1"/>
  <c r="BJ129" i="1"/>
  <c r="AW129" i="1"/>
  <c r="AF129" i="1"/>
  <c r="AE129" i="1"/>
  <c r="AJ129" i="1" s="1"/>
  <c r="B129" i="1"/>
  <c r="CJ128" i="1"/>
  <c r="BW128" i="1"/>
  <c r="BJ128" i="1"/>
  <c r="AW128" i="1"/>
  <c r="CL128" i="1" s="1"/>
  <c r="AF128" i="1"/>
  <c r="AE128" i="1"/>
  <c r="B128" i="1"/>
  <c r="CI127" i="1"/>
  <c r="CH127" i="1"/>
  <c r="CG127" i="1"/>
  <c r="CF127" i="1"/>
  <c r="CE127" i="1"/>
  <c r="CD127" i="1"/>
  <c r="CC127" i="1"/>
  <c r="CB127" i="1"/>
  <c r="CA127" i="1"/>
  <c r="BZ127" i="1"/>
  <c r="BY127" i="1"/>
  <c r="BX127" i="1"/>
  <c r="BV127" i="1"/>
  <c r="BU127" i="1"/>
  <c r="BT127" i="1"/>
  <c r="BS127" i="1"/>
  <c r="BR127" i="1"/>
  <c r="BQ127" i="1"/>
  <c r="BP127" i="1"/>
  <c r="BO127" i="1"/>
  <c r="BN127" i="1"/>
  <c r="BM127" i="1"/>
  <c r="BL127" i="1"/>
  <c r="BK127" i="1"/>
  <c r="BI127" i="1"/>
  <c r="BH127" i="1"/>
  <c r="BG127" i="1"/>
  <c r="BF127" i="1"/>
  <c r="BE127" i="1"/>
  <c r="BD127" i="1"/>
  <c r="BC127" i="1"/>
  <c r="BB127" i="1"/>
  <c r="BA127" i="1"/>
  <c r="AZ127" i="1"/>
  <c r="AY127" i="1"/>
  <c r="AX127" i="1"/>
  <c r="AV127" i="1"/>
  <c r="AU127" i="1"/>
  <c r="AT127" i="1"/>
  <c r="AS127" i="1"/>
  <c r="AR127" i="1"/>
  <c r="AQ127" i="1"/>
  <c r="AP127" i="1"/>
  <c r="AO127" i="1"/>
  <c r="AN127" i="1"/>
  <c r="AM127" i="1"/>
  <c r="AL127" i="1"/>
  <c r="AK127" i="1"/>
  <c r="AI127" i="1"/>
  <c r="AH127" i="1"/>
  <c r="AG127" i="1"/>
  <c r="AD127" i="1"/>
  <c r="AC127" i="1"/>
  <c r="AB127" i="1"/>
  <c r="AA127" i="1"/>
  <c r="Z127" i="1"/>
  <c r="Y127" i="1"/>
  <c r="X127" i="1"/>
  <c r="W127" i="1"/>
  <c r="V127" i="1"/>
  <c r="U127" i="1"/>
  <c r="T127" i="1"/>
  <c r="S127" i="1"/>
  <c r="R127" i="1"/>
  <c r="Q127" i="1"/>
  <c r="P127" i="1"/>
  <c r="O127" i="1"/>
  <c r="N127" i="1"/>
  <c r="M127" i="1"/>
  <c r="L127" i="1"/>
  <c r="J127" i="1"/>
  <c r="I127" i="1"/>
  <c r="H127" i="1"/>
  <c r="G127" i="1"/>
  <c r="F127" i="1"/>
  <c r="CJ126" i="1"/>
  <c r="BW126" i="1"/>
  <c r="CN126" i="1" s="1"/>
  <c r="BJ126" i="1"/>
  <c r="CM126" i="1" s="1"/>
  <c r="AW126" i="1"/>
  <c r="AF126" i="1"/>
  <c r="AE126" i="1"/>
  <c r="B126" i="1"/>
  <c r="CJ125" i="1"/>
  <c r="CJ124" i="1" s="1"/>
  <c r="BW125" i="1"/>
  <c r="BJ125" i="1"/>
  <c r="AW125" i="1"/>
  <c r="AF125" i="1"/>
  <c r="AE125" i="1"/>
  <c r="B125" i="1"/>
  <c r="CI124" i="1"/>
  <c r="CH124" i="1"/>
  <c r="CG124" i="1"/>
  <c r="CF124" i="1"/>
  <c r="CE124" i="1"/>
  <c r="CD124" i="1"/>
  <c r="CC124" i="1"/>
  <c r="CB124" i="1"/>
  <c r="CA124" i="1"/>
  <c r="BZ124" i="1"/>
  <c r="BY124" i="1"/>
  <c r="BX124" i="1"/>
  <c r="BV124" i="1"/>
  <c r="BU124" i="1"/>
  <c r="BT124" i="1"/>
  <c r="BS124" i="1"/>
  <c r="BR124" i="1"/>
  <c r="BQ124" i="1"/>
  <c r="BP124" i="1"/>
  <c r="BO124" i="1"/>
  <c r="BN124" i="1"/>
  <c r="BM124" i="1"/>
  <c r="BL124" i="1"/>
  <c r="BK124" i="1"/>
  <c r="BI124" i="1"/>
  <c r="BH124" i="1"/>
  <c r="BG124" i="1"/>
  <c r="BF124" i="1"/>
  <c r="BE124" i="1"/>
  <c r="BD124" i="1"/>
  <c r="BC124" i="1"/>
  <c r="BB124" i="1"/>
  <c r="BA124" i="1"/>
  <c r="AZ124" i="1"/>
  <c r="AY124" i="1"/>
  <c r="AX124" i="1"/>
  <c r="AV124" i="1"/>
  <c r="AU124" i="1"/>
  <c r="AT124" i="1"/>
  <c r="AS124" i="1"/>
  <c r="AR124" i="1"/>
  <c r="AQ124" i="1"/>
  <c r="AP124" i="1"/>
  <c r="AO124" i="1"/>
  <c r="AN124" i="1"/>
  <c r="AM124" i="1"/>
  <c r="AL124" i="1"/>
  <c r="AK124" i="1"/>
  <c r="AI124" i="1"/>
  <c r="AH124" i="1"/>
  <c r="AG124" i="1"/>
  <c r="AD124" i="1"/>
  <c r="AC124" i="1"/>
  <c r="AB124" i="1"/>
  <c r="AA124" i="1"/>
  <c r="Z124" i="1"/>
  <c r="Y124" i="1"/>
  <c r="X124" i="1"/>
  <c r="W124" i="1"/>
  <c r="V124" i="1"/>
  <c r="U124" i="1"/>
  <c r="T124" i="1"/>
  <c r="S124" i="1"/>
  <c r="R124" i="1"/>
  <c r="Q124" i="1"/>
  <c r="P124" i="1"/>
  <c r="O124" i="1"/>
  <c r="N124" i="1"/>
  <c r="M124" i="1"/>
  <c r="L124" i="1"/>
  <c r="K124" i="1"/>
  <c r="J124" i="1"/>
  <c r="I124" i="1"/>
  <c r="H124" i="1"/>
  <c r="G124" i="1"/>
  <c r="F124" i="1"/>
  <c r="CJ123" i="1"/>
  <c r="BW123" i="1"/>
  <c r="BJ123" i="1"/>
  <c r="AW123" i="1"/>
  <c r="AF123" i="1"/>
  <c r="AE123" i="1"/>
  <c r="B123" i="1"/>
  <c r="CJ122" i="1"/>
  <c r="BW122" i="1"/>
  <c r="BJ122" i="1"/>
  <c r="AW122" i="1"/>
  <c r="AF122" i="1"/>
  <c r="AE122" i="1"/>
  <c r="B122" i="1"/>
  <c r="CI121" i="1"/>
  <c r="CH121" i="1"/>
  <c r="CG121" i="1"/>
  <c r="CF121" i="1"/>
  <c r="CE121" i="1"/>
  <c r="CD121" i="1"/>
  <c r="CC121" i="1"/>
  <c r="CB121" i="1"/>
  <c r="CA121" i="1"/>
  <c r="BZ121" i="1"/>
  <c r="BY121" i="1"/>
  <c r="BX121" i="1"/>
  <c r="BV121" i="1"/>
  <c r="BU121" i="1"/>
  <c r="BT121" i="1"/>
  <c r="BS121" i="1"/>
  <c r="BR121" i="1"/>
  <c r="BQ121" i="1"/>
  <c r="BP121" i="1"/>
  <c r="BO121" i="1"/>
  <c r="BN121" i="1"/>
  <c r="BM121" i="1"/>
  <c r="BL121" i="1"/>
  <c r="BK121" i="1"/>
  <c r="BI121" i="1"/>
  <c r="BH121" i="1"/>
  <c r="BG121" i="1"/>
  <c r="BF121" i="1"/>
  <c r="BE121" i="1"/>
  <c r="BD121" i="1"/>
  <c r="BC121" i="1"/>
  <c r="BB121" i="1"/>
  <c r="BA121" i="1"/>
  <c r="AZ121" i="1"/>
  <c r="AY121" i="1"/>
  <c r="AX121" i="1"/>
  <c r="AV121" i="1"/>
  <c r="AU121" i="1"/>
  <c r="AT121" i="1"/>
  <c r="AS121" i="1"/>
  <c r="AR121" i="1"/>
  <c r="AQ121" i="1"/>
  <c r="AP121" i="1"/>
  <c r="AO121" i="1"/>
  <c r="AN121" i="1"/>
  <c r="AM121" i="1"/>
  <c r="AL121" i="1"/>
  <c r="AK121" i="1"/>
  <c r="AI121" i="1"/>
  <c r="AH121" i="1"/>
  <c r="AG121" i="1"/>
  <c r="AD121" i="1"/>
  <c r="AC121" i="1"/>
  <c r="AB121" i="1"/>
  <c r="AA121" i="1"/>
  <c r="Z121" i="1"/>
  <c r="Y121" i="1"/>
  <c r="X121" i="1"/>
  <c r="W121" i="1"/>
  <c r="V121" i="1"/>
  <c r="U121" i="1"/>
  <c r="T121" i="1"/>
  <c r="S121" i="1"/>
  <c r="R121" i="1"/>
  <c r="Q121" i="1"/>
  <c r="P121" i="1"/>
  <c r="O121" i="1"/>
  <c r="N121" i="1"/>
  <c r="M121" i="1"/>
  <c r="L121" i="1"/>
  <c r="K121" i="1"/>
  <c r="J121" i="1"/>
  <c r="I121" i="1"/>
  <c r="H121" i="1"/>
  <c r="G121" i="1"/>
  <c r="F121" i="1"/>
  <c r="CJ120" i="1"/>
  <c r="BW120" i="1"/>
  <c r="BJ120" i="1"/>
  <c r="AW120" i="1"/>
  <c r="AF120" i="1"/>
  <c r="AE120" i="1"/>
  <c r="B120" i="1"/>
  <c r="CJ119" i="1"/>
  <c r="BW119" i="1"/>
  <c r="BJ119" i="1"/>
  <c r="AW119" i="1"/>
  <c r="AF119" i="1"/>
  <c r="AE119" i="1"/>
  <c r="B119" i="1"/>
  <c r="CJ118" i="1"/>
  <c r="CN118" i="1" s="1"/>
  <c r="BW118" i="1"/>
  <c r="BJ118" i="1"/>
  <c r="CM118" i="1" s="1"/>
  <c r="AW118" i="1"/>
  <c r="AF118" i="1"/>
  <c r="AE118" i="1"/>
  <c r="B118" i="1"/>
  <c r="CI117" i="1"/>
  <c r="CH117" i="1"/>
  <c r="CG117" i="1"/>
  <c r="CF117" i="1"/>
  <c r="CE117" i="1"/>
  <c r="CD117" i="1"/>
  <c r="CC117" i="1"/>
  <c r="CB117" i="1"/>
  <c r="CA117" i="1"/>
  <c r="BZ117" i="1"/>
  <c r="BY117" i="1"/>
  <c r="BX117" i="1"/>
  <c r="BV117" i="1"/>
  <c r="BU117" i="1"/>
  <c r="BT117" i="1"/>
  <c r="BS117" i="1"/>
  <c r="BR117" i="1"/>
  <c r="BQ117" i="1"/>
  <c r="BP117" i="1"/>
  <c r="BO117" i="1"/>
  <c r="BN117" i="1"/>
  <c r="BM117" i="1"/>
  <c r="BL117" i="1"/>
  <c r="BK117" i="1"/>
  <c r="BI117" i="1"/>
  <c r="BH117" i="1"/>
  <c r="BG117" i="1"/>
  <c r="BF117" i="1"/>
  <c r="BE117" i="1"/>
  <c r="BD117" i="1"/>
  <c r="BC117" i="1"/>
  <c r="BB117" i="1"/>
  <c r="BA117" i="1"/>
  <c r="AZ117" i="1"/>
  <c r="AY117" i="1"/>
  <c r="AX117" i="1"/>
  <c r="AV117" i="1"/>
  <c r="AU117" i="1"/>
  <c r="AT117" i="1"/>
  <c r="AS117" i="1"/>
  <c r="AR117" i="1"/>
  <c r="AQ117" i="1"/>
  <c r="AP117" i="1"/>
  <c r="AO117" i="1"/>
  <c r="AN117" i="1"/>
  <c r="AM117" i="1"/>
  <c r="AL117" i="1"/>
  <c r="AK117" i="1"/>
  <c r="AI117" i="1"/>
  <c r="AH117" i="1"/>
  <c r="AG117" i="1"/>
  <c r="AD117" i="1"/>
  <c r="AC117" i="1"/>
  <c r="AB117" i="1"/>
  <c r="AA117" i="1"/>
  <c r="Z117" i="1"/>
  <c r="Y117" i="1"/>
  <c r="X117" i="1"/>
  <c r="W117" i="1"/>
  <c r="V117" i="1"/>
  <c r="U117" i="1"/>
  <c r="T117" i="1"/>
  <c r="S117" i="1"/>
  <c r="R117" i="1"/>
  <c r="Q117" i="1"/>
  <c r="P117" i="1"/>
  <c r="O117" i="1"/>
  <c r="N117" i="1"/>
  <c r="M117" i="1"/>
  <c r="L117" i="1"/>
  <c r="K117" i="1"/>
  <c r="J117" i="1"/>
  <c r="I117" i="1"/>
  <c r="H117" i="1"/>
  <c r="G117" i="1"/>
  <c r="F117" i="1"/>
  <c r="CJ116" i="1"/>
  <c r="BW116" i="1"/>
  <c r="BJ116" i="1"/>
  <c r="AW116" i="1"/>
  <c r="AF116" i="1"/>
  <c r="AE116" i="1"/>
  <c r="B116" i="1"/>
  <c r="CJ115" i="1"/>
  <c r="BW115" i="1"/>
  <c r="BJ115" i="1"/>
  <c r="AW115" i="1"/>
  <c r="AF115" i="1"/>
  <c r="AE115" i="1"/>
  <c r="AJ115" i="1" s="1"/>
  <c r="B115" i="1"/>
  <c r="CJ114" i="1"/>
  <c r="BW114" i="1"/>
  <c r="BJ114" i="1"/>
  <c r="AW114" i="1"/>
  <c r="AF114" i="1"/>
  <c r="AE114" i="1"/>
  <c r="B114" i="1"/>
  <c r="CJ113" i="1"/>
  <c r="BW113" i="1"/>
  <c r="BJ113" i="1"/>
  <c r="AW113" i="1"/>
  <c r="AF113" i="1"/>
  <c r="AE113" i="1"/>
  <c r="B113" i="1"/>
  <c r="CJ112" i="1"/>
  <c r="BW112" i="1"/>
  <c r="BJ112" i="1"/>
  <c r="AW112" i="1"/>
  <c r="AF112" i="1"/>
  <c r="AE112" i="1"/>
  <c r="B112" i="1"/>
  <c r="CI111" i="1"/>
  <c r="CH111" i="1"/>
  <c r="CG111" i="1"/>
  <c r="CF111" i="1"/>
  <c r="CE111" i="1"/>
  <c r="CD111" i="1"/>
  <c r="CC111" i="1"/>
  <c r="CB111" i="1"/>
  <c r="CA111" i="1"/>
  <c r="BZ111" i="1"/>
  <c r="BY111" i="1"/>
  <c r="BX111" i="1"/>
  <c r="BV111" i="1"/>
  <c r="BU111" i="1"/>
  <c r="BT111" i="1"/>
  <c r="BS111" i="1"/>
  <c r="BR111" i="1"/>
  <c r="BQ111" i="1"/>
  <c r="BP111" i="1"/>
  <c r="BO111" i="1"/>
  <c r="BN111" i="1"/>
  <c r="BM111" i="1"/>
  <c r="BL111" i="1"/>
  <c r="BK111" i="1"/>
  <c r="BI111" i="1"/>
  <c r="BH111" i="1"/>
  <c r="BG111" i="1"/>
  <c r="BF111" i="1"/>
  <c r="BE111" i="1"/>
  <c r="BD111" i="1"/>
  <c r="BC111" i="1"/>
  <c r="BB111" i="1"/>
  <c r="BA111" i="1"/>
  <c r="AZ111" i="1"/>
  <c r="AY111" i="1"/>
  <c r="AX111" i="1"/>
  <c r="AV111" i="1"/>
  <c r="AU111" i="1"/>
  <c r="AT111" i="1"/>
  <c r="AS111" i="1"/>
  <c r="AR111" i="1"/>
  <c r="AQ111" i="1"/>
  <c r="AP111" i="1"/>
  <c r="AO111" i="1"/>
  <c r="AN111" i="1"/>
  <c r="AM111" i="1"/>
  <c r="AL111" i="1"/>
  <c r="AK111" i="1"/>
  <c r="AI111" i="1"/>
  <c r="AH111" i="1"/>
  <c r="AG111" i="1"/>
  <c r="AD111" i="1"/>
  <c r="AC111" i="1"/>
  <c r="AB111" i="1"/>
  <c r="AA111" i="1"/>
  <c r="Z111" i="1"/>
  <c r="Y111" i="1"/>
  <c r="X111" i="1"/>
  <c r="W111" i="1"/>
  <c r="V111" i="1"/>
  <c r="U111" i="1"/>
  <c r="T111" i="1"/>
  <c r="S111" i="1"/>
  <c r="R111" i="1"/>
  <c r="Q111" i="1"/>
  <c r="P111" i="1"/>
  <c r="O111" i="1"/>
  <c r="N111" i="1"/>
  <c r="M111" i="1"/>
  <c r="L111" i="1"/>
  <c r="K111" i="1"/>
  <c r="J111" i="1"/>
  <c r="I111" i="1"/>
  <c r="H111" i="1"/>
  <c r="G111" i="1"/>
  <c r="F111" i="1"/>
  <c r="CJ110" i="1"/>
  <c r="BW110" i="1"/>
  <c r="BJ110" i="1"/>
  <c r="AW110" i="1"/>
  <c r="AF110" i="1"/>
  <c r="AE110" i="1"/>
  <c r="B110" i="1"/>
  <c r="CJ109" i="1"/>
  <c r="BW109" i="1"/>
  <c r="BJ109" i="1"/>
  <c r="AW109" i="1"/>
  <c r="AF109" i="1"/>
  <c r="AJ109" i="1" s="1"/>
  <c r="AE109" i="1"/>
  <c r="B109" i="1"/>
  <c r="CI108" i="1"/>
  <c r="CH108" i="1"/>
  <c r="CG108" i="1"/>
  <c r="CF108" i="1"/>
  <c r="CE108" i="1"/>
  <c r="CD108" i="1"/>
  <c r="CC108" i="1"/>
  <c r="CB108" i="1"/>
  <c r="CA108" i="1"/>
  <c r="BZ108" i="1"/>
  <c r="BY108" i="1"/>
  <c r="BX108" i="1"/>
  <c r="BV108" i="1"/>
  <c r="BU108" i="1"/>
  <c r="BT108" i="1"/>
  <c r="BS108" i="1"/>
  <c r="BR108" i="1"/>
  <c r="BQ108" i="1"/>
  <c r="BP108" i="1"/>
  <c r="BO108" i="1"/>
  <c r="BN108" i="1"/>
  <c r="BM108" i="1"/>
  <c r="BL108" i="1"/>
  <c r="BK108" i="1"/>
  <c r="BI108" i="1"/>
  <c r="BH108" i="1"/>
  <c r="BG108" i="1"/>
  <c r="BF108" i="1"/>
  <c r="BE108" i="1"/>
  <c r="BD108" i="1"/>
  <c r="BC108" i="1"/>
  <c r="BB108" i="1"/>
  <c r="BA108" i="1"/>
  <c r="AZ108" i="1"/>
  <c r="AY108" i="1"/>
  <c r="AX108" i="1"/>
  <c r="AV108" i="1"/>
  <c r="AU108" i="1"/>
  <c r="AT108" i="1"/>
  <c r="AS108" i="1"/>
  <c r="AR108" i="1"/>
  <c r="AQ108" i="1"/>
  <c r="AP108" i="1"/>
  <c r="AO108" i="1"/>
  <c r="AN108" i="1"/>
  <c r="AM108" i="1"/>
  <c r="AL108" i="1"/>
  <c r="AK108" i="1"/>
  <c r="AI108" i="1"/>
  <c r="AH108" i="1"/>
  <c r="AG108" i="1"/>
  <c r="AD108" i="1"/>
  <c r="AC108" i="1"/>
  <c r="AB108" i="1"/>
  <c r="AA108" i="1"/>
  <c r="Z108" i="1"/>
  <c r="Y108" i="1"/>
  <c r="X108" i="1"/>
  <c r="W108" i="1"/>
  <c r="V108" i="1"/>
  <c r="U108" i="1"/>
  <c r="T108" i="1"/>
  <c r="S108" i="1"/>
  <c r="R108" i="1"/>
  <c r="Q108" i="1"/>
  <c r="P108" i="1"/>
  <c r="O108" i="1"/>
  <c r="N108" i="1"/>
  <c r="M108" i="1"/>
  <c r="L108" i="1"/>
  <c r="K108" i="1"/>
  <c r="J108" i="1"/>
  <c r="I108" i="1"/>
  <c r="H108" i="1"/>
  <c r="G108" i="1"/>
  <c r="F108" i="1"/>
  <c r="CJ107" i="1"/>
  <c r="BW107" i="1"/>
  <c r="BJ107" i="1"/>
  <c r="AW107" i="1"/>
  <c r="AF107" i="1"/>
  <c r="AE107" i="1"/>
  <c r="B107" i="1"/>
  <c r="CJ106" i="1"/>
  <c r="BW106" i="1"/>
  <c r="BJ106" i="1"/>
  <c r="AW106" i="1"/>
  <c r="AF106" i="1"/>
  <c r="AE106" i="1"/>
  <c r="B106" i="1"/>
  <c r="CJ105" i="1"/>
  <c r="BW105" i="1"/>
  <c r="BJ105" i="1"/>
  <c r="AW105" i="1"/>
  <c r="AF105" i="1"/>
  <c r="AE105" i="1"/>
  <c r="B105" i="1"/>
  <c r="CI104" i="1"/>
  <c r="CH104" i="1"/>
  <c r="CG104" i="1"/>
  <c r="CF104" i="1"/>
  <c r="CE104" i="1"/>
  <c r="CD104" i="1"/>
  <c r="CC104" i="1"/>
  <c r="CB104" i="1"/>
  <c r="CA104" i="1"/>
  <c r="BZ104" i="1"/>
  <c r="BY104" i="1"/>
  <c r="BX104" i="1"/>
  <c r="BV104" i="1"/>
  <c r="BU104" i="1"/>
  <c r="BT104" i="1"/>
  <c r="BS104" i="1"/>
  <c r="BR104" i="1"/>
  <c r="BQ104" i="1"/>
  <c r="BP104" i="1"/>
  <c r="BO104" i="1"/>
  <c r="BN104" i="1"/>
  <c r="BM104" i="1"/>
  <c r="BL104" i="1"/>
  <c r="BK104" i="1"/>
  <c r="BI104" i="1"/>
  <c r="BH104" i="1"/>
  <c r="BG104" i="1"/>
  <c r="BF104" i="1"/>
  <c r="BE104" i="1"/>
  <c r="BD104" i="1"/>
  <c r="BC104" i="1"/>
  <c r="BB104" i="1"/>
  <c r="BA104" i="1"/>
  <c r="AZ104" i="1"/>
  <c r="AY104" i="1"/>
  <c r="AX104" i="1"/>
  <c r="AV104" i="1"/>
  <c r="AU104" i="1"/>
  <c r="AT104" i="1"/>
  <c r="AS104" i="1"/>
  <c r="AR104" i="1"/>
  <c r="AQ104" i="1"/>
  <c r="AP104" i="1"/>
  <c r="AO104" i="1"/>
  <c r="AN104" i="1"/>
  <c r="AM104" i="1"/>
  <c r="AL104" i="1"/>
  <c r="AK104" i="1"/>
  <c r="AI104" i="1"/>
  <c r="AH104" i="1"/>
  <c r="AG104" i="1"/>
  <c r="AD104" i="1"/>
  <c r="AC104" i="1"/>
  <c r="AB104" i="1"/>
  <c r="AA104" i="1"/>
  <c r="Z104" i="1"/>
  <c r="Y104" i="1"/>
  <c r="X104" i="1"/>
  <c r="W104" i="1"/>
  <c r="V104" i="1"/>
  <c r="U104" i="1"/>
  <c r="T104" i="1"/>
  <c r="S104" i="1"/>
  <c r="R104" i="1"/>
  <c r="Q104" i="1"/>
  <c r="P104" i="1"/>
  <c r="O104" i="1"/>
  <c r="N104" i="1"/>
  <c r="M104" i="1"/>
  <c r="L104" i="1"/>
  <c r="K104" i="1"/>
  <c r="J104" i="1"/>
  <c r="I104" i="1"/>
  <c r="H104" i="1"/>
  <c r="G104" i="1"/>
  <c r="F104" i="1"/>
  <c r="CJ103" i="1"/>
  <c r="BW103" i="1"/>
  <c r="BJ103" i="1"/>
  <c r="AW103" i="1"/>
  <c r="AF103" i="1"/>
  <c r="AE103" i="1"/>
  <c r="B103" i="1"/>
  <c r="CJ102" i="1"/>
  <c r="BW102" i="1"/>
  <c r="BJ102" i="1"/>
  <c r="AW102" i="1"/>
  <c r="CL102" i="1" s="1"/>
  <c r="AF102" i="1"/>
  <c r="AE102" i="1"/>
  <c r="B102" i="1"/>
  <c r="CJ101" i="1"/>
  <c r="BW101" i="1"/>
  <c r="BJ101" i="1"/>
  <c r="AW101" i="1"/>
  <c r="AF101" i="1"/>
  <c r="AE101" i="1"/>
  <c r="B101" i="1"/>
  <c r="CJ100" i="1"/>
  <c r="BW100" i="1"/>
  <c r="BJ100" i="1"/>
  <c r="CM100" i="1" s="1"/>
  <c r="AW100" i="1"/>
  <c r="AF100" i="1"/>
  <c r="AE100" i="1"/>
  <c r="AJ100" i="1" s="1"/>
  <c r="B100" i="1"/>
  <c r="CJ99" i="1"/>
  <c r="BW99" i="1"/>
  <c r="BJ99" i="1"/>
  <c r="AW99" i="1"/>
  <c r="AF99" i="1"/>
  <c r="AE99" i="1"/>
  <c r="AJ99" i="1" s="1"/>
  <c r="B99" i="1"/>
  <c r="CJ98" i="1"/>
  <c r="BW98" i="1"/>
  <c r="BJ98" i="1"/>
  <c r="AW98" i="1"/>
  <c r="AF98" i="1"/>
  <c r="AE98" i="1"/>
  <c r="B98" i="1"/>
  <c r="CJ97" i="1"/>
  <c r="BW97" i="1"/>
  <c r="BJ97" i="1"/>
  <c r="AW97" i="1"/>
  <c r="AF97" i="1"/>
  <c r="AE97" i="1"/>
  <c r="B97" i="1"/>
  <c r="CJ96" i="1"/>
  <c r="BW96" i="1"/>
  <c r="BJ96" i="1"/>
  <c r="AW96" i="1"/>
  <c r="AF96" i="1"/>
  <c r="AE96" i="1"/>
  <c r="AJ96" i="1" s="1"/>
  <c r="B96" i="1"/>
  <c r="CJ95" i="1"/>
  <c r="BW95" i="1"/>
  <c r="BJ95" i="1"/>
  <c r="AW95" i="1"/>
  <c r="AF95" i="1"/>
  <c r="AE95" i="1"/>
  <c r="B95" i="1"/>
  <c r="CJ94" i="1"/>
  <c r="BW94" i="1"/>
  <c r="BJ94" i="1"/>
  <c r="AW94" i="1"/>
  <c r="AF94" i="1"/>
  <c r="AE94" i="1"/>
  <c r="B94" i="1"/>
  <c r="CI93" i="1"/>
  <c r="CH93" i="1"/>
  <c r="CG93" i="1"/>
  <c r="CF93" i="1"/>
  <c r="CE93" i="1"/>
  <c r="CD93" i="1"/>
  <c r="CC93" i="1"/>
  <c r="CB93" i="1"/>
  <c r="CA93" i="1"/>
  <c r="BZ93" i="1"/>
  <c r="BY93" i="1"/>
  <c r="BX93" i="1"/>
  <c r="BV93" i="1"/>
  <c r="BU93" i="1"/>
  <c r="BT93" i="1"/>
  <c r="BS93" i="1"/>
  <c r="BR93" i="1"/>
  <c r="BQ93" i="1"/>
  <c r="BP93" i="1"/>
  <c r="BO93" i="1"/>
  <c r="BN93" i="1"/>
  <c r="BM93" i="1"/>
  <c r="BL93" i="1"/>
  <c r="BK93" i="1"/>
  <c r="BI93" i="1"/>
  <c r="BH93" i="1"/>
  <c r="BG93" i="1"/>
  <c r="BF93" i="1"/>
  <c r="BE93" i="1"/>
  <c r="BD93" i="1"/>
  <c r="BC93" i="1"/>
  <c r="BB93" i="1"/>
  <c r="BA93" i="1"/>
  <c r="AZ93" i="1"/>
  <c r="AY93" i="1"/>
  <c r="AX93" i="1"/>
  <c r="AV93" i="1"/>
  <c r="AU93" i="1"/>
  <c r="AT93" i="1"/>
  <c r="AS93" i="1"/>
  <c r="AR93" i="1"/>
  <c r="AQ93" i="1"/>
  <c r="AP93" i="1"/>
  <c r="AO93" i="1"/>
  <c r="AN93" i="1"/>
  <c r="AM93" i="1"/>
  <c r="AL93" i="1"/>
  <c r="AK93" i="1"/>
  <c r="AI93" i="1"/>
  <c r="AH93" i="1"/>
  <c r="AG93" i="1"/>
  <c r="AD93" i="1"/>
  <c r="AC93" i="1"/>
  <c r="AB93" i="1"/>
  <c r="AA93" i="1"/>
  <c r="Z93" i="1"/>
  <c r="Y93" i="1"/>
  <c r="X93" i="1"/>
  <c r="W93" i="1"/>
  <c r="V93" i="1"/>
  <c r="U93" i="1"/>
  <c r="T93" i="1"/>
  <c r="S93" i="1"/>
  <c r="R93" i="1"/>
  <c r="Q93" i="1"/>
  <c r="P93" i="1"/>
  <c r="O93" i="1"/>
  <c r="N93" i="1"/>
  <c r="M93" i="1"/>
  <c r="L93" i="1"/>
  <c r="K93" i="1"/>
  <c r="J93" i="1"/>
  <c r="I93" i="1"/>
  <c r="H93" i="1"/>
  <c r="G93" i="1"/>
  <c r="F93" i="1"/>
  <c r="CJ92" i="1"/>
  <c r="BW92" i="1"/>
  <c r="BJ92" i="1"/>
  <c r="AW92" i="1"/>
  <c r="AF92" i="1"/>
  <c r="AJ92" i="1" s="1"/>
  <c r="AE92" i="1"/>
  <c r="B92" i="1"/>
  <c r="CJ91" i="1"/>
  <c r="BW91" i="1"/>
  <c r="BJ91" i="1"/>
  <c r="AW91" i="1"/>
  <c r="AF91" i="1"/>
  <c r="AE91" i="1"/>
  <c r="AJ91" i="1" s="1"/>
  <c r="B91" i="1"/>
  <c r="CJ90" i="1"/>
  <c r="BW90" i="1"/>
  <c r="BJ90" i="1"/>
  <c r="AW90" i="1"/>
  <c r="AF90" i="1"/>
  <c r="AE90" i="1"/>
  <c r="B90" i="1"/>
  <c r="CJ89" i="1"/>
  <c r="BW89" i="1"/>
  <c r="BJ89" i="1"/>
  <c r="AW89" i="1"/>
  <c r="AF89" i="1"/>
  <c r="AE89" i="1"/>
  <c r="B89" i="1"/>
  <c r="CJ88" i="1"/>
  <c r="BW88" i="1"/>
  <c r="BJ88" i="1"/>
  <c r="AW88" i="1"/>
  <c r="AE88" i="1"/>
  <c r="N88" i="1"/>
  <c r="AF88" i="1" s="1"/>
  <c r="B88" i="1"/>
  <c r="CJ87" i="1"/>
  <c r="BW87" i="1"/>
  <c r="BJ87" i="1"/>
  <c r="AW87" i="1"/>
  <c r="AF87" i="1"/>
  <c r="AE87" i="1"/>
  <c r="B87" i="1"/>
  <c r="CM86" i="1"/>
  <c r="CJ86" i="1"/>
  <c r="CN86" i="1" s="1"/>
  <c r="BW86" i="1"/>
  <c r="BJ86" i="1"/>
  <c r="AW86" i="1"/>
  <c r="CL86" i="1" s="1"/>
  <c r="AF86" i="1"/>
  <c r="AE86" i="1"/>
  <c r="B86" i="1"/>
  <c r="CJ85" i="1"/>
  <c r="BW85" i="1"/>
  <c r="BJ85" i="1"/>
  <c r="AW85" i="1"/>
  <c r="AF85" i="1"/>
  <c r="AJ85" i="1" s="1"/>
  <c r="AE85" i="1"/>
  <c r="B85" i="1"/>
  <c r="CJ84" i="1"/>
  <c r="BW84" i="1"/>
  <c r="BJ84" i="1"/>
  <c r="AW84" i="1"/>
  <c r="AF84" i="1"/>
  <c r="AE84" i="1"/>
  <c r="AJ84" i="1" s="1"/>
  <c r="CK84" i="1" s="1"/>
  <c r="B84" i="1"/>
  <c r="CJ83" i="1"/>
  <c r="BW83" i="1"/>
  <c r="BJ83" i="1"/>
  <c r="AW83" i="1"/>
  <c r="AF83" i="1"/>
  <c r="AE83" i="1"/>
  <c r="AJ83" i="1" s="1"/>
  <c r="B83" i="1"/>
  <c r="CI82" i="1"/>
  <c r="CH82" i="1"/>
  <c r="CG82" i="1"/>
  <c r="CF82" i="1"/>
  <c r="CE82" i="1"/>
  <c r="CD82" i="1"/>
  <c r="CC82" i="1"/>
  <c r="CB82" i="1"/>
  <c r="CA82" i="1"/>
  <c r="BZ82" i="1"/>
  <c r="BY82" i="1"/>
  <c r="BX82" i="1"/>
  <c r="BV82" i="1"/>
  <c r="BU82" i="1"/>
  <c r="BT82" i="1"/>
  <c r="BS82" i="1"/>
  <c r="BR82" i="1"/>
  <c r="BQ82" i="1"/>
  <c r="BP82" i="1"/>
  <c r="BO82" i="1"/>
  <c r="BN82" i="1"/>
  <c r="BM82" i="1"/>
  <c r="BL82" i="1"/>
  <c r="BK82" i="1"/>
  <c r="BI82" i="1"/>
  <c r="BH82" i="1"/>
  <c r="BG82" i="1"/>
  <c r="BF82" i="1"/>
  <c r="BE82" i="1"/>
  <c r="BD82" i="1"/>
  <c r="BC82" i="1"/>
  <c r="BB82" i="1"/>
  <c r="BA82" i="1"/>
  <c r="AZ82" i="1"/>
  <c r="AY82" i="1"/>
  <c r="AX82" i="1"/>
  <c r="AV82" i="1"/>
  <c r="AU82" i="1"/>
  <c r="AT82" i="1"/>
  <c r="AS82" i="1"/>
  <c r="AR82" i="1"/>
  <c r="AQ82" i="1"/>
  <c r="AP82" i="1"/>
  <c r="AO82" i="1"/>
  <c r="AN82" i="1"/>
  <c r="AM82" i="1"/>
  <c r="AL82" i="1"/>
  <c r="AK82" i="1"/>
  <c r="AI82" i="1"/>
  <c r="AH82" i="1"/>
  <c r="AG82" i="1"/>
  <c r="AD82" i="1"/>
  <c r="AC82" i="1"/>
  <c r="AB82" i="1"/>
  <c r="AA82" i="1"/>
  <c r="Z82" i="1"/>
  <c r="Y82" i="1"/>
  <c r="X82" i="1"/>
  <c r="W82" i="1"/>
  <c r="V82" i="1"/>
  <c r="U82" i="1"/>
  <c r="T82" i="1"/>
  <c r="S82" i="1"/>
  <c r="R82" i="1"/>
  <c r="Q82" i="1"/>
  <c r="P82" i="1"/>
  <c r="O82" i="1"/>
  <c r="M82" i="1"/>
  <c r="L82" i="1"/>
  <c r="K82" i="1"/>
  <c r="J82" i="1"/>
  <c r="I82" i="1"/>
  <c r="H82" i="1"/>
  <c r="G82" i="1"/>
  <c r="F82" i="1"/>
  <c r="CJ81" i="1"/>
  <c r="BW81" i="1"/>
  <c r="BJ81" i="1"/>
  <c r="AW81" i="1"/>
  <c r="AF81" i="1"/>
  <c r="AE81" i="1"/>
  <c r="B81" i="1"/>
  <c r="CJ80" i="1"/>
  <c r="BW80" i="1"/>
  <c r="BJ80" i="1"/>
  <c r="BJ79" i="1" s="1"/>
  <c r="AW80" i="1"/>
  <c r="AF80" i="1"/>
  <c r="AE80" i="1"/>
  <c r="B80" i="1"/>
  <c r="CI79" i="1"/>
  <c r="CH79" i="1"/>
  <c r="CG79" i="1"/>
  <c r="CF79" i="1"/>
  <c r="CE79" i="1"/>
  <c r="CD79" i="1"/>
  <c r="CC79" i="1"/>
  <c r="CB79" i="1"/>
  <c r="CA79" i="1"/>
  <c r="BZ79" i="1"/>
  <c r="BY79" i="1"/>
  <c r="BX79" i="1"/>
  <c r="BV79" i="1"/>
  <c r="BU79" i="1"/>
  <c r="BT79" i="1"/>
  <c r="BS79" i="1"/>
  <c r="BR79" i="1"/>
  <c r="BQ79" i="1"/>
  <c r="BP79" i="1"/>
  <c r="BO79" i="1"/>
  <c r="BN79" i="1"/>
  <c r="BM79" i="1"/>
  <c r="BL79" i="1"/>
  <c r="BK79" i="1"/>
  <c r="BI79" i="1"/>
  <c r="BH79" i="1"/>
  <c r="BG79" i="1"/>
  <c r="BF79" i="1"/>
  <c r="BE79" i="1"/>
  <c r="BD79" i="1"/>
  <c r="BC79" i="1"/>
  <c r="BB79" i="1"/>
  <c r="BA79" i="1"/>
  <c r="AZ79" i="1"/>
  <c r="AY79" i="1"/>
  <c r="AX79" i="1"/>
  <c r="AV79" i="1"/>
  <c r="AU79" i="1"/>
  <c r="AT79" i="1"/>
  <c r="AS79" i="1"/>
  <c r="AR79" i="1"/>
  <c r="AQ79" i="1"/>
  <c r="AP79" i="1"/>
  <c r="AO79" i="1"/>
  <c r="AN79" i="1"/>
  <c r="AM79" i="1"/>
  <c r="AL79" i="1"/>
  <c r="AK79" i="1"/>
  <c r="AI79" i="1"/>
  <c r="AH79" i="1"/>
  <c r="AG79" i="1"/>
  <c r="AD79" i="1"/>
  <c r="AC79" i="1"/>
  <c r="AB79" i="1"/>
  <c r="AA79" i="1"/>
  <c r="Z79" i="1"/>
  <c r="Y79" i="1"/>
  <c r="X79" i="1"/>
  <c r="W79" i="1"/>
  <c r="V79" i="1"/>
  <c r="U79" i="1"/>
  <c r="T79" i="1"/>
  <c r="S79" i="1"/>
  <c r="R79" i="1"/>
  <c r="Q79" i="1"/>
  <c r="P79" i="1"/>
  <c r="O79" i="1"/>
  <c r="N79" i="1"/>
  <c r="M79" i="1"/>
  <c r="L79" i="1"/>
  <c r="K79" i="1"/>
  <c r="J79" i="1"/>
  <c r="I79" i="1"/>
  <c r="H79" i="1"/>
  <c r="G79" i="1"/>
  <c r="F79" i="1"/>
  <c r="CJ78" i="1"/>
  <c r="BW78" i="1"/>
  <c r="CN78" i="1" s="1"/>
  <c r="BJ78" i="1"/>
  <c r="CM78" i="1" s="1"/>
  <c r="AW78" i="1"/>
  <c r="AF78" i="1"/>
  <c r="AE78" i="1"/>
  <c r="B78" i="1"/>
  <c r="CJ77" i="1"/>
  <c r="BW77" i="1"/>
  <c r="BJ77" i="1"/>
  <c r="CM77" i="1" s="1"/>
  <c r="AW77" i="1"/>
  <c r="AF77" i="1"/>
  <c r="AJ77" i="1" s="1"/>
  <c r="AE77" i="1"/>
  <c r="B77" i="1"/>
  <c r="CJ76" i="1"/>
  <c r="BW76" i="1"/>
  <c r="BJ76" i="1"/>
  <c r="AW76" i="1"/>
  <c r="AF76" i="1"/>
  <c r="AE76" i="1"/>
  <c r="B76" i="1"/>
  <c r="CJ75" i="1"/>
  <c r="BW75" i="1"/>
  <c r="BJ75" i="1"/>
  <c r="AW75" i="1"/>
  <c r="AF75" i="1"/>
  <c r="AE75" i="1"/>
  <c r="B75" i="1"/>
  <c r="CJ74" i="1"/>
  <c r="BW74" i="1"/>
  <c r="BJ74" i="1"/>
  <c r="AW74" i="1"/>
  <c r="AF74" i="1"/>
  <c r="AE74" i="1"/>
  <c r="B74" i="1"/>
  <c r="CJ73" i="1"/>
  <c r="BW73" i="1"/>
  <c r="BJ73" i="1"/>
  <c r="AW73" i="1"/>
  <c r="AF73" i="1"/>
  <c r="AE73" i="1"/>
  <c r="B73" i="1"/>
  <c r="CJ72" i="1"/>
  <c r="BW72" i="1"/>
  <c r="BJ72" i="1"/>
  <c r="AW72" i="1"/>
  <c r="AF72" i="1"/>
  <c r="AE72" i="1"/>
  <c r="B72" i="1"/>
  <c r="CJ71" i="1"/>
  <c r="BW71" i="1"/>
  <c r="BJ71" i="1"/>
  <c r="CL71" i="1" s="1"/>
  <c r="AW71" i="1"/>
  <c r="AF71" i="1"/>
  <c r="AE71" i="1"/>
  <c r="B71" i="1"/>
  <c r="CI70" i="1"/>
  <c r="CH70" i="1"/>
  <c r="CG70" i="1"/>
  <c r="CF70" i="1"/>
  <c r="CE70" i="1"/>
  <c r="CD70" i="1"/>
  <c r="CC70" i="1"/>
  <c r="CB70" i="1"/>
  <c r="CA70" i="1"/>
  <c r="BZ70" i="1"/>
  <c r="BY70" i="1"/>
  <c r="BX70" i="1"/>
  <c r="BV70" i="1"/>
  <c r="BU70" i="1"/>
  <c r="BT70" i="1"/>
  <c r="BT69" i="1" s="1"/>
  <c r="BT59" i="1" s="1"/>
  <c r="BS70" i="1"/>
  <c r="BR70" i="1"/>
  <c r="BQ70" i="1"/>
  <c r="BP70" i="1"/>
  <c r="BO70" i="1"/>
  <c r="BN70" i="1"/>
  <c r="BM70" i="1"/>
  <c r="BL70" i="1"/>
  <c r="BL69" i="1" s="1"/>
  <c r="BL59" i="1" s="1"/>
  <c r="BK70" i="1"/>
  <c r="BI70" i="1"/>
  <c r="BH70" i="1"/>
  <c r="BG70" i="1"/>
  <c r="BF70" i="1"/>
  <c r="BE70" i="1"/>
  <c r="BD70" i="1"/>
  <c r="BC70" i="1"/>
  <c r="BC69" i="1" s="1"/>
  <c r="BB70" i="1"/>
  <c r="BA70" i="1"/>
  <c r="AZ70" i="1"/>
  <c r="AY70" i="1"/>
  <c r="AX70" i="1"/>
  <c r="AV70" i="1"/>
  <c r="AU70" i="1"/>
  <c r="AT70" i="1"/>
  <c r="AT69" i="1" s="1"/>
  <c r="AS70" i="1"/>
  <c r="AR70" i="1"/>
  <c r="AQ70" i="1"/>
  <c r="AP70" i="1"/>
  <c r="AO70" i="1"/>
  <c r="AN70" i="1"/>
  <c r="AM70" i="1"/>
  <c r="AL70" i="1"/>
  <c r="AL69" i="1" s="1"/>
  <c r="AL59" i="1" s="1"/>
  <c r="AK70" i="1"/>
  <c r="AI70" i="1"/>
  <c r="AH70" i="1"/>
  <c r="AG70" i="1"/>
  <c r="AD70" i="1"/>
  <c r="AC70" i="1"/>
  <c r="AB70" i="1"/>
  <c r="AA70" i="1"/>
  <c r="AA69" i="1" s="1"/>
  <c r="Z70" i="1"/>
  <c r="Y70" i="1"/>
  <c r="X70" i="1"/>
  <c r="W70" i="1"/>
  <c r="V70" i="1"/>
  <c r="U70" i="1"/>
  <c r="T70" i="1"/>
  <c r="S70" i="1"/>
  <c r="S69" i="1" s="1"/>
  <c r="R70" i="1"/>
  <c r="Q70" i="1"/>
  <c r="P70" i="1"/>
  <c r="O70" i="1"/>
  <c r="N70" i="1"/>
  <c r="M70" i="1"/>
  <c r="L70" i="1"/>
  <c r="K70" i="1"/>
  <c r="J70" i="1"/>
  <c r="J69" i="1" s="1"/>
  <c r="I70" i="1"/>
  <c r="H70" i="1"/>
  <c r="G70" i="1"/>
  <c r="F70" i="1"/>
  <c r="CJ68" i="1"/>
  <c r="BW68" i="1"/>
  <c r="BJ68" i="1"/>
  <c r="AW68" i="1"/>
  <c r="AF68" i="1"/>
  <c r="AE68" i="1"/>
  <c r="B68" i="1"/>
  <c r="CJ67" i="1"/>
  <c r="BW67" i="1"/>
  <c r="BJ67" i="1"/>
  <c r="AW67" i="1"/>
  <c r="AF67" i="1"/>
  <c r="AE67" i="1"/>
  <c r="AJ67" i="1" s="1"/>
  <c r="B67" i="1"/>
  <c r="CI66" i="1"/>
  <c r="CH66" i="1"/>
  <c r="CG66" i="1"/>
  <c r="CF66" i="1"/>
  <c r="CE66" i="1"/>
  <c r="CD66" i="1"/>
  <c r="CC66" i="1"/>
  <c r="CB66" i="1"/>
  <c r="CA66" i="1"/>
  <c r="BZ66" i="1"/>
  <c r="BY66" i="1"/>
  <c r="BX66" i="1"/>
  <c r="BV66" i="1"/>
  <c r="BU66" i="1"/>
  <c r="BT66" i="1"/>
  <c r="BS66" i="1"/>
  <c r="BR66" i="1"/>
  <c r="BQ66" i="1"/>
  <c r="BP66" i="1"/>
  <c r="BO66" i="1"/>
  <c r="BN66" i="1"/>
  <c r="BM66" i="1"/>
  <c r="BL66" i="1"/>
  <c r="BK66" i="1"/>
  <c r="BI66" i="1"/>
  <c r="BH66" i="1"/>
  <c r="BG66" i="1"/>
  <c r="BF66" i="1"/>
  <c r="BE66" i="1"/>
  <c r="BD66" i="1"/>
  <c r="BC66" i="1"/>
  <c r="BB66" i="1"/>
  <c r="BA66" i="1"/>
  <c r="AZ66" i="1"/>
  <c r="AY66" i="1"/>
  <c r="AX66" i="1"/>
  <c r="AV66" i="1"/>
  <c r="AU66" i="1"/>
  <c r="AT66" i="1"/>
  <c r="AS66" i="1"/>
  <c r="AR66" i="1"/>
  <c r="AQ66" i="1"/>
  <c r="AP66" i="1"/>
  <c r="AO66" i="1"/>
  <c r="AN66" i="1"/>
  <c r="AM66" i="1"/>
  <c r="AL66" i="1"/>
  <c r="AK66" i="1"/>
  <c r="AI66" i="1"/>
  <c r="AH66" i="1"/>
  <c r="AG66" i="1"/>
  <c r="AD66" i="1"/>
  <c r="AC66" i="1"/>
  <c r="AB66" i="1"/>
  <c r="AA66" i="1"/>
  <c r="Z66" i="1"/>
  <c r="Y66" i="1"/>
  <c r="X66" i="1"/>
  <c r="W66" i="1"/>
  <c r="V66" i="1"/>
  <c r="U66" i="1"/>
  <c r="T66" i="1"/>
  <c r="S66" i="1"/>
  <c r="R66" i="1"/>
  <c r="Q66" i="1"/>
  <c r="P66" i="1"/>
  <c r="O66" i="1"/>
  <c r="N66" i="1"/>
  <c r="N60" i="1" s="1"/>
  <c r="M66" i="1"/>
  <c r="L66" i="1"/>
  <c r="K66" i="1"/>
  <c r="J66" i="1"/>
  <c r="I66" i="1"/>
  <c r="H66" i="1"/>
  <c r="G66" i="1"/>
  <c r="F66" i="1"/>
  <c r="CJ65" i="1"/>
  <c r="BW65" i="1"/>
  <c r="BJ65" i="1"/>
  <c r="AW65" i="1"/>
  <c r="AF65" i="1"/>
  <c r="AE65" i="1"/>
  <c r="B65" i="1"/>
  <c r="CJ64" i="1"/>
  <c r="BW64" i="1"/>
  <c r="BJ64" i="1"/>
  <c r="AW64" i="1"/>
  <c r="AF64" i="1"/>
  <c r="AE64" i="1"/>
  <c r="B64" i="1"/>
  <c r="CJ63" i="1"/>
  <c r="BW63" i="1"/>
  <c r="BJ63" i="1"/>
  <c r="AW63" i="1"/>
  <c r="AF63" i="1"/>
  <c r="AE63" i="1"/>
  <c r="B63" i="1"/>
  <c r="CJ62" i="1"/>
  <c r="BW62" i="1"/>
  <c r="BJ62" i="1"/>
  <c r="AW62" i="1"/>
  <c r="AF62" i="1"/>
  <c r="AE62" i="1"/>
  <c r="B62" i="1"/>
  <c r="CI61" i="1"/>
  <c r="CH61" i="1"/>
  <c r="CG61" i="1"/>
  <c r="CG60" i="1" s="1"/>
  <c r="CF61" i="1"/>
  <c r="CF60" i="1" s="1"/>
  <c r="CE61" i="1"/>
  <c r="CD61" i="1"/>
  <c r="CD60" i="1" s="1"/>
  <c r="CC61" i="1"/>
  <c r="CB61" i="1"/>
  <c r="CB60" i="1" s="1"/>
  <c r="CA61" i="1"/>
  <c r="BZ61" i="1"/>
  <c r="BY61" i="1"/>
  <c r="BY60" i="1" s="1"/>
  <c r="BX61" i="1"/>
  <c r="BX60" i="1" s="1"/>
  <c r="BV61" i="1"/>
  <c r="BV60" i="1" s="1"/>
  <c r="BU61" i="1"/>
  <c r="BT61" i="1"/>
  <c r="BT60" i="1" s="1"/>
  <c r="BS61" i="1"/>
  <c r="BR61" i="1"/>
  <c r="BQ61" i="1"/>
  <c r="BP61" i="1"/>
  <c r="BP60" i="1" s="1"/>
  <c r="BO61" i="1"/>
  <c r="BN61" i="1"/>
  <c r="BN60" i="1" s="1"/>
  <c r="BM61" i="1"/>
  <c r="BL61" i="1"/>
  <c r="BL60" i="1" s="1"/>
  <c r="BK61" i="1"/>
  <c r="BI61" i="1"/>
  <c r="BH61" i="1"/>
  <c r="BH60" i="1" s="1"/>
  <c r="BG61" i="1"/>
  <c r="BF61" i="1"/>
  <c r="BF60" i="1" s="1"/>
  <c r="BE61" i="1"/>
  <c r="BD61" i="1"/>
  <c r="BD60" i="1" s="1"/>
  <c r="BC61" i="1"/>
  <c r="BB61" i="1"/>
  <c r="BA61" i="1"/>
  <c r="AZ61" i="1"/>
  <c r="AZ60" i="1" s="1"/>
  <c r="AY61" i="1"/>
  <c r="AX61" i="1"/>
  <c r="AX60" i="1" s="1"/>
  <c r="AV61" i="1"/>
  <c r="AV60" i="1" s="1"/>
  <c r="AU61" i="1"/>
  <c r="AT61" i="1"/>
  <c r="AT60" i="1" s="1"/>
  <c r="AS61" i="1"/>
  <c r="AR61" i="1"/>
  <c r="AQ61" i="1"/>
  <c r="AP61" i="1"/>
  <c r="AP60" i="1" s="1"/>
  <c r="AO61" i="1"/>
  <c r="AO60" i="1" s="1"/>
  <c r="AN61" i="1"/>
  <c r="AN60" i="1" s="1"/>
  <c r="AM61" i="1"/>
  <c r="AM60" i="1" s="1"/>
  <c r="AL61" i="1"/>
  <c r="AK61" i="1"/>
  <c r="AI61" i="1"/>
  <c r="AH61" i="1"/>
  <c r="AH60" i="1" s="1"/>
  <c r="AG61" i="1"/>
  <c r="AG60" i="1" s="1"/>
  <c r="AF61" i="1"/>
  <c r="AD61" i="1"/>
  <c r="AC61" i="1"/>
  <c r="AB61" i="1"/>
  <c r="AA61" i="1"/>
  <c r="Z61" i="1"/>
  <c r="Y61" i="1"/>
  <c r="Y60" i="1" s="1"/>
  <c r="X61" i="1"/>
  <c r="X60" i="1" s="1"/>
  <c r="W61" i="1"/>
  <c r="W60" i="1" s="1"/>
  <c r="V61" i="1"/>
  <c r="U61" i="1"/>
  <c r="T61" i="1"/>
  <c r="S61" i="1"/>
  <c r="R61" i="1"/>
  <c r="Q61" i="1"/>
  <c r="Q60" i="1" s="1"/>
  <c r="P61" i="1"/>
  <c r="P60" i="1" s="1"/>
  <c r="O61" i="1"/>
  <c r="O60" i="1" s="1"/>
  <c r="N61" i="1"/>
  <c r="M61" i="1"/>
  <c r="L61" i="1"/>
  <c r="K61" i="1"/>
  <c r="J61" i="1"/>
  <c r="I61" i="1"/>
  <c r="I60" i="1" s="1"/>
  <c r="H61" i="1"/>
  <c r="H60" i="1" s="1"/>
  <c r="G61" i="1"/>
  <c r="G60" i="1" s="1"/>
  <c r="F61" i="1"/>
  <c r="CI60" i="1"/>
  <c r="CH60" i="1"/>
  <c r="CC60" i="1"/>
  <c r="BU60" i="1"/>
  <c r="BQ60" i="1"/>
  <c r="BM60" i="1"/>
  <c r="BE60" i="1"/>
  <c r="BC60" i="1"/>
  <c r="AU60" i="1"/>
  <c r="AL60" i="1"/>
  <c r="U60" i="1"/>
  <c r="CJ57" i="1"/>
  <c r="BW57" i="1"/>
  <c r="BJ57" i="1"/>
  <c r="AW57" i="1"/>
  <c r="AF57" i="1"/>
  <c r="AE57" i="1"/>
  <c r="AJ57" i="1" s="1"/>
  <c r="B57" i="1"/>
  <c r="CJ56" i="1"/>
  <c r="BW56" i="1"/>
  <c r="BJ56" i="1"/>
  <c r="CM56" i="1" s="1"/>
  <c r="AW56" i="1"/>
  <c r="AF56" i="1"/>
  <c r="AE56" i="1"/>
  <c r="B56" i="1"/>
  <c r="CJ55" i="1"/>
  <c r="BW55" i="1"/>
  <c r="BJ55" i="1"/>
  <c r="AW55" i="1"/>
  <c r="AF55" i="1"/>
  <c r="AE55" i="1"/>
  <c r="B55" i="1"/>
  <c r="CN54" i="1"/>
  <c r="CJ54" i="1"/>
  <c r="BW54" i="1"/>
  <c r="BJ54" i="1"/>
  <c r="AW54" i="1"/>
  <c r="CL54" i="1" s="1"/>
  <c r="AF54" i="1"/>
  <c r="AE54" i="1"/>
  <c r="B54" i="1"/>
  <c r="CJ53" i="1"/>
  <c r="BW53" i="1"/>
  <c r="BJ53" i="1"/>
  <c r="AW53" i="1"/>
  <c r="AF53" i="1"/>
  <c r="AE53" i="1"/>
  <c r="B53" i="1"/>
  <c r="CJ52" i="1"/>
  <c r="BW52" i="1"/>
  <c r="BJ52" i="1"/>
  <c r="AW52" i="1"/>
  <c r="AF52" i="1"/>
  <c r="AE52" i="1"/>
  <c r="B52" i="1"/>
  <c r="CM51" i="1"/>
  <c r="CJ51" i="1"/>
  <c r="BW51" i="1"/>
  <c r="BJ51" i="1"/>
  <c r="AW51" i="1"/>
  <c r="AF51" i="1"/>
  <c r="AE51" i="1"/>
  <c r="B51" i="1"/>
  <c r="CJ50" i="1"/>
  <c r="BW50" i="1"/>
  <c r="BJ50" i="1"/>
  <c r="AW50" i="1"/>
  <c r="AF50" i="1"/>
  <c r="AE50" i="1"/>
  <c r="AJ50" i="1" s="1"/>
  <c r="B50" i="1"/>
  <c r="CI49" i="1"/>
  <c r="CH49" i="1"/>
  <c r="CG49" i="1"/>
  <c r="CF49" i="1"/>
  <c r="CE49" i="1"/>
  <c r="CD49" i="1"/>
  <c r="CC49" i="1"/>
  <c r="CB49" i="1"/>
  <c r="CA49" i="1"/>
  <c r="BZ49" i="1"/>
  <c r="BY49" i="1"/>
  <c r="BX49" i="1"/>
  <c r="BV49" i="1"/>
  <c r="BU49" i="1"/>
  <c r="BT49" i="1"/>
  <c r="BS49" i="1"/>
  <c r="BR49" i="1"/>
  <c r="BQ49" i="1"/>
  <c r="BP49" i="1"/>
  <c r="BO49" i="1"/>
  <c r="BN49" i="1"/>
  <c r="BM49" i="1"/>
  <c r="BL49" i="1"/>
  <c r="BK49" i="1"/>
  <c r="BI49" i="1"/>
  <c r="BH49" i="1"/>
  <c r="BG49" i="1"/>
  <c r="BF49" i="1"/>
  <c r="BE49" i="1"/>
  <c r="BD49" i="1"/>
  <c r="BC49" i="1"/>
  <c r="BB49" i="1"/>
  <c r="BA49" i="1"/>
  <c r="AZ49" i="1"/>
  <c r="AY49" i="1"/>
  <c r="AX49" i="1"/>
  <c r="AV49" i="1"/>
  <c r="AU49" i="1"/>
  <c r="AT49" i="1"/>
  <c r="AS49" i="1"/>
  <c r="AR49" i="1"/>
  <c r="AQ49" i="1"/>
  <c r="AP49" i="1"/>
  <c r="AO49" i="1"/>
  <c r="AN49" i="1"/>
  <c r="AM49" i="1"/>
  <c r="AL49" i="1"/>
  <c r="AK49" i="1"/>
  <c r="AI49" i="1"/>
  <c r="AI42" i="1" s="1"/>
  <c r="AH49" i="1"/>
  <c r="AG49" i="1"/>
  <c r="AD49" i="1"/>
  <c r="AC49" i="1"/>
  <c r="AB49" i="1"/>
  <c r="AA49" i="1"/>
  <c r="Z49" i="1"/>
  <c r="Y49" i="1"/>
  <c r="X49" i="1"/>
  <c r="W49" i="1"/>
  <c r="V49" i="1"/>
  <c r="U49" i="1"/>
  <c r="T49" i="1"/>
  <c r="S49" i="1"/>
  <c r="R49" i="1"/>
  <c r="Q49" i="1"/>
  <c r="P49" i="1"/>
  <c r="O49" i="1"/>
  <c r="N49" i="1"/>
  <c r="M49" i="1"/>
  <c r="L49" i="1"/>
  <c r="K49" i="1"/>
  <c r="J49" i="1"/>
  <c r="I49" i="1"/>
  <c r="H49" i="1"/>
  <c r="G49" i="1"/>
  <c r="F49" i="1"/>
  <c r="CJ48" i="1"/>
  <c r="BW48" i="1"/>
  <c r="AZ48" i="1"/>
  <c r="BJ48" i="1" s="1"/>
  <c r="AW48" i="1"/>
  <c r="AF48" i="1"/>
  <c r="AE48" i="1"/>
  <c r="B48" i="1"/>
  <c r="CJ47" i="1"/>
  <c r="BW47" i="1"/>
  <c r="AZ47" i="1"/>
  <c r="BJ47" i="1" s="1"/>
  <c r="AW47" i="1"/>
  <c r="AF47" i="1"/>
  <c r="AE47" i="1"/>
  <c r="AJ47" i="1" s="1"/>
  <c r="B47" i="1"/>
  <c r="CJ46" i="1"/>
  <c r="BW46" i="1"/>
  <c r="BJ46" i="1"/>
  <c r="AW46" i="1"/>
  <c r="AF46" i="1"/>
  <c r="AE46" i="1"/>
  <c r="B46" i="1"/>
  <c r="CJ45" i="1"/>
  <c r="BW45" i="1"/>
  <c r="BJ45" i="1"/>
  <c r="AW45" i="1"/>
  <c r="AF45" i="1"/>
  <c r="AE45" i="1"/>
  <c r="B45" i="1"/>
  <c r="CJ44" i="1"/>
  <c r="BW44" i="1"/>
  <c r="BJ44" i="1"/>
  <c r="AW44" i="1"/>
  <c r="AF44" i="1"/>
  <c r="AE44" i="1"/>
  <c r="B44" i="1"/>
  <c r="CI43" i="1"/>
  <c r="CI42" i="1" s="1"/>
  <c r="CH43" i="1"/>
  <c r="CH42" i="1" s="1"/>
  <c r="CG43" i="1"/>
  <c r="CF43" i="1"/>
  <c r="CE43" i="1"/>
  <c r="CD43" i="1"/>
  <c r="CD42" i="1" s="1"/>
  <c r="CC43" i="1"/>
  <c r="CB43" i="1"/>
  <c r="CA43" i="1"/>
  <c r="CA42" i="1" s="1"/>
  <c r="BZ43" i="1"/>
  <c r="BZ42" i="1" s="1"/>
  <c r="BY43" i="1"/>
  <c r="BX43" i="1"/>
  <c r="BV43" i="1"/>
  <c r="BV42" i="1" s="1"/>
  <c r="BU43" i="1"/>
  <c r="BT43" i="1"/>
  <c r="BT42" i="1" s="1"/>
  <c r="BS43" i="1"/>
  <c r="BR43" i="1"/>
  <c r="BQ43" i="1"/>
  <c r="BQ42" i="1" s="1"/>
  <c r="BP43" i="1"/>
  <c r="BO43" i="1"/>
  <c r="BN43" i="1"/>
  <c r="BN42" i="1" s="1"/>
  <c r="BM43" i="1"/>
  <c r="BL43" i="1"/>
  <c r="BK43" i="1"/>
  <c r="BI43" i="1"/>
  <c r="BI42" i="1" s="1"/>
  <c r="BH43" i="1"/>
  <c r="BH42" i="1" s="1"/>
  <c r="BG43" i="1"/>
  <c r="BF43" i="1"/>
  <c r="BE43" i="1"/>
  <c r="BD43" i="1"/>
  <c r="BC43" i="1"/>
  <c r="BB43" i="1"/>
  <c r="BA43" i="1"/>
  <c r="BA42" i="1" s="1"/>
  <c r="AY43" i="1"/>
  <c r="AY42" i="1" s="1"/>
  <c r="AX43" i="1"/>
  <c r="AV43" i="1"/>
  <c r="AV42" i="1" s="1"/>
  <c r="AU43" i="1"/>
  <c r="AU42" i="1" s="1"/>
  <c r="AT43" i="1"/>
  <c r="AT42" i="1" s="1"/>
  <c r="AS43" i="1"/>
  <c r="AR43" i="1"/>
  <c r="AQ43" i="1"/>
  <c r="AQ42" i="1" s="1"/>
  <c r="AP43" i="1"/>
  <c r="AP42" i="1" s="1"/>
  <c r="AO43" i="1"/>
  <c r="AN43" i="1"/>
  <c r="AN42" i="1" s="1"/>
  <c r="AM43" i="1"/>
  <c r="AM42" i="1" s="1"/>
  <c r="AL43" i="1"/>
  <c r="AK43" i="1"/>
  <c r="AI43" i="1"/>
  <c r="AH43" i="1"/>
  <c r="AH42" i="1" s="1"/>
  <c r="AG43" i="1"/>
  <c r="AG42" i="1" s="1"/>
  <c r="AD43" i="1"/>
  <c r="AD42" i="1" s="1"/>
  <c r="AC43" i="1"/>
  <c r="AB43" i="1"/>
  <c r="AA43" i="1"/>
  <c r="AA42" i="1" s="1"/>
  <c r="Z43" i="1"/>
  <c r="Y43" i="1"/>
  <c r="X43" i="1"/>
  <c r="X42" i="1" s="1"/>
  <c r="W43" i="1"/>
  <c r="W42" i="1" s="1"/>
  <c r="V43" i="1"/>
  <c r="V42" i="1" s="1"/>
  <c r="U43" i="1"/>
  <c r="T43" i="1"/>
  <c r="T42" i="1" s="1"/>
  <c r="S43" i="1"/>
  <c r="S42" i="1" s="1"/>
  <c r="R43" i="1"/>
  <c r="R42" i="1" s="1"/>
  <c r="Q43" i="1"/>
  <c r="P43" i="1"/>
  <c r="P42" i="1" s="1"/>
  <c r="O43" i="1"/>
  <c r="O42" i="1" s="1"/>
  <c r="N43" i="1"/>
  <c r="N42" i="1" s="1"/>
  <c r="M43" i="1"/>
  <c r="L43" i="1"/>
  <c r="L42" i="1" s="1"/>
  <c r="K43" i="1"/>
  <c r="K42" i="1" s="1"/>
  <c r="J43" i="1"/>
  <c r="I43" i="1"/>
  <c r="H43" i="1"/>
  <c r="H42" i="1" s="1"/>
  <c r="G43" i="1"/>
  <c r="G42" i="1" s="1"/>
  <c r="F43" i="1"/>
  <c r="F42" i="1" s="1"/>
  <c r="CF42" i="1"/>
  <c r="BY42" i="1"/>
  <c r="BX42" i="1"/>
  <c r="BP42" i="1"/>
  <c r="BF42" i="1"/>
  <c r="BE42" i="1"/>
  <c r="AX42" i="1"/>
  <c r="AS42" i="1"/>
  <c r="AO42" i="1"/>
  <c r="AB42" i="1"/>
  <c r="CJ41" i="1"/>
  <c r="BW41" i="1"/>
  <c r="BJ41" i="1"/>
  <c r="BJ40" i="1" s="1"/>
  <c r="AW41" i="1"/>
  <c r="CL41" i="1" s="1"/>
  <c r="AF41" i="1"/>
  <c r="AF40" i="1" s="1"/>
  <c r="AE41" i="1"/>
  <c r="B41" i="1"/>
  <c r="CI40" i="1"/>
  <c r="CH40" i="1"/>
  <c r="CG40" i="1"/>
  <c r="CF40" i="1"/>
  <c r="CE40" i="1"/>
  <c r="CD40" i="1"/>
  <c r="CC40" i="1"/>
  <c r="CB40" i="1"/>
  <c r="CA40" i="1"/>
  <c r="BZ40" i="1"/>
  <c r="BY40" i="1"/>
  <c r="BX40" i="1"/>
  <c r="BV40" i="1"/>
  <c r="BU40" i="1"/>
  <c r="BT40" i="1"/>
  <c r="BS40" i="1"/>
  <c r="BR40" i="1"/>
  <c r="BQ40" i="1"/>
  <c r="BP40" i="1"/>
  <c r="BO40" i="1"/>
  <c r="BN40" i="1"/>
  <c r="BM40" i="1"/>
  <c r="BL40" i="1"/>
  <c r="BK40" i="1"/>
  <c r="BI40" i="1"/>
  <c r="BH40" i="1"/>
  <c r="BG40" i="1"/>
  <c r="BF40" i="1"/>
  <c r="BE40" i="1"/>
  <c r="BD40" i="1"/>
  <c r="BC40" i="1"/>
  <c r="BB40" i="1"/>
  <c r="BA40" i="1"/>
  <c r="AZ40" i="1"/>
  <c r="AY40" i="1"/>
  <c r="AX40" i="1"/>
  <c r="AV40" i="1"/>
  <c r="AU40" i="1"/>
  <c r="AT40" i="1"/>
  <c r="AS40" i="1"/>
  <c r="AR40" i="1"/>
  <c r="AQ40" i="1"/>
  <c r="AP40" i="1"/>
  <c r="AO40" i="1"/>
  <c r="AN40" i="1"/>
  <c r="AM40" i="1"/>
  <c r="AL40" i="1"/>
  <c r="AK40" i="1"/>
  <c r="AI40" i="1"/>
  <c r="AH40" i="1"/>
  <c r="AG40" i="1"/>
  <c r="AD40" i="1"/>
  <c r="AC40" i="1"/>
  <c r="AB40" i="1"/>
  <c r="AA40" i="1"/>
  <c r="Z40" i="1"/>
  <c r="Y40" i="1"/>
  <c r="X40" i="1"/>
  <c r="W40" i="1"/>
  <c r="V40" i="1"/>
  <c r="U40" i="1"/>
  <c r="T40" i="1"/>
  <c r="S40" i="1"/>
  <c r="R40" i="1"/>
  <c r="Q40" i="1"/>
  <c r="P40" i="1"/>
  <c r="O40" i="1"/>
  <c r="N40" i="1"/>
  <c r="M40" i="1"/>
  <c r="L40" i="1"/>
  <c r="K40" i="1"/>
  <c r="J40" i="1"/>
  <c r="I40" i="1"/>
  <c r="H40" i="1"/>
  <c r="G40" i="1"/>
  <c r="F40" i="1"/>
  <c r="CJ39" i="1"/>
  <c r="BW39" i="1"/>
  <c r="BJ39" i="1"/>
  <c r="AW39" i="1"/>
  <c r="AF39" i="1"/>
  <c r="AE39" i="1"/>
  <c r="B39" i="1"/>
  <c r="CJ38" i="1"/>
  <c r="BW38" i="1"/>
  <c r="BJ38" i="1"/>
  <c r="CM38" i="1" s="1"/>
  <c r="AW38" i="1"/>
  <c r="AF38" i="1"/>
  <c r="AE38" i="1"/>
  <c r="AJ38" i="1" s="1"/>
  <c r="CK38" i="1" s="1"/>
  <c r="B38" i="1"/>
  <c r="CJ37" i="1"/>
  <c r="BW37" i="1"/>
  <c r="BJ37" i="1"/>
  <c r="CM37" i="1" s="1"/>
  <c r="AW37" i="1"/>
  <c r="AF37" i="1"/>
  <c r="AE37" i="1"/>
  <c r="B37" i="1"/>
  <c r="CI36" i="1"/>
  <c r="CH36" i="1"/>
  <c r="CG36" i="1"/>
  <c r="CF36" i="1"/>
  <c r="CE36" i="1"/>
  <c r="CD36" i="1"/>
  <c r="CC36" i="1"/>
  <c r="CB36" i="1"/>
  <c r="CA36" i="1"/>
  <c r="BZ36" i="1"/>
  <c r="BY36" i="1"/>
  <c r="BX36" i="1"/>
  <c r="BV36" i="1"/>
  <c r="BU36" i="1"/>
  <c r="BT36" i="1"/>
  <c r="BS36" i="1"/>
  <c r="BR36" i="1"/>
  <c r="BR22" i="1" s="1"/>
  <c r="BQ36" i="1"/>
  <c r="BP36" i="1"/>
  <c r="BO36" i="1"/>
  <c r="BN36" i="1"/>
  <c r="BM36" i="1"/>
  <c r="BL36" i="1"/>
  <c r="BK36" i="1"/>
  <c r="BI36" i="1"/>
  <c r="BI22" i="1" s="1"/>
  <c r="BH36" i="1"/>
  <c r="BG36" i="1"/>
  <c r="BF36" i="1"/>
  <c r="BE36" i="1"/>
  <c r="BD36" i="1"/>
  <c r="BC36" i="1"/>
  <c r="BB36" i="1"/>
  <c r="BA36" i="1"/>
  <c r="AZ36" i="1"/>
  <c r="AY36" i="1"/>
  <c r="AX36" i="1"/>
  <c r="AV36" i="1"/>
  <c r="AU36" i="1"/>
  <c r="AT36" i="1"/>
  <c r="AS36" i="1"/>
  <c r="AR36" i="1"/>
  <c r="AQ36" i="1"/>
  <c r="AP36" i="1"/>
  <c r="AO36" i="1"/>
  <c r="AN36" i="1"/>
  <c r="AM36" i="1"/>
  <c r="AL36" i="1"/>
  <c r="AK36" i="1"/>
  <c r="AI36" i="1"/>
  <c r="AH36" i="1"/>
  <c r="AG36" i="1"/>
  <c r="AF36" i="1"/>
  <c r="AD36" i="1"/>
  <c r="AC36" i="1"/>
  <c r="AB36" i="1"/>
  <c r="AA36" i="1"/>
  <c r="Z36" i="1"/>
  <c r="Y36" i="1"/>
  <c r="X36" i="1"/>
  <c r="W36" i="1"/>
  <c r="V36" i="1"/>
  <c r="U36" i="1"/>
  <c r="T36" i="1"/>
  <c r="S36" i="1"/>
  <c r="R36" i="1"/>
  <c r="Q36" i="1"/>
  <c r="P36" i="1"/>
  <c r="O36" i="1"/>
  <c r="N36" i="1"/>
  <c r="M36" i="1"/>
  <c r="L36" i="1"/>
  <c r="K36" i="1"/>
  <c r="J36" i="1"/>
  <c r="I36" i="1"/>
  <c r="H36" i="1"/>
  <c r="G36" i="1"/>
  <c r="F36" i="1"/>
  <c r="CJ35" i="1"/>
  <c r="BW35" i="1"/>
  <c r="BJ35" i="1"/>
  <c r="AW35" i="1"/>
  <c r="AF35" i="1"/>
  <c r="AE35" i="1"/>
  <c r="B35" i="1"/>
  <c r="CJ34" i="1"/>
  <c r="BW34" i="1"/>
  <c r="BJ34" i="1"/>
  <c r="AW34" i="1"/>
  <c r="AF34" i="1"/>
  <c r="AE34" i="1"/>
  <c r="B34" i="1"/>
  <c r="CJ33" i="1"/>
  <c r="BW33" i="1"/>
  <c r="BJ33" i="1"/>
  <c r="AW33" i="1"/>
  <c r="AF33" i="1"/>
  <c r="AE33" i="1"/>
  <c r="AJ33" i="1" s="1"/>
  <c r="B33" i="1"/>
  <c r="CJ32" i="1"/>
  <c r="BW32" i="1"/>
  <c r="BJ32" i="1"/>
  <c r="AW32" i="1"/>
  <c r="AF32" i="1"/>
  <c r="AE32" i="1"/>
  <c r="B32" i="1"/>
  <c r="CJ31" i="1"/>
  <c r="BW31" i="1"/>
  <c r="BJ31" i="1"/>
  <c r="AW31" i="1"/>
  <c r="AF31" i="1"/>
  <c r="AE31" i="1"/>
  <c r="AJ31" i="1" s="1"/>
  <c r="B31" i="1"/>
  <c r="CJ30" i="1"/>
  <c r="BW30" i="1"/>
  <c r="BJ30" i="1"/>
  <c r="AW30" i="1"/>
  <c r="AF30" i="1"/>
  <c r="AE30" i="1"/>
  <c r="AJ30" i="1" s="1"/>
  <c r="B30" i="1"/>
  <c r="CI29" i="1"/>
  <c r="CH29" i="1"/>
  <c r="CG29" i="1"/>
  <c r="CF29" i="1"/>
  <c r="CE29" i="1"/>
  <c r="CD29" i="1"/>
  <c r="CC29" i="1"/>
  <c r="CB29" i="1"/>
  <c r="CA29" i="1"/>
  <c r="BZ29" i="1"/>
  <c r="BY29" i="1"/>
  <c r="BX29" i="1"/>
  <c r="BV29" i="1"/>
  <c r="BU29" i="1"/>
  <c r="BT29" i="1"/>
  <c r="BS29" i="1"/>
  <c r="BR29" i="1"/>
  <c r="BQ29" i="1"/>
  <c r="BP29" i="1"/>
  <c r="BO29" i="1"/>
  <c r="BN29" i="1"/>
  <c r="BM29" i="1"/>
  <c r="BL29" i="1"/>
  <c r="BK29" i="1"/>
  <c r="BI29" i="1"/>
  <c r="BH29" i="1"/>
  <c r="BG29" i="1"/>
  <c r="BF29" i="1"/>
  <c r="BE29" i="1"/>
  <c r="BD29" i="1"/>
  <c r="BC29" i="1"/>
  <c r="BB29" i="1"/>
  <c r="BA29" i="1"/>
  <c r="AZ29" i="1"/>
  <c r="AY29" i="1"/>
  <c r="AX29" i="1"/>
  <c r="AV29" i="1"/>
  <c r="AU29" i="1"/>
  <c r="AT29" i="1"/>
  <c r="AS29" i="1"/>
  <c r="AR29" i="1"/>
  <c r="AQ29" i="1"/>
  <c r="AP29" i="1"/>
  <c r="AO29" i="1"/>
  <c r="AN29" i="1"/>
  <c r="AM29" i="1"/>
  <c r="AL29" i="1"/>
  <c r="AK29" i="1"/>
  <c r="AI29" i="1"/>
  <c r="AH29" i="1"/>
  <c r="AG29" i="1"/>
  <c r="AD29" i="1"/>
  <c r="AC29" i="1"/>
  <c r="AB29" i="1"/>
  <c r="AA29" i="1"/>
  <c r="Z29" i="1"/>
  <c r="Y29" i="1"/>
  <c r="X29" i="1"/>
  <c r="W29" i="1"/>
  <c r="V29" i="1"/>
  <c r="U29" i="1"/>
  <c r="T29" i="1"/>
  <c r="S29" i="1"/>
  <c r="R29" i="1"/>
  <c r="Q29" i="1"/>
  <c r="P29" i="1"/>
  <c r="O29" i="1"/>
  <c r="N29" i="1"/>
  <c r="M29" i="1"/>
  <c r="L29" i="1"/>
  <c r="K29" i="1"/>
  <c r="J29" i="1"/>
  <c r="I29" i="1"/>
  <c r="H29" i="1"/>
  <c r="G29" i="1"/>
  <c r="F29" i="1"/>
  <c r="CJ28" i="1"/>
  <c r="CJ27" i="1" s="1"/>
  <c r="BW28" i="1"/>
  <c r="BJ28" i="1"/>
  <c r="CM28" i="1" s="1"/>
  <c r="AW28" i="1"/>
  <c r="CL28" i="1" s="1"/>
  <c r="AF28" i="1"/>
  <c r="AE28" i="1"/>
  <c r="AJ28" i="1" s="1"/>
  <c r="B28" i="1"/>
  <c r="CI27" i="1"/>
  <c r="CH27" i="1"/>
  <c r="CG27" i="1"/>
  <c r="CF27" i="1"/>
  <c r="CE27" i="1"/>
  <c r="CD27" i="1"/>
  <c r="CC27" i="1"/>
  <c r="CB27" i="1"/>
  <c r="CA27" i="1"/>
  <c r="BZ27" i="1"/>
  <c r="BY27" i="1"/>
  <c r="BX27" i="1"/>
  <c r="BW27" i="1"/>
  <c r="BV27" i="1"/>
  <c r="BU27" i="1"/>
  <c r="BU22" i="1" s="1"/>
  <c r="BT27" i="1"/>
  <c r="BS27" i="1"/>
  <c r="BR27" i="1"/>
  <c r="BQ27" i="1"/>
  <c r="BP27" i="1"/>
  <c r="BO27" i="1"/>
  <c r="BN27" i="1"/>
  <c r="BM27" i="1"/>
  <c r="BL27" i="1"/>
  <c r="BK27" i="1"/>
  <c r="BI27" i="1"/>
  <c r="BH27" i="1"/>
  <c r="BG27" i="1"/>
  <c r="BF27" i="1"/>
  <c r="BE27" i="1"/>
  <c r="BD27" i="1"/>
  <c r="BC27" i="1"/>
  <c r="BB27" i="1"/>
  <c r="BA27" i="1"/>
  <c r="AZ27" i="1"/>
  <c r="AY27" i="1"/>
  <c r="AX27" i="1"/>
  <c r="AV27" i="1"/>
  <c r="AU27" i="1"/>
  <c r="AT27" i="1"/>
  <c r="AS27" i="1"/>
  <c r="AR27" i="1"/>
  <c r="AQ27" i="1"/>
  <c r="AP27" i="1"/>
  <c r="AO27" i="1"/>
  <c r="AN27" i="1"/>
  <c r="AM27" i="1"/>
  <c r="AL27" i="1"/>
  <c r="AK27" i="1"/>
  <c r="AI27" i="1"/>
  <c r="AH27" i="1"/>
  <c r="AG27" i="1"/>
  <c r="AF27" i="1"/>
  <c r="AD27" i="1"/>
  <c r="AC27" i="1"/>
  <c r="AB27" i="1"/>
  <c r="AA27" i="1"/>
  <c r="Z27" i="1"/>
  <c r="Y27" i="1"/>
  <c r="X27" i="1"/>
  <c r="W27" i="1"/>
  <c r="V27" i="1"/>
  <c r="U27" i="1"/>
  <c r="T27" i="1"/>
  <c r="S27" i="1"/>
  <c r="R27" i="1"/>
  <c r="Q27" i="1"/>
  <c r="P27" i="1"/>
  <c r="O27" i="1"/>
  <c r="N27" i="1"/>
  <c r="M27" i="1"/>
  <c r="L27" i="1"/>
  <c r="K27" i="1"/>
  <c r="J27" i="1"/>
  <c r="I27" i="1"/>
  <c r="H27" i="1"/>
  <c r="G27" i="1"/>
  <c r="F27" i="1"/>
  <c r="CJ26" i="1"/>
  <c r="BW26" i="1"/>
  <c r="BJ26" i="1"/>
  <c r="AW26" i="1"/>
  <c r="AF26" i="1"/>
  <c r="AE26" i="1"/>
  <c r="B26" i="1"/>
  <c r="CJ25" i="1"/>
  <c r="BW25" i="1"/>
  <c r="BJ25" i="1"/>
  <c r="AW25" i="1"/>
  <c r="CL25" i="1" s="1"/>
  <c r="AF25" i="1"/>
  <c r="AE25" i="1"/>
  <c r="AJ25" i="1" s="1"/>
  <c r="B25" i="1"/>
  <c r="CJ24" i="1"/>
  <c r="BW24" i="1"/>
  <c r="CN24" i="1" s="1"/>
  <c r="BJ24" i="1"/>
  <c r="AW24" i="1"/>
  <c r="AF24" i="1"/>
  <c r="AF23" i="1" s="1"/>
  <c r="AE24" i="1"/>
  <c r="B24" i="1"/>
  <c r="CI23" i="1"/>
  <c r="CH23" i="1"/>
  <c r="CG23" i="1"/>
  <c r="CF23" i="1"/>
  <c r="CE23" i="1"/>
  <c r="CD23" i="1"/>
  <c r="CD22" i="1" s="1"/>
  <c r="CC23" i="1"/>
  <c r="CB23" i="1"/>
  <c r="CA23" i="1"/>
  <c r="BZ23" i="1"/>
  <c r="BY23" i="1"/>
  <c r="BX23" i="1"/>
  <c r="BV23" i="1"/>
  <c r="BU23" i="1"/>
  <c r="BT23" i="1"/>
  <c r="BS23" i="1"/>
  <c r="BR23" i="1"/>
  <c r="BQ23" i="1"/>
  <c r="BP23" i="1"/>
  <c r="BP22" i="1" s="1"/>
  <c r="BP21" i="1" s="1"/>
  <c r="BO23" i="1"/>
  <c r="BN23" i="1"/>
  <c r="BM23" i="1"/>
  <c r="BL23" i="1"/>
  <c r="BK23" i="1"/>
  <c r="BI23" i="1"/>
  <c r="BH23" i="1"/>
  <c r="BG23" i="1"/>
  <c r="BF23" i="1"/>
  <c r="BF22" i="1" s="1"/>
  <c r="BE23" i="1"/>
  <c r="BD23" i="1"/>
  <c r="BC23" i="1"/>
  <c r="BB23" i="1"/>
  <c r="BA23" i="1"/>
  <c r="AZ23" i="1"/>
  <c r="AY23" i="1"/>
  <c r="AX23" i="1"/>
  <c r="AV23" i="1"/>
  <c r="AU23" i="1"/>
  <c r="AU22" i="1" s="1"/>
  <c r="AU21" i="1" s="1"/>
  <c r="AT23" i="1"/>
  <c r="AS23" i="1"/>
  <c r="AR23" i="1"/>
  <c r="AQ23" i="1"/>
  <c r="AP23" i="1"/>
  <c r="AP22" i="1" s="1"/>
  <c r="AP21" i="1" s="1"/>
  <c r="AO23" i="1"/>
  <c r="AO22" i="1" s="1"/>
  <c r="AO21" i="1" s="1"/>
  <c r="AN23" i="1"/>
  <c r="AM23" i="1"/>
  <c r="AL23" i="1"/>
  <c r="AK23" i="1"/>
  <c r="AI23" i="1"/>
  <c r="AH23" i="1"/>
  <c r="AG23" i="1"/>
  <c r="AG22" i="1" s="1"/>
  <c r="AG21" i="1" s="1"/>
  <c r="AD23" i="1"/>
  <c r="AC23" i="1"/>
  <c r="AB23" i="1"/>
  <c r="AA23" i="1"/>
  <c r="Z23" i="1"/>
  <c r="Y23" i="1"/>
  <c r="X23" i="1"/>
  <c r="W23" i="1"/>
  <c r="W22" i="1" s="1"/>
  <c r="V23" i="1"/>
  <c r="U23" i="1"/>
  <c r="T23" i="1"/>
  <c r="T22" i="1" s="1"/>
  <c r="S23" i="1"/>
  <c r="R23" i="1"/>
  <c r="Q23" i="1"/>
  <c r="P23" i="1"/>
  <c r="O23" i="1"/>
  <c r="O22" i="1" s="1"/>
  <c r="N23" i="1"/>
  <c r="M23" i="1"/>
  <c r="L23" i="1"/>
  <c r="K23" i="1"/>
  <c r="J23" i="1"/>
  <c r="I23" i="1"/>
  <c r="H23" i="1"/>
  <c r="G23" i="1"/>
  <c r="G22" i="1" s="1"/>
  <c r="G21" i="1" s="1"/>
  <c r="F23" i="1"/>
  <c r="BE22" i="1"/>
  <c r="AL22" i="1"/>
  <c r="AB22" i="1"/>
  <c r="AB21" i="1" s="1"/>
  <c r="AJ11" i="1"/>
  <c r="CN5" i="1"/>
  <c r="CM5" i="1"/>
  <c r="CL5" i="1"/>
  <c r="CK5" i="1"/>
  <c r="CJ5" i="1"/>
  <c r="CI5" i="1"/>
  <c r="CH5" i="1"/>
  <c r="CG5" i="1"/>
  <c r="CF5" i="1"/>
  <c r="CE5" i="1"/>
  <c r="CD5" i="1"/>
  <c r="CC5" i="1"/>
  <c r="CB5" i="1"/>
  <c r="CA5" i="1"/>
  <c r="BZ5" i="1"/>
  <c r="BY5" i="1"/>
  <c r="BX5" i="1"/>
  <c r="BW5" i="1"/>
  <c r="BV5" i="1"/>
  <c r="BU5" i="1"/>
  <c r="BT5" i="1"/>
  <c r="BS5" i="1"/>
  <c r="BR5" i="1"/>
  <c r="BQ5" i="1"/>
  <c r="BP5" i="1"/>
  <c r="BO5" i="1"/>
  <c r="BN5" i="1"/>
  <c r="BM5" i="1"/>
  <c r="BL5" i="1"/>
  <c r="BK5" i="1"/>
  <c r="BJ5" i="1"/>
  <c r="BI5" i="1"/>
  <c r="BH5" i="1"/>
  <c r="BG5" i="1"/>
  <c r="BF5" i="1"/>
  <c r="BE5" i="1"/>
  <c r="BD5" i="1"/>
  <c r="BC5" i="1"/>
  <c r="BB5" i="1"/>
  <c r="BA5" i="1"/>
  <c r="AZ5" i="1"/>
  <c r="AY5" i="1"/>
  <c r="AX5" i="1"/>
  <c r="AW5" i="1"/>
  <c r="AL5" i="1"/>
  <c r="AJ5" i="1"/>
  <c r="F4" i="1"/>
  <c r="F3" i="1"/>
  <c r="AJ1" i="1"/>
  <c r="AK1" i="1" s="1"/>
  <c r="AL1" i="1" s="1"/>
  <c r="AM1" i="1" s="1"/>
  <c r="AN1" i="1" s="1"/>
  <c r="AO1" i="1" s="1"/>
  <c r="AP1" i="1" s="1"/>
  <c r="AQ1" i="1" s="1"/>
  <c r="AR1" i="1" s="1"/>
  <c r="AS1" i="1" s="1"/>
  <c r="AT1" i="1" s="1"/>
  <c r="AU1" i="1" s="1"/>
  <c r="AV1" i="1" s="1"/>
  <c r="AW1" i="1" s="1"/>
  <c r="AX1" i="1" s="1"/>
  <c r="AY1" i="1" s="1"/>
  <c r="AZ1" i="1" s="1"/>
  <c r="BA1" i="1" s="1"/>
  <c r="BB1" i="1" s="1"/>
  <c r="BC1" i="1" s="1"/>
  <c r="BD1" i="1" s="1"/>
  <c r="BE1" i="1" s="1"/>
  <c r="BF1" i="1" s="1"/>
  <c r="BG1" i="1" s="1"/>
  <c r="BH1" i="1" s="1"/>
  <c r="BI1" i="1" s="1"/>
  <c r="BJ1" i="1" s="1"/>
  <c r="BK1" i="1" s="1"/>
  <c r="BL1" i="1" s="1"/>
  <c r="BM1" i="1" s="1"/>
  <c r="BN1" i="1" s="1"/>
  <c r="BO1" i="1" s="1"/>
  <c r="BP1" i="1" s="1"/>
  <c r="BQ1" i="1" s="1"/>
  <c r="BR1" i="1" s="1"/>
  <c r="BS1" i="1" s="1"/>
  <c r="BT1" i="1" s="1"/>
  <c r="BU1" i="1" s="1"/>
  <c r="BV1" i="1" s="1"/>
  <c r="BW1" i="1" s="1"/>
  <c r="BX1" i="1" s="1"/>
  <c r="BY1" i="1" s="1"/>
  <c r="BZ1" i="1" s="1"/>
  <c r="CA1" i="1" s="1"/>
  <c r="CB1" i="1" s="1"/>
  <c r="CC1" i="1" s="1"/>
  <c r="CD1" i="1" s="1"/>
  <c r="CE1" i="1" s="1"/>
  <c r="CF1" i="1" s="1"/>
  <c r="CG1" i="1" s="1"/>
  <c r="CH1" i="1" s="1"/>
  <c r="CI1" i="1" s="1"/>
  <c r="CJ1" i="1" s="1"/>
  <c r="CK1" i="1" s="1"/>
  <c r="CL1" i="1" s="1"/>
  <c r="CM1" i="1" s="1"/>
  <c r="CN1" i="1" s="1"/>
  <c r="AH1" i="1"/>
  <c r="AI1" i="1" s="1"/>
  <c r="F1" i="1"/>
  <c r="G1" i="1" s="1"/>
  <c r="H1" i="1" s="1"/>
  <c r="I1" i="1" s="1"/>
  <c r="J1" i="1" s="1"/>
  <c r="K1" i="1" s="1"/>
  <c r="L1" i="1" s="1"/>
  <c r="M1" i="1" s="1"/>
  <c r="N1" i="1" s="1"/>
  <c r="O1" i="1" s="1"/>
  <c r="P1" i="1" s="1"/>
  <c r="Q1" i="1" s="1"/>
  <c r="R1" i="1" s="1"/>
  <c r="S1" i="1" s="1"/>
  <c r="T1" i="1" s="1"/>
  <c r="U1" i="1" s="1"/>
  <c r="V1" i="1" s="1"/>
  <c r="W1" i="1" s="1"/>
  <c r="X1" i="1" s="1"/>
  <c r="Y1" i="1" s="1"/>
  <c r="Z1" i="1" s="1"/>
  <c r="AA1" i="1" s="1"/>
  <c r="AB1" i="1" s="1"/>
  <c r="AC1" i="1" s="1"/>
  <c r="AD1" i="1" s="1"/>
  <c r="AE1" i="1" s="1"/>
  <c r="AF1" i="1" s="1"/>
  <c r="AG1" i="1" s="1"/>
  <c r="AJ122" i="1" l="1"/>
  <c r="CK122" i="1" s="1"/>
  <c r="BB69" i="1"/>
  <c r="BK69" i="1"/>
  <c r="BS69" i="1"/>
  <c r="CB69" i="1"/>
  <c r="AD140" i="1"/>
  <c r="N140" i="1"/>
  <c r="CE148" i="1"/>
  <c r="AQ162" i="1"/>
  <c r="H22" i="1"/>
  <c r="H21" i="1" s="1"/>
  <c r="P22" i="1"/>
  <c r="P21" i="1" s="1"/>
  <c r="BQ22" i="1"/>
  <c r="BZ22" i="1"/>
  <c r="BZ21" i="1" s="1"/>
  <c r="AE27" i="1"/>
  <c r="I42" i="1"/>
  <c r="Q42" i="1"/>
  <c r="Y42" i="1"/>
  <c r="AR42" i="1"/>
  <c r="BS42" i="1"/>
  <c r="CN67" i="1"/>
  <c r="CN100" i="1"/>
  <c r="CL113" i="1"/>
  <c r="AJ138" i="1"/>
  <c r="BW142" i="1"/>
  <c r="BO148" i="1"/>
  <c r="CL150" i="1"/>
  <c r="CM153" i="1"/>
  <c r="BI162" i="1"/>
  <c r="CJ173" i="1"/>
  <c r="CL133" i="1"/>
  <c r="AF43" i="1"/>
  <c r="CL45" i="1"/>
  <c r="CM53" i="1"/>
  <c r="AJ102" i="1"/>
  <c r="AJ107" i="1"/>
  <c r="CK107" i="1" s="1"/>
  <c r="AF108" i="1"/>
  <c r="CJ117" i="1"/>
  <c r="CC22" i="1"/>
  <c r="CN47" i="1"/>
  <c r="AE61" i="1"/>
  <c r="CL78" i="1"/>
  <c r="AE111" i="1"/>
  <c r="AW124" i="1"/>
  <c r="AD148" i="1"/>
  <c r="BE148" i="1"/>
  <c r="AM22" i="1"/>
  <c r="BD22" i="1"/>
  <c r="BM22" i="1"/>
  <c r="AI22" i="1"/>
  <c r="AR22" i="1"/>
  <c r="AV22" i="1"/>
  <c r="AV21" i="1" s="1"/>
  <c r="AW70" i="1"/>
  <c r="AU69" i="1"/>
  <c r="BB148" i="1"/>
  <c r="BB140" i="1" s="1"/>
  <c r="AJ154" i="1"/>
  <c r="CL170" i="1"/>
  <c r="CM176" i="1"/>
  <c r="CL184" i="1"/>
  <c r="L22" i="1"/>
  <c r="AS22" i="1"/>
  <c r="BB22" i="1"/>
  <c r="CN31" i="1"/>
  <c r="CN37" i="1"/>
  <c r="BG42" i="1"/>
  <c r="CN51" i="1"/>
  <c r="AJ62" i="1"/>
  <c r="CA69" i="1"/>
  <c r="CM71" i="1"/>
  <c r="CL85" i="1"/>
  <c r="CM102" i="1"/>
  <c r="AJ114" i="1"/>
  <c r="CL144" i="1"/>
  <c r="AL148" i="1"/>
  <c r="AL140" i="1" s="1"/>
  <c r="AL20" i="1" s="1"/>
  <c r="AL187" i="1" s="1"/>
  <c r="AT148" i="1"/>
  <c r="AT140" i="1" s="1"/>
  <c r="BQ162" i="1"/>
  <c r="AT22" i="1"/>
  <c r="I22" i="1"/>
  <c r="Q22" i="1"/>
  <c r="Q21" i="1" s="1"/>
  <c r="Y22" i="1"/>
  <c r="AD60" i="1"/>
  <c r="AJ98" i="1"/>
  <c r="AJ113" i="1"/>
  <c r="AM148" i="1"/>
  <c r="G162" i="1"/>
  <c r="AY162" i="1"/>
  <c r="BP162" i="1"/>
  <c r="CG162" i="1"/>
  <c r="CG9" i="1" s="1"/>
  <c r="CM168" i="1"/>
  <c r="CN175" i="1"/>
  <c r="AJ181" i="1"/>
  <c r="BI9" i="1"/>
  <c r="BO9" i="1"/>
  <c r="BX9" i="1"/>
  <c r="CF9" i="1"/>
  <c r="BQ9" i="1"/>
  <c r="I21" i="1"/>
  <c r="AY9" i="1"/>
  <c r="BP9" i="1"/>
  <c r="AL42" i="1"/>
  <c r="BG9" i="1"/>
  <c r="BY9" i="1"/>
  <c r="BE21" i="1"/>
  <c r="N22" i="1"/>
  <c r="N21" i="1" s="1"/>
  <c r="V22" i="1"/>
  <c r="V21" i="1" s="1"/>
  <c r="AD22" i="1"/>
  <c r="AD21" i="1" s="1"/>
  <c r="AX22" i="1"/>
  <c r="AX21" i="1" s="1"/>
  <c r="K22" i="1"/>
  <c r="K21" i="1" s="1"/>
  <c r="S22" i="1"/>
  <c r="AA22" i="1"/>
  <c r="AR21" i="1"/>
  <c r="CH22" i="1"/>
  <c r="CH21" i="1" s="1"/>
  <c r="AJ39" i="1"/>
  <c r="CK39" i="1" s="1"/>
  <c r="CN41" i="1"/>
  <c r="BC42" i="1"/>
  <c r="BL42" i="1"/>
  <c r="J42" i="1"/>
  <c r="Z42" i="1"/>
  <c r="AK42" i="1"/>
  <c r="AK21" i="1" s="1"/>
  <c r="AJ51" i="1"/>
  <c r="AJ53" i="1"/>
  <c r="CK53" i="1" s="1"/>
  <c r="CL57" i="1"/>
  <c r="BC59" i="1"/>
  <c r="F60" i="1"/>
  <c r="V60" i="1"/>
  <c r="I69" i="1"/>
  <c r="Q69" i="1"/>
  <c r="Q59" i="1" s="1"/>
  <c r="Y69" i="1"/>
  <c r="Y59" i="1" s="1"/>
  <c r="BR69" i="1"/>
  <c r="AJ76" i="1"/>
  <c r="CK76" i="1" s="1"/>
  <c r="CM84" i="1"/>
  <c r="AJ97" i="1"/>
  <c r="CK97" i="1" s="1"/>
  <c r="CK98" i="1"/>
  <c r="AF104" i="1"/>
  <c r="AJ119" i="1"/>
  <c r="CK119" i="1" s="1"/>
  <c r="AJ128" i="1"/>
  <c r="CK128" i="1" s="1"/>
  <c r="AJ130" i="1"/>
  <c r="CK130" i="1" s="1"/>
  <c r="BS148" i="1"/>
  <c r="AJ153" i="1"/>
  <c r="CN157" i="1"/>
  <c r="AN162" i="1"/>
  <c r="AV162" i="1"/>
  <c r="AJ169" i="1"/>
  <c r="CK169" i="1" s="1"/>
  <c r="CL176" i="1"/>
  <c r="BA22" i="1"/>
  <c r="BA21" i="1" s="1"/>
  <c r="CA22" i="1"/>
  <c r="CA21" i="1" s="1"/>
  <c r="CJ36" i="1"/>
  <c r="CM39" i="1"/>
  <c r="CM46" i="1"/>
  <c r="I59" i="1"/>
  <c r="AJ72" i="1"/>
  <c r="CK72" i="1" s="1"/>
  <c r="CL75" i="1"/>
  <c r="R69" i="1"/>
  <c r="Z69" i="1"/>
  <c r="CI69" i="1"/>
  <c r="CM92" i="1"/>
  <c r="AJ94" i="1"/>
  <c r="CN98" i="1"/>
  <c r="CN99" i="1"/>
  <c r="AJ110" i="1"/>
  <c r="CN132" i="1"/>
  <c r="BU148" i="1"/>
  <c r="L152" i="1"/>
  <c r="L148" i="1" s="1"/>
  <c r="L140" i="1" s="1"/>
  <c r="AB152" i="1"/>
  <c r="AQ152" i="1"/>
  <c r="CD152" i="1"/>
  <c r="CD148" i="1" s="1"/>
  <c r="CD140" i="1" s="1"/>
  <c r="H162" i="1"/>
  <c r="BZ162" i="1"/>
  <c r="CH162" i="1"/>
  <c r="O21" i="1"/>
  <c r="X22" i="1"/>
  <c r="X21" i="1" s="1"/>
  <c r="AK22" i="1"/>
  <c r="BK22" i="1"/>
  <c r="BS22" i="1"/>
  <c r="BS21" i="1" s="1"/>
  <c r="CB22" i="1"/>
  <c r="AJ32" i="1"/>
  <c r="CN44" i="1"/>
  <c r="AJ64" i="1"/>
  <c r="AI60" i="1"/>
  <c r="BA60" i="1"/>
  <c r="BI60" i="1"/>
  <c r="BR60" i="1"/>
  <c r="CA60" i="1"/>
  <c r="CA59" i="1" s="1"/>
  <c r="CL90" i="1"/>
  <c r="CM91" i="1"/>
  <c r="CL95" i="1"/>
  <c r="CM107" i="1"/>
  <c r="AF117" i="1"/>
  <c r="BZ69" i="1"/>
  <c r="CH69" i="1"/>
  <c r="CH59" i="1" s="1"/>
  <c r="CM129" i="1"/>
  <c r="V148" i="1"/>
  <c r="V140" i="1" s="1"/>
  <c r="AR152" i="1"/>
  <c r="BM152" i="1"/>
  <c r="BM148" i="1" s="1"/>
  <c r="BM140" i="1" s="1"/>
  <c r="AJ158" i="1"/>
  <c r="BR162" i="1"/>
  <c r="CN174" i="1"/>
  <c r="AJ178" i="1"/>
  <c r="CK178" i="1" s="1"/>
  <c r="AJ180" i="1"/>
  <c r="AT21" i="1"/>
  <c r="BC22" i="1"/>
  <c r="BC21" i="1" s="1"/>
  <c r="BL22" i="1"/>
  <c r="BT22" i="1"/>
  <c r="BT21" i="1" s="1"/>
  <c r="BO22" i="1"/>
  <c r="CL38" i="1"/>
  <c r="AK60" i="1"/>
  <c r="AS60" i="1"/>
  <c r="BB60" i="1"/>
  <c r="BK60" i="1"/>
  <c r="BK59" i="1" s="1"/>
  <c r="BS60" i="1"/>
  <c r="BS59" i="1" s="1"/>
  <c r="F69" i="1"/>
  <c r="V69" i="1"/>
  <c r="AD69" i="1"/>
  <c r="CD69" i="1"/>
  <c r="CD59" i="1" s="1"/>
  <c r="CL146" i="1"/>
  <c r="AO148" i="1"/>
  <c r="AO140" i="1" s="1"/>
  <c r="Q152" i="1"/>
  <c r="L21" i="1"/>
  <c r="AL21" i="1"/>
  <c r="AJ123" i="1"/>
  <c r="AJ121" i="1" s="1"/>
  <c r="AM21" i="1"/>
  <c r="AY22" i="1"/>
  <c r="BG22" i="1"/>
  <c r="BX22" i="1"/>
  <c r="BX21" i="1" s="1"/>
  <c r="CF22" i="1"/>
  <c r="CF21" i="1" s="1"/>
  <c r="AJ48" i="1"/>
  <c r="CK48" i="1" s="1"/>
  <c r="CK57" i="1"/>
  <c r="AT59" i="1"/>
  <c r="G69" i="1"/>
  <c r="G59" i="1" s="1"/>
  <c r="O69" i="1"/>
  <c r="O59" i="1" s="1"/>
  <c r="W69" i="1"/>
  <c r="W59" i="1" s="1"/>
  <c r="BY69" i="1"/>
  <c r="BY59" i="1" s="1"/>
  <c r="BW121" i="1"/>
  <c r="AE135" i="1"/>
  <c r="BG148" i="1"/>
  <c r="BG140" i="1" s="1"/>
  <c r="BW149" i="1"/>
  <c r="CN149" i="1" s="1"/>
  <c r="S148" i="1"/>
  <c r="AG152" i="1"/>
  <c r="AG148" i="1" s="1"/>
  <c r="AG140" i="1" s="1"/>
  <c r="BQ152" i="1"/>
  <c r="CI152" i="1"/>
  <c r="CI148" i="1" s="1"/>
  <c r="CI140" i="1" s="1"/>
  <c r="CL160" i="1"/>
  <c r="AK162" i="1"/>
  <c r="AJ177" i="1"/>
  <c r="CK177" i="1" s="1"/>
  <c r="CE162" i="1"/>
  <c r="W21" i="1"/>
  <c r="BA9" i="1"/>
  <c r="M22" i="1"/>
  <c r="U22" i="1"/>
  <c r="AC22" i="1"/>
  <c r="AN22" i="1"/>
  <c r="AN21" i="1" s="1"/>
  <c r="BN22" i="1"/>
  <c r="BN21" i="1" s="1"/>
  <c r="BV22" i="1"/>
  <c r="BV21" i="1" s="1"/>
  <c r="CL26" i="1"/>
  <c r="J22" i="1"/>
  <c r="J21" i="1" s="1"/>
  <c r="R22" i="1"/>
  <c r="R21" i="1" s="1"/>
  <c r="Z22" i="1"/>
  <c r="Z21" i="1" s="1"/>
  <c r="AH22" i="1"/>
  <c r="AH21" i="1" s="1"/>
  <c r="AQ22" i="1"/>
  <c r="AZ22" i="1"/>
  <c r="BH22" i="1"/>
  <c r="BH21" i="1" s="1"/>
  <c r="CM41" i="1"/>
  <c r="Y21" i="1"/>
  <c r="BB42" i="1"/>
  <c r="BB21" i="1" s="1"/>
  <c r="BK42" i="1"/>
  <c r="CB42" i="1"/>
  <c r="BR42" i="1"/>
  <c r="BR21" i="1" s="1"/>
  <c r="AJ56" i="1"/>
  <c r="CK56" i="1" s="1"/>
  <c r="AU59" i="1"/>
  <c r="CI59" i="1"/>
  <c r="M60" i="1"/>
  <c r="AC60" i="1"/>
  <c r="CK62" i="1"/>
  <c r="P69" i="1"/>
  <c r="P59" i="1" s="1"/>
  <c r="X69" i="1"/>
  <c r="X59" i="1" s="1"/>
  <c r="AQ69" i="1"/>
  <c r="CL80" i="1"/>
  <c r="CM85" i="1"/>
  <c r="CN95" i="1"/>
  <c r="AJ101" i="1"/>
  <c r="AJ103" i="1"/>
  <c r="CK103" i="1" s="1"/>
  <c r="AJ112" i="1"/>
  <c r="CK112" i="1" s="1"/>
  <c r="CL115" i="1"/>
  <c r="AJ118" i="1"/>
  <c r="AJ120" i="1"/>
  <c r="CK120" i="1" s="1"/>
  <c r="AJ132" i="1"/>
  <c r="AJ134" i="1"/>
  <c r="CK134" i="1" s="1"/>
  <c r="Q148" i="1"/>
  <c r="Y148" i="1"/>
  <c r="Y140" i="1" s="1"/>
  <c r="AQ148" i="1"/>
  <c r="AQ140" i="1" s="1"/>
  <c r="T152" i="1"/>
  <c r="AY152" i="1"/>
  <c r="AY148" i="1" s="1"/>
  <c r="AY140" i="1" s="1"/>
  <c r="BR152" i="1"/>
  <c r="BR148" i="1" s="1"/>
  <c r="BR140" i="1" s="1"/>
  <c r="L162" i="1"/>
  <c r="T162" i="1"/>
  <c r="AB162" i="1"/>
  <c r="AM162" i="1"/>
  <c r="AU162" i="1"/>
  <c r="BD162" i="1"/>
  <c r="CK30" i="1"/>
  <c r="AY21" i="1"/>
  <c r="CD21" i="1"/>
  <c r="S21" i="1"/>
  <c r="M162" i="1"/>
  <c r="CN176" i="1"/>
  <c r="F22" i="1"/>
  <c r="F21" i="1" s="1"/>
  <c r="BJ23" i="1"/>
  <c r="CI22" i="1"/>
  <c r="CI21" i="1" s="1"/>
  <c r="AJ24" i="1"/>
  <c r="CK24" i="1" s="1"/>
  <c r="CM24" i="1"/>
  <c r="CN25" i="1"/>
  <c r="CM26" i="1"/>
  <c r="CJ29" i="1"/>
  <c r="CN29" i="1" s="1"/>
  <c r="CN35" i="1"/>
  <c r="BJ36" i="1"/>
  <c r="CL37" i="1"/>
  <c r="CN38" i="1"/>
  <c r="AW40" i="1"/>
  <c r="CG42" i="1"/>
  <c r="AQ60" i="1"/>
  <c r="CM67" i="1"/>
  <c r="AK69" i="1"/>
  <c r="AS69" i="1"/>
  <c r="CB59" i="1"/>
  <c r="AJ80" i="1"/>
  <c r="CK80" i="1" s="1"/>
  <c r="CM87" i="1"/>
  <c r="CN150" i="1"/>
  <c r="K152" i="1"/>
  <c r="K148" i="1" s="1"/>
  <c r="AA152" i="1"/>
  <c r="AA148" i="1" s="1"/>
  <c r="AA140" i="1" s="1"/>
  <c r="CJ182" i="1"/>
  <c r="CM156" i="1"/>
  <c r="BJ155" i="1"/>
  <c r="BJ152" i="1" s="1"/>
  <c r="CL158" i="1"/>
  <c r="BF21" i="1"/>
  <c r="AE23" i="1"/>
  <c r="AW23" i="1"/>
  <c r="CL23" i="1" s="1"/>
  <c r="AW36" i="1"/>
  <c r="CL36" i="1" s="1"/>
  <c r="CJ43" i="1"/>
  <c r="AJ44" i="1"/>
  <c r="CM47" i="1"/>
  <c r="AJ54" i="1"/>
  <c r="K60" i="1"/>
  <c r="S60" i="1"/>
  <c r="S59" i="1" s="1"/>
  <c r="S20" i="1" s="1"/>
  <c r="S187" i="1" s="1"/>
  <c r="AA60" i="1"/>
  <c r="AA59" i="1" s="1"/>
  <c r="CL68" i="1"/>
  <c r="M69" i="1"/>
  <c r="CL72" i="1"/>
  <c r="BN69" i="1"/>
  <c r="BN59" i="1" s="1"/>
  <c r="BV69" i="1"/>
  <c r="BV59" i="1" s="1"/>
  <c r="CL171" i="1"/>
  <c r="CK171" i="1"/>
  <c r="AQ21" i="1"/>
  <c r="CN109" i="1"/>
  <c r="BW108" i="1"/>
  <c r="AI21" i="1"/>
  <c r="AJ73" i="1"/>
  <c r="CK73" i="1" s="1"/>
  <c r="CL125" i="1"/>
  <c r="CM134" i="1"/>
  <c r="CL134" i="1"/>
  <c r="CN156" i="1"/>
  <c r="AC162" i="1"/>
  <c r="BJ167" i="1"/>
  <c r="CM169" i="1"/>
  <c r="CL169" i="1"/>
  <c r="T21" i="1"/>
  <c r="BI21" i="1"/>
  <c r="BJ27" i="1"/>
  <c r="M42" i="1"/>
  <c r="M21" i="1" s="1"/>
  <c r="U42" i="1"/>
  <c r="U21" i="1" s="1"/>
  <c r="AC42" i="1"/>
  <c r="AC21" i="1" s="1"/>
  <c r="CL52" i="1"/>
  <c r="AR60" i="1"/>
  <c r="BZ60" i="1"/>
  <c r="BZ59" i="1" s="1"/>
  <c r="CL62" i="1"/>
  <c r="CM68" i="1"/>
  <c r="CM101" i="1"/>
  <c r="CL101" i="1"/>
  <c r="CN137" i="1"/>
  <c r="CM147" i="1"/>
  <c r="BP152" i="1"/>
  <c r="BY152" i="1"/>
  <c r="CL166" i="1"/>
  <c r="CM171" i="1"/>
  <c r="U162" i="1"/>
  <c r="AJ26" i="1"/>
  <c r="CK26" i="1" s="1"/>
  <c r="CL30" i="1"/>
  <c r="CN33" i="1"/>
  <c r="CM34" i="1"/>
  <c r="BW36" i="1"/>
  <c r="CL39" i="1"/>
  <c r="AJ41" i="1"/>
  <c r="BD42" i="1"/>
  <c r="BD21" i="1" s="1"/>
  <c r="AJ46" i="1"/>
  <c r="AW49" i="1"/>
  <c r="CN52" i="1"/>
  <c r="CM55" i="1"/>
  <c r="L60" i="1"/>
  <c r="T60" i="1"/>
  <c r="AB60" i="1"/>
  <c r="BJ61" i="1"/>
  <c r="CN62" i="1"/>
  <c r="AJ65" i="1"/>
  <c r="AJ68" i="1"/>
  <c r="CN68" i="1"/>
  <c r="CG69" i="1"/>
  <c r="CG59" i="1" s="1"/>
  <c r="CN101" i="1"/>
  <c r="CN115" i="1"/>
  <c r="CN144" i="1"/>
  <c r="BW146" i="1"/>
  <c r="AZ152" i="1"/>
  <c r="AZ148" i="1" s="1"/>
  <c r="AZ140" i="1" s="1"/>
  <c r="BH152" i="1"/>
  <c r="BZ152" i="1"/>
  <c r="BZ148" i="1" s="1"/>
  <c r="CH152" i="1"/>
  <c r="CH148" i="1" s="1"/>
  <c r="CH140" i="1" s="1"/>
  <c r="AJ157" i="1"/>
  <c r="AE155" i="1"/>
  <c r="AE152" i="1" s="1"/>
  <c r="AE173" i="1"/>
  <c r="AJ175" i="1"/>
  <c r="AA21" i="1"/>
  <c r="BY22" i="1"/>
  <c r="BY21" i="1" s="1"/>
  <c r="CG22" i="1"/>
  <c r="CG21" i="1" s="1"/>
  <c r="CN34" i="1"/>
  <c r="CL35" i="1"/>
  <c r="CJ40" i="1"/>
  <c r="CK47" i="1"/>
  <c r="BO42" i="1"/>
  <c r="BO21" i="1" s="1"/>
  <c r="BW49" i="1"/>
  <c r="CE42" i="1"/>
  <c r="BO60" i="1"/>
  <c r="BW66" i="1"/>
  <c r="CE60" i="1"/>
  <c r="AF70" i="1"/>
  <c r="CN76" i="1"/>
  <c r="T69" i="1"/>
  <c r="AB69" i="1"/>
  <c r="CN83" i="1"/>
  <c r="BW82" i="1"/>
  <c r="AJ95" i="1"/>
  <c r="CL103" i="1"/>
  <c r="AW108" i="1"/>
  <c r="CL110" i="1"/>
  <c r="CM119" i="1"/>
  <c r="CL119" i="1"/>
  <c r="BJ117" i="1"/>
  <c r="AI152" i="1"/>
  <c r="AI148" i="1" s="1"/>
  <c r="AI140" i="1" s="1"/>
  <c r="BA152" i="1"/>
  <c r="BA148" i="1" s="1"/>
  <c r="BA140" i="1" s="1"/>
  <c r="BI152" i="1"/>
  <c r="AJ168" i="1"/>
  <c r="AJ170" i="1"/>
  <c r="CK170" i="1" s="1"/>
  <c r="CM172" i="1"/>
  <c r="CL172" i="1"/>
  <c r="CN177" i="1"/>
  <c r="CM180" i="1"/>
  <c r="BJ179" i="1"/>
  <c r="CN185" i="1"/>
  <c r="BW182" i="1"/>
  <c r="CN182" i="1" s="1"/>
  <c r="CK102" i="1"/>
  <c r="BQ21" i="1"/>
  <c r="CM94" i="1"/>
  <c r="CL94" i="1"/>
  <c r="CM114" i="1"/>
  <c r="BJ111" i="1"/>
  <c r="BZ140" i="1"/>
  <c r="AS21" i="1"/>
  <c r="CL24" i="1"/>
  <c r="AW27" i="1"/>
  <c r="CL27" i="1" s="1"/>
  <c r="BW29" i="1"/>
  <c r="CM35" i="1"/>
  <c r="AJ52" i="1"/>
  <c r="CK52" i="1" s="1"/>
  <c r="AY60" i="1"/>
  <c r="BG60" i="1"/>
  <c r="L69" i="1"/>
  <c r="CL87" i="1"/>
  <c r="CM110" i="1"/>
  <c r="CN119" i="1"/>
  <c r="BO140" i="1"/>
  <c r="BW141" i="1"/>
  <c r="CN141" i="1" s="1"/>
  <c r="CE140" i="1"/>
  <c r="CJ142" i="1"/>
  <c r="CJ141" i="1" s="1"/>
  <c r="CN172" i="1"/>
  <c r="CL76" i="1"/>
  <c r="AF79" i="1"/>
  <c r="CN90" i="1"/>
  <c r="CN92" i="1"/>
  <c r="CJ104" i="1"/>
  <c r="CN106" i="1"/>
  <c r="AE108" i="1"/>
  <c r="CN113" i="1"/>
  <c r="CL118" i="1"/>
  <c r="AJ125" i="1"/>
  <c r="CK131" i="1"/>
  <c r="CJ135" i="1"/>
  <c r="CL157" i="1"/>
  <c r="AJ164" i="1"/>
  <c r="CK164" i="1" s="1"/>
  <c r="AL162" i="1"/>
  <c r="AT162" i="1"/>
  <c r="BC162" i="1"/>
  <c r="BK162" i="1"/>
  <c r="BS162" i="1"/>
  <c r="CA162" i="1"/>
  <c r="CI162" i="1"/>
  <c r="CL168" i="1"/>
  <c r="AJ174" i="1"/>
  <c r="CK174" i="1" s="1"/>
  <c r="BQ69" i="1"/>
  <c r="BQ59" i="1" s="1"/>
  <c r="AJ74" i="1"/>
  <c r="AJ78" i="1"/>
  <c r="AJ86" i="1"/>
  <c r="CK86" i="1" s="1"/>
  <c r="AJ89" i="1"/>
  <c r="CL92" i="1"/>
  <c r="CM99" i="1"/>
  <c r="CN103" i="1"/>
  <c r="AJ105" i="1"/>
  <c r="CK105" i="1" s="1"/>
  <c r="AE121" i="1"/>
  <c r="CL123" i="1"/>
  <c r="AP69" i="1"/>
  <c r="AP59" i="1" s="1"/>
  <c r="AX69" i="1"/>
  <c r="AX59" i="1" s="1"/>
  <c r="BF69" i="1"/>
  <c r="BF59" i="1" s="1"/>
  <c r="BW124" i="1"/>
  <c r="CN124" i="1" s="1"/>
  <c r="CM125" i="1"/>
  <c r="AF135" i="1"/>
  <c r="AJ135" i="1" s="1"/>
  <c r="AJ136" i="1"/>
  <c r="BH148" i="1"/>
  <c r="BH140" i="1" s="1"/>
  <c r="BP148" i="1"/>
  <c r="BY148" i="1"/>
  <c r="BY140" i="1" s="1"/>
  <c r="CG148" i="1"/>
  <c r="CG140" i="1" s="1"/>
  <c r="G148" i="1"/>
  <c r="BS140" i="1"/>
  <c r="AJ160" i="1"/>
  <c r="AJ165" i="1"/>
  <c r="CK165" i="1" s="1"/>
  <c r="BM162" i="1"/>
  <c r="BU162" i="1"/>
  <c r="BW179" i="1"/>
  <c r="AJ183" i="1"/>
  <c r="CK183" i="1" s="1"/>
  <c r="CN184" i="1"/>
  <c r="CL185" i="1"/>
  <c r="BP69" i="1"/>
  <c r="BP59" i="1" s="1"/>
  <c r="BX69" i="1"/>
  <c r="BX59" i="1" s="1"/>
  <c r="CF69" i="1"/>
  <c r="CF59" i="1" s="1"/>
  <c r="AE93" i="1"/>
  <c r="AF121" i="1"/>
  <c r="AF124" i="1"/>
  <c r="AH69" i="1"/>
  <c r="AH59" i="1" s="1"/>
  <c r="AM140" i="1"/>
  <c r="AR148" i="1"/>
  <c r="AR140" i="1" s="1"/>
  <c r="BW167" i="1"/>
  <c r="BE162" i="1"/>
  <c r="BN162" i="1"/>
  <c r="BV162" i="1"/>
  <c r="CD162" i="1"/>
  <c r="CM185" i="1"/>
  <c r="AJ75" i="1"/>
  <c r="AJ81" i="1"/>
  <c r="CK81" i="1" s="1"/>
  <c r="AE82" i="1"/>
  <c r="AZ69" i="1"/>
  <c r="AZ59" i="1" s="1"/>
  <c r="BH69" i="1"/>
  <c r="BH59" i="1" s="1"/>
  <c r="CN84" i="1"/>
  <c r="AJ90" i="1"/>
  <c r="CN91" i="1"/>
  <c r="AF93" i="1"/>
  <c r="CL100" i="1"/>
  <c r="AJ106" i="1"/>
  <c r="CN107" i="1"/>
  <c r="CJ108" i="1"/>
  <c r="CN108" i="1" s="1"/>
  <c r="CK114" i="1"/>
  <c r="CM128" i="1"/>
  <c r="K140" i="1"/>
  <c r="S140" i="1"/>
  <c r="BJ149" i="1"/>
  <c r="CN151" i="1"/>
  <c r="BK148" i="1"/>
  <c r="BK140" i="1" s="1"/>
  <c r="AO162" i="1"/>
  <c r="AX162" i="1"/>
  <c r="BF162" i="1"/>
  <c r="CN178" i="1"/>
  <c r="CN180" i="1"/>
  <c r="AG162" i="1"/>
  <c r="CC69" i="1"/>
  <c r="CC59" i="1" s="1"/>
  <c r="AE117" i="1"/>
  <c r="AW117" i="1"/>
  <c r="CL117" i="1" s="1"/>
  <c r="BJ127" i="1"/>
  <c r="T148" i="1"/>
  <c r="T140" i="1" s="1"/>
  <c r="CM151" i="1"/>
  <c r="AP162" i="1"/>
  <c r="I162" i="1"/>
  <c r="Q162" i="1"/>
  <c r="Y162" i="1"/>
  <c r="U69" i="1"/>
  <c r="U59" i="1" s="1"/>
  <c r="AC69" i="1"/>
  <c r="AC59" i="1" s="1"/>
  <c r="AN69" i="1"/>
  <c r="AN59" i="1" s="1"/>
  <c r="AV69" i="1"/>
  <c r="AV59" i="1" s="1"/>
  <c r="BD69" i="1"/>
  <c r="BD59" i="1" s="1"/>
  <c r="BM69" i="1"/>
  <c r="BM59" i="1" s="1"/>
  <c r="BU69" i="1"/>
  <c r="BU59" i="1" s="1"/>
  <c r="CN74" i="1"/>
  <c r="CN77" i="1"/>
  <c r="AE79" i="1"/>
  <c r="CN85" i="1"/>
  <c r="AJ87" i="1"/>
  <c r="CJ93" i="1"/>
  <c r="AJ116" i="1"/>
  <c r="CK116" i="1" s="1"/>
  <c r="CN125" i="1"/>
  <c r="CL137" i="1"/>
  <c r="BU140" i="1"/>
  <c r="U148" i="1"/>
  <c r="U140" i="1" s="1"/>
  <c r="M152" i="1"/>
  <c r="M148" i="1" s="1"/>
  <c r="M140" i="1" s="1"/>
  <c r="BB162" i="1"/>
  <c r="CM177" i="1"/>
  <c r="CJ179" i="1"/>
  <c r="CJ162" i="1" s="1"/>
  <c r="CL44" i="1"/>
  <c r="AW43" i="1"/>
  <c r="CK92" i="1"/>
  <c r="CK78" i="1"/>
  <c r="CK28" i="1"/>
  <c r="AJ27" i="1"/>
  <c r="AJ37" i="1"/>
  <c r="AE36" i="1"/>
  <c r="CK51" i="1"/>
  <c r="J60" i="1"/>
  <c r="J59" i="1" s="1"/>
  <c r="R60" i="1"/>
  <c r="Z60" i="1"/>
  <c r="Z59" i="1" s="1"/>
  <c r="CK46" i="1"/>
  <c r="CK54" i="1"/>
  <c r="CK64" i="1"/>
  <c r="CJ23" i="1"/>
  <c r="CN26" i="1"/>
  <c r="BW23" i="1"/>
  <c r="CM23" i="1" s="1"/>
  <c r="CN27" i="1"/>
  <c r="CE22" i="1"/>
  <c r="CE21" i="1" s="1"/>
  <c r="CM30" i="1"/>
  <c r="CK31" i="1"/>
  <c r="CN39" i="1"/>
  <c r="CM48" i="1"/>
  <c r="AM69" i="1"/>
  <c r="AM59" i="1" s="1"/>
  <c r="CN80" i="1"/>
  <c r="CJ79" i="1"/>
  <c r="CN72" i="1"/>
  <c r="CJ70" i="1"/>
  <c r="CN30" i="1"/>
  <c r="CK32" i="1"/>
  <c r="CJ49" i="1"/>
  <c r="CJ42" i="1" s="1"/>
  <c r="CN50" i="1"/>
  <c r="CK68" i="1"/>
  <c r="CN28" i="1"/>
  <c r="CL31" i="1"/>
  <c r="AE70" i="1"/>
  <c r="CN75" i="1"/>
  <c r="CK25" i="1"/>
  <c r="CM31" i="1"/>
  <c r="BJ29" i="1"/>
  <c r="CL32" i="1"/>
  <c r="AW29" i="1"/>
  <c r="CK33" i="1"/>
  <c r="AF29" i="1"/>
  <c r="AF22" i="1" s="1"/>
  <c r="AJ34" i="1"/>
  <c r="AJ29" i="1" s="1"/>
  <c r="AE29" i="1"/>
  <c r="AJ35" i="1"/>
  <c r="CM36" i="1"/>
  <c r="CK44" i="1"/>
  <c r="CK77" i="1"/>
  <c r="CM83" i="1"/>
  <c r="BJ82" i="1"/>
  <c r="CK85" i="1"/>
  <c r="CM32" i="1"/>
  <c r="CL33" i="1"/>
  <c r="CN36" i="1"/>
  <c r="CL40" i="1"/>
  <c r="CL48" i="1"/>
  <c r="CM50" i="1"/>
  <c r="BJ49" i="1"/>
  <c r="CN57" i="1"/>
  <c r="CN65" i="1"/>
  <c r="AF66" i="1"/>
  <c r="AF60" i="1" s="1"/>
  <c r="CK67" i="1"/>
  <c r="AJ66" i="1"/>
  <c r="CL77" i="1"/>
  <c r="CK96" i="1"/>
  <c r="CK113" i="1"/>
  <c r="K127" i="1"/>
  <c r="K69" i="1" s="1"/>
  <c r="K59" i="1" s="1"/>
  <c r="AE133" i="1"/>
  <c r="AJ133" i="1" s="1"/>
  <c r="CL138" i="1"/>
  <c r="CN32" i="1"/>
  <c r="CM33" i="1"/>
  <c r="CL34" i="1"/>
  <c r="BW40" i="1"/>
  <c r="CM40" i="1" s="1"/>
  <c r="BJ43" i="1"/>
  <c r="CL46" i="1"/>
  <c r="AF49" i="1"/>
  <c r="AF42" i="1" s="1"/>
  <c r="CL53" i="1"/>
  <c r="CN55" i="1"/>
  <c r="CL67" i="1"/>
  <c r="H69" i="1"/>
  <c r="H59" i="1" s="1"/>
  <c r="AJ71" i="1"/>
  <c r="CM75" i="1"/>
  <c r="AW82" i="1"/>
  <c r="CL83" i="1"/>
  <c r="AJ88" i="1"/>
  <c r="CK89" i="1"/>
  <c r="CK100" i="1"/>
  <c r="CL107" i="1"/>
  <c r="CK115" i="1"/>
  <c r="CK125" i="1"/>
  <c r="CM132" i="1"/>
  <c r="CL132" i="1"/>
  <c r="CC42" i="1"/>
  <c r="CC21" i="1" s="1"/>
  <c r="CN48" i="1"/>
  <c r="CL51" i="1"/>
  <c r="CN63" i="1"/>
  <c r="BW61" i="1"/>
  <c r="CM63" i="1"/>
  <c r="AO69" i="1"/>
  <c r="AO59" i="1" s="1"/>
  <c r="BE69" i="1"/>
  <c r="BE59" i="1" s="1"/>
  <c r="CE69" i="1"/>
  <c r="CK101" i="1"/>
  <c r="CK109" i="1"/>
  <c r="AJ108" i="1"/>
  <c r="CK110" i="1"/>
  <c r="BW111" i="1"/>
  <c r="CM111" i="1" s="1"/>
  <c r="CN112" i="1"/>
  <c r="CM112" i="1"/>
  <c r="CL143" i="1"/>
  <c r="AW142" i="1"/>
  <c r="AJ147" i="1"/>
  <c r="AE149" i="1"/>
  <c r="AJ150" i="1"/>
  <c r="CK160" i="1"/>
  <c r="BM42" i="1"/>
  <c r="BM21" i="1" s="1"/>
  <c r="BU42" i="1"/>
  <c r="BU21" i="1" s="1"/>
  <c r="BW43" i="1"/>
  <c r="CN49" i="1"/>
  <c r="AG69" i="1"/>
  <c r="AG59" i="1" s="1"/>
  <c r="BO69" i="1"/>
  <c r="BO59" i="1" s="1"/>
  <c r="CK74" i="1"/>
  <c r="AR69" i="1"/>
  <c r="AR59" i="1" s="1"/>
  <c r="CL84" i="1"/>
  <c r="CN88" i="1"/>
  <c r="CM88" i="1"/>
  <c r="CM89" i="1"/>
  <c r="CL89" i="1"/>
  <c r="CN96" i="1"/>
  <c r="CM96" i="1"/>
  <c r="BW93" i="1"/>
  <c r="CM97" i="1"/>
  <c r="CL97" i="1"/>
  <c r="CL98" i="1"/>
  <c r="AW93" i="1"/>
  <c r="CJ111" i="1"/>
  <c r="CN120" i="1"/>
  <c r="CM120" i="1"/>
  <c r="BW117" i="1"/>
  <c r="CM136" i="1"/>
  <c r="BJ135" i="1"/>
  <c r="CL175" i="1"/>
  <c r="AW173" i="1"/>
  <c r="CM178" i="1"/>
  <c r="CM25" i="1"/>
  <c r="AE40" i="1"/>
  <c r="AE43" i="1"/>
  <c r="CM45" i="1"/>
  <c r="AE49" i="1"/>
  <c r="CM52" i="1"/>
  <c r="AJ55" i="1"/>
  <c r="CN56" i="1"/>
  <c r="CJ61" i="1"/>
  <c r="CM64" i="1"/>
  <c r="CL64" i="1"/>
  <c r="CK65" i="1"/>
  <c r="AY69" i="1"/>
  <c r="AY59" i="1" s="1"/>
  <c r="BG69" i="1"/>
  <c r="BG59" i="1" s="1"/>
  <c r="CN73" i="1"/>
  <c r="CM73" i="1"/>
  <c r="BW70" i="1"/>
  <c r="CM76" i="1"/>
  <c r="CN81" i="1"/>
  <c r="BW79" i="1"/>
  <c r="CM81" i="1"/>
  <c r="CN89" i="1"/>
  <c r="CM90" i="1"/>
  <c r="CN97" i="1"/>
  <c r="CM98" i="1"/>
  <c r="BJ108" i="1"/>
  <c r="CM109" i="1"/>
  <c r="CL109" i="1"/>
  <c r="CN123" i="1"/>
  <c r="CL126" i="1"/>
  <c r="CN133" i="1"/>
  <c r="CN136" i="1"/>
  <c r="BW135" i="1"/>
  <c r="CN135" i="1" s="1"/>
  <c r="CN45" i="1"/>
  <c r="CN46" i="1"/>
  <c r="CK50" i="1"/>
  <c r="CN64" i="1"/>
  <c r="CL65" i="1"/>
  <c r="AW66" i="1"/>
  <c r="AI69" i="1"/>
  <c r="AI59" i="1" s="1"/>
  <c r="CK91" i="1"/>
  <c r="CK94" i="1"/>
  <c r="CK99" i="1"/>
  <c r="CM105" i="1"/>
  <c r="CL105" i="1"/>
  <c r="BJ104" i="1"/>
  <c r="CL106" i="1"/>
  <c r="AW104" i="1"/>
  <c r="CN116" i="1"/>
  <c r="CM116" i="1"/>
  <c r="AE127" i="1"/>
  <c r="CK132" i="1"/>
  <c r="O152" i="1"/>
  <c r="O148" i="1" s="1"/>
  <c r="O140" i="1" s="1"/>
  <c r="W152" i="1"/>
  <c r="W148" i="1" s="1"/>
  <c r="W140" i="1" s="1"/>
  <c r="AN152" i="1"/>
  <c r="AV152" i="1"/>
  <c r="AV148" i="1" s="1"/>
  <c r="AV140" i="1" s="1"/>
  <c r="AV20" i="1" s="1"/>
  <c r="AV187" i="1" s="1"/>
  <c r="CK158" i="1"/>
  <c r="AZ43" i="1"/>
  <c r="AZ42" i="1" s="1"/>
  <c r="CM44" i="1"/>
  <c r="AJ45" i="1"/>
  <c r="CL50" i="1"/>
  <c r="CL56" i="1"/>
  <c r="CM57" i="1"/>
  <c r="AJ63" i="1"/>
  <c r="AJ61" i="1" s="1"/>
  <c r="CM65" i="1"/>
  <c r="AE66" i="1"/>
  <c r="AE60" i="1" s="1"/>
  <c r="BA69" i="1"/>
  <c r="BA59" i="1" s="1"/>
  <c r="BI69" i="1"/>
  <c r="BI59" i="1" s="1"/>
  <c r="CM74" i="1"/>
  <c r="CL74" i="1"/>
  <c r="CK75" i="1"/>
  <c r="CK83" i="1"/>
  <c r="CL91" i="1"/>
  <c r="CL99" i="1"/>
  <c r="AE104" i="1"/>
  <c r="BW104" i="1"/>
  <c r="CN105" i="1"/>
  <c r="CM106" i="1"/>
  <c r="AW121" i="1"/>
  <c r="CL122" i="1"/>
  <c r="CK138" i="1"/>
  <c r="CM122" i="1"/>
  <c r="BJ121" i="1"/>
  <c r="CL131" i="1"/>
  <c r="CA140" i="1"/>
  <c r="BJ142" i="1"/>
  <c r="CM143" i="1"/>
  <c r="AJ144" i="1"/>
  <c r="AP152" i="1"/>
  <c r="AP148" i="1" s="1"/>
  <c r="AP140" i="1" s="1"/>
  <c r="CL47" i="1"/>
  <c r="CN53" i="1"/>
  <c r="CM54" i="1"/>
  <c r="CL55" i="1"/>
  <c r="AW61" i="1"/>
  <c r="CM62" i="1"/>
  <c r="CL63" i="1"/>
  <c r="CN71" i="1"/>
  <c r="CM72" i="1"/>
  <c r="CL73" i="1"/>
  <c r="AW79" i="1"/>
  <c r="CL79" i="1" s="1"/>
  <c r="CM80" i="1"/>
  <c r="CL81" i="1"/>
  <c r="N82" i="1"/>
  <c r="N69" i="1" s="1"/>
  <c r="N59" i="1" s="1"/>
  <c r="CN87" i="1"/>
  <c r="CL88" i="1"/>
  <c r="CN94" i="1"/>
  <c r="CM95" i="1"/>
  <c r="CL96" i="1"/>
  <c r="CN102" i="1"/>
  <c r="CM103" i="1"/>
  <c r="CM113" i="1"/>
  <c r="CM115" i="1"/>
  <c r="CN122" i="1"/>
  <c r="AW127" i="1"/>
  <c r="CN129" i="1"/>
  <c r="CK137" i="1"/>
  <c r="BP140" i="1"/>
  <c r="CN143" i="1"/>
  <c r="F148" i="1"/>
  <c r="F140" i="1" s="1"/>
  <c r="AN148" i="1"/>
  <c r="AN140" i="1" s="1"/>
  <c r="CK172" i="1"/>
  <c r="CJ121" i="1"/>
  <c r="CM138" i="1"/>
  <c r="BE140" i="1"/>
  <c r="G140" i="1"/>
  <c r="BW145" i="1"/>
  <c r="CM146" i="1"/>
  <c r="AX148" i="1"/>
  <c r="AX140" i="1" s="1"/>
  <c r="CN165" i="1"/>
  <c r="CM165" i="1"/>
  <c r="BJ66" i="1"/>
  <c r="CJ82" i="1"/>
  <c r="AW111" i="1"/>
  <c r="CL111" i="1" s="1"/>
  <c r="AJ111" i="1"/>
  <c r="CL114" i="1"/>
  <c r="CK123" i="1"/>
  <c r="AF127" i="1"/>
  <c r="CL129" i="1"/>
  <c r="CM130" i="1"/>
  <c r="CN134" i="1"/>
  <c r="CM137" i="1"/>
  <c r="CN138" i="1"/>
  <c r="CM144" i="1"/>
  <c r="AU152" i="1"/>
  <c r="AU148" i="1" s="1"/>
  <c r="AU140" i="1" s="1"/>
  <c r="CM163" i="1"/>
  <c r="AF111" i="1"/>
  <c r="CL116" i="1"/>
  <c r="BW127" i="1"/>
  <c r="CN128" i="1"/>
  <c r="CN130" i="1"/>
  <c r="CM131" i="1"/>
  <c r="I140" i="1"/>
  <c r="I20" i="1" s="1"/>
  <c r="I187" i="1" s="1"/>
  <c r="Q140" i="1"/>
  <c r="CL180" i="1"/>
  <c r="AW179" i="1"/>
  <c r="CJ66" i="1"/>
  <c r="CN66" i="1" s="1"/>
  <c r="BJ70" i="1"/>
  <c r="BJ93" i="1"/>
  <c r="CM93" i="1" s="1"/>
  <c r="CN114" i="1"/>
  <c r="CM123" i="1"/>
  <c r="AE124" i="1"/>
  <c r="BJ124" i="1"/>
  <c r="AJ126" i="1"/>
  <c r="AJ124" i="1" s="1"/>
  <c r="CJ127" i="1"/>
  <c r="CK129" i="1"/>
  <c r="CN131" i="1"/>
  <c r="AW135" i="1"/>
  <c r="CL136" i="1"/>
  <c r="CM154" i="1"/>
  <c r="CL154" i="1"/>
  <c r="BD152" i="1"/>
  <c r="BD148" i="1" s="1"/>
  <c r="BD140" i="1" s="1"/>
  <c r="BL152" i="1"/>
  <c r="BL148" i="1" s="1"/>
  <c r="BL140" i="1" s="1"/>
  <c r="BT152" i="1"/>
  <c r="BT148" i="1" s="1"/>
  <c r="BT140" i="1" s="1"/>
  <c r="BT20" i="1" s="1"/>
  <c r="CC152" i="1"/>
  <c r="CC148" i="1" s="1"/>
  <c r="CC140" i="1" s="1"/>
  <c r="AC148" i="1"/>
  <c r="AC140" i="1" s="1"/>
  <c r="AJ151" i="1"/>
  <c r="CN110" i="1"/>
  <c r="CL112" i="1"/>
  <c r="CL120" i="1"/>
  <c r="CL147" i="1"/>
  <c r="CJ152" i="1"/>
  <c r="CN154" i="1"/>
  <c r="H152" i="1"/>
  <c r="H148" i="1" s="1"/>
  <c r="H140" i="1" s="1"/>
  <c r="P152" i="1"/>
  <c r="P148" i="1" s="1"/>
  <c r="P140" i="1" s="1"/>
  <c r="X152" i="1"/>
  <c r="X148" i="1" s="1"/>
  <c r="X140" i="1" s="1"/>
  <c r="AX152" i="1"/>
  <c r="BF152" i="1"/>
  <c r="BF148" i="1" s="1"/>
  <c r="BF140" i="1" s="1"/>
  <c r="BN152" i="1"/>
  <c r="BN148" i="1" s="1"/>
  <c r="BN140" i="1" s="1"/>
  <c r="BV152" i="1"/>
  <c r="BV148" i="1" s="1"/>
  <c r="BV140" i="1" s="1"/>
  <c r="CM174" i="1"/>
  <c r="BJ173" i="1"/>
  <c r="CK175" i="1"/>
  <c r="AE142" i="1"/>
  <c r="AE141" i="1" s="1"/>
  <c r="AW145" i="1"/>
  <c r="CL145" i="1" s="1"/>
  <c r="CM145" i="1"/>
  <c r="BI148" i="1"/>
  <c r="BI140" i="1" s="1"/>
  <c r="BQ148" i="1"/>
  <c r="BQ140" i="1" s="1"/>
  <c r="J152" i="1"/>
  <c r="J148" i="1" s="1"/>
  <c r="J140" i="1" s="1"/>
  <c r="R152" i="1"/>
  <c r="R148" i="1" s="1"/>
  <c r="R140" i="1" s="1"/>
  <c r="Z152" i="1"/>
  <c r="Z148" i="1" s="1"/>
  <c r="Z140" i="1" s="1"/>
  <c r="AH152" i="1"/>
  <c r="AH148" i="1" s="1"/>
  <c r="AH140" i="1" s="1"/>
  <c r="CK156" i="1"/>
  <c r="CN147" i="1"/>
  <c r="CJ146" i="1"/>
  <c r="AK148" i="1"/>
  <c r="AK140" i="1" s="1"/>
  <c r="AS148" i="1"/>
  <c r="AS140" i="1" s="1"/>
  <c r="CM149" i="1"/>
  <c r="CK153" i="1"/>
  <c r="CK154" i="1"/>
  <c r="CL156" i="1"/>
  <c r="AW155" i="1"/>
  <c r="AW152" i="1" s="1"/>
  <c r="CK163" i="1"/>
  <c r="CN164" i="1"/>
  <c r="CN166" i="1"/>
  <c r="AE167" i="1"/>
  <c r="AE162" i="1" s="1"/>
  <c r="CK168" i="1"/>
  <c r="CK176" i="1"/>
  <c r="CL177" i="1"/>
  <c r="AJ143" i="1"/>
  <c r="AB148" i="1"/>
  <c r="AB140" i="1" s="1"/>
  <c r="CJ149" i="1"/>
  <c r="BC152" i="1"/>
  <c r="BC148" i="1" s="1"/>
  <c r="BC140" i="1" s="1"/>
  <c r="BC20" i="1" s="1"/>
  <c r="CB152" i="1"/>
  <c r="CB148" i="1" s="1"/>
  <c r="CB140" i="1" s="1"/>
  <c r="AF152" i="1"/>
  <c r="AF148" i="1" s="1"/>
  <c r="AF140" i="1" s="1"/>
  <c r="AJ159" i="1"/>
  <c r="CL174" i="1"/>
  <c r="CK180" i="1"/>
  <c r="CM150" i="1"/>
  <c r="CL151" i="1"/>
  <c r="CN153" i="1"/>
  <c r="CL163" i="1"/>
  <c r="CM164" i="1"/>
  <c r="CL164" i="1"/>
  <c r="F162" i="1"/>
  <c r="BL162" i="1"/>
  <c r="BT162" i="1"/>
  <c r="CB162" i="1"/>
  <c r="CK181" i="1"/>
  <c r="AJ184" i="1"/>
  <c r="AE182" i="1"/>
  <c r="AW149" i="1"/>
  <c r="BX152" i="1"/>
  <c r="BX148" i="1" s="1"/>
  <c r="BX140" i="1" s="1"/>
  <c r="CN163" i="1"/>
  <c r="AJ166" i="1"/>
  <c r="AF167" i="1"/>
  <c r="AF162" i="1" s="1"/>
  <c r="CN170" i="1"/>
  <c r="CC162" i="1"/>
  <c r="CK185" i="1"/>
  <c r="CN158" i="1"/>
  <c r="AJ173" i="1"/>
  <c r="CN173" i="1"/>
  <c r="BW155" i="1"/>
  <c r="CM158" i="1"/>
  <c r="CN159" i="1"/>
  <c r="CM166" i="1"/>
  <c r="AW167" i="1"/>
  <c r="CN169" i="1"/>
  <c r="CM170" i="1"/>
  <c r="CN171" i="1"/>
  <c r="CL183" i="1"/>
  <c r="CM183" i="1"/>
  <c r="CF152" i="1"/>
  <c r="CF148" i="1" s="1"/>
  <c r="CF140" i="1" s="1"/>
  <c r="CL178" i="1"/>
  <c r="AJ179" i="1"/>
  <c r="BJ182" i="1"/>
  <c r="CM121" i="1" l="1"/>
  <c r="Q20" i="1"/>
  <c r="Q187" i="1" s="1"/>
  <c r="AJ93" i="1"/>
  <c r="BR59" i="1"/>
  <c r="W20" i="1"/>
  <c r="W187" i="1" s="1"/>
  <c r="BB59" i="1"/>
  <c r="BB20" i="1" s="1"/>
  <c r="CN82" i="1"/>
  <c r="R59" i="1"/>
  <c r="R20" i="1" s="1"/>
  <c r="R187" i="1" s="1"/>
  <c r="CL70" i="1"/>
  <c r="CA20" i="1"/>
  <c r="AT20" i="1"/>
  <c r="AT187" i="1" s="1"/>
  <c r="X20" i="1"/>
  <c r="X187" i="1" s="1"/>
  <c r="P20" i="1"/>
  <c r="P187" i="1" s="1"/>
  <c r="BD20" i="1"/>
  <c r="BD187" i="1" s="1"/>
  <c r="BG21" i="1"/>
  <c r="AW162" i="1"/>
  <c r="AK59" i="1"/>
  <c r="AK20" i="1" s="1"/>
  <c r="AK187" i="1" s="1"/>
  <c r="CN104" i="1"/>
  <c r="CE59" i="1"/>
  <c r="CE20" i="1" s="1"/>
  <c r="CH20" i="1"/>
  <c r="CH187" i="1" s="1"/>
  <c r="AJ117" i="1"/>
  <c r="AD59" i="1"/>
  <c r="AD20" i="1" s="1"/>
  <c r="AD187" i="1" s="1"/>
  <c r="AU20" i="1"/>
  <c r="AU187" i="1" s="1"/>
  <c r="CL82" i="1"/>
  <c r="F59" i="1"/>
  <c r="F2" i="1" s="1"/>
  <c r="F5" i="1" s="1"/>
  <c r="BL21" i="1"/>
  <c r="AN20" i="1"/>
  <c r="AN187" i="1" s="1"/>
  <c r="CI20" i="1"/>
  <c r="CI187" i="1" s="1"/>
  <c r="BF20" i="1"/>
  <c r="BF187" i="1" s="1"/>
  <c r="BR20" i="1"/>
  <c r="BY20" i="1"/>
  <c r="BY187" i="1" s="1"/>
  <c r="CD20" i="1"/>
  <c r="CD187" i="1" s="1"/>
  <c r="AJ49" i="1"/>
  <c r="CK49" i="1" s="1"/>
  <c r="AJ82" i="1"/>
  <c r="CK118" i="1"/>
  <c r="BZ9" i="1"/>
  <c r="O20" i="1"/>
  <c r="O187" i="1" s="1"/>
  <c r="CM61" i="1"/>
  <c r="AS59" i="1"/>
  <c r="AS20" i="1" s="1"/>
  <c r="AS187" i="1" s="1"/>
  <c r="CB21" i="1"/>
  <c r="V59" i="1"/>
  <c r="V20" i="1" s="1"/>
  <c r="V187" i="1" s="1"/>
  <c r="M59" i="1"/>
  <c r="M20" i="1" s="1"/>
  <c r="M187" i="1" s="1"/>
  <c r="BD9" i="1"/>
  <c r="BK21" i="1"/>
  <c r="AZ21" i="1"/>
  <c r="AQ59" i="1"/>
  <c r="AQ20" i="1" s="1"/>
  <c r="AQ187" i="1" s="1"/>
  <c r="Y20" i="1"/>
  <c r="CE9" i="1"/>
  <c r="BR9" i="1"/>
  <c r="CM155" i="1"/>
  <c r="CM82" i="1"/>
  <c r="CL152" i="1"/>
  <c r="CN127" i="1"/>
  <c r="CL127" i="1"/>
  <c r="CL121" i="1"/>
  <c r="CH9" i="1"/>
  <c r="BH20" i="1"/>
  <c r="BH187" i="1" s="1"/>
  <c r="CG20" i="1"/>
  <c r="CG6" i="1" s="1"/>
  <c r="CK135" i="1"/>
  <c r="U20" i="1"/>
  <c r="U187" i="1" s="1"/>
  <c r="BQ20" i="1"/>
  <c r="BQ6" i="1" s="1"/>
  <c r="AX9" i="1"/>
  <c r="AB59" i="1"/>
  <c r="AB20" i="1" s="1"/>
  <c r="AB187" i="1" s="1"/>
  <c r="BN20" i="1"/>
  <c r="BN187" i="1" s="1"/>
  <c r="AP20" i="1"/>
  <c r="AP187" i="1" s="1"/>
  <c r="CN93" i="1"/>
  <c r="BF9" i="1"/>
  <c r="CK106" i="1"/>
  <c r="BN9" i="1"/>
  <c r="BK9" i="1"/>
  <c r="AX20" i="1"/>
  <c r="AX187" i="1" s="1"/>
  <c r="CM135" i="1"/>
  <c r="CK41" i="1"/>
  <c r="AJ40" i="1"/>
  <c r="BL20" i="1"/>
  <c r="BL6" i="1" s="1"/>
  <c r="CM167" i="1"/>
  <c r="CN179" i="1"/>
  <c r="AL9" i="1"/>
  <c r="T59" i="1"/>
  <c r="BE9" i="1"/>
  <c r="CM27" i="1"/>
  <c r="BW162" i="1"/>
  <c r="CN162" i="1" s="1"/>
  <c r="BP20" i="1"/>
  <c r="BP187" i="1" s="1"/>
  <c r="N20" i="1"/>
  <c r="N187" i="1" s="1"/>
  <c r="CK90" i="1"/>
  <c r="BU9" i="1"/>
  <c r="CK136" i="1"/>
  <c r="L59" i="1"/>
  <c r="BC9" i="1"/>
  <c r="AJ23" i="1"/>
  <c r="CK23" i="1" s="1"/>
  <c r="AL6" i="1"/>
  <c r="BM9" i="1"/>
  <c r="AJ104" i="1"/>
  <c r="CI9" i="1"/>
  <c r="Y187" i="1"/>
  <c r="AH20" i="1"/>
  <c r="AH187" i="1" s="1"/>
  <c r="CK87" i="1"/>
  <c r="BV20" i="1"/>
  <c r="BV6" i="1" s="1"/>
  <c r="AC20" i="1"/>
  <c r="AC187" i="1" s="1"/>
  <c r="AJ79" i="1"/>
  <c r="BZ20" i="1"/>
  <c r="AA20" i="1"/>
  <c r="AA187" i="1" s="1"/>
  <c r="CD9" i="1"/>
  <c r="CA9" i="1"/>
  <c r="CM179" i="1"/>
  <c r="BS20" i="1"/>
  <c r="CK157" i="1"/>
  <c r="AJ167" i="1"/>
  <c r="CK167" i="1" s="1"/>
  <c r="CN167" i="1"/>
  <c r="AJ155" i="1"/>
  <c r="AE22" i="1"/>
  <c r="BB9" i="1"/>
  <c r="BV9" i="1"/>
  <c r="BS9" i="1"/>
  <c r="CN142" i="1"/>
  <c r="CK95" i="1"/>
  <c r="AJ60" i="1"/>
  <c r="CK61" i="1"/>
  <c r="K20" i="1"/>
  <c r="K187" i="1" s="1"/>
  <c r="H20" i="1"/>
  <c r="H187" i="1" s="1"/>
  <c r="BE20" i="1"/>
  <c r="BV187" i="1"/>
  <c r="BA20" i="1"/>
  <c r="BG20" i="1"/>
  <c r="BO20" i="1"/>
  <c r="AW9" i="1"/>
  <c r="AY20" i="1"/>
  <c r="AG20" i="1"/>
  <c r="AG187" i="1" s="1"/>
  <c r="CK29" i="1"/>
  <c r="BQ187" i="1"/>
  <c r="BT187" i="1"/>
  <c r="BT6" i="1"/>
  <c r="CA187" i="1"/>
  <c r="CA6" i="1"/>
  <c r="AR20" i="1"/>
  <c r="AR187" i="1" s="1"/>
  <c r="CM43" i="1"/>
  <c r="BJ42" i="1"/>
  <c r="AW141" i="1"/>
  <c r="CL142" i="1"/>
  <c r="CM182" i="1"/>
  <c r="BT9" i="1"/>
  <c r="CJ148" i="1"/>
  <c r="CJ145" i="1"/>
  <c r="CN145" i="1" s="1"/>
  <c r="CN146" i="1"/>
  <c r="CK45" i="1"/>
  <c r="CN79" i="1"/>
  <c r="AE148" i="1"/>
  <c r="AF82" i="1"/>
  <c r="CN61" i="1"/>
  <c r="BW60" i="1"/>
  <c r="CK88" i="1"/>
  <c r="BW22" i="1"/>
  <c r="CN23" i="1"/>
  <c r="CK179" i="1"/>
  <c r="CM104" i="1"/>
  <c r="CC20" i="1"/>
  <c r="CN155" i="1"/>
  <c r="CC9" i="1"/>
  <c r="AJ146" i="1"/>
  <c r="CK147" i="1"/>
  <c r="CK124" i="1"/>
  <c r="CJ60" i="1"/>
  <c r="G20" i="1"/>
  <c r="G187" i="1" s="1"/>
  <c r="CJ9" i="1"/>
  <c r="CK143" i="1"/>
  <c r="AJ142" i="1"/>
  <c r="CL179" i="1"/>
  <c r="CK111" i="1"/>
  <c r="CK121" i="1"/>
  <c r="CK144" i="1"/>
  <c r="CM108" i="1"/>
  <c r="CK79" i="1"/>
  <c r="BU20" i="1"/>
  <c r="AW69" i="1"/>
  <c r="CF20" i="1"/>
  <c r="CK66" i="1"/>
  <c r="CK35" i="1"/>
  <c r="CN121" i="1"/>
  <c r="AE69" i="1"/>
  <c r="AE59" i="1" s="1"/>
  <c r="CL167" i="1"/>
  <c r="CL149" i="1"/>
  <c r="AW148" i="1"/>
  <c r="CK126" i="1"/>
  <c r="CK63" i="1"/>
  <c r="AE42" i="1"/>
  <c r="AE21" i="1" s="1"/>
  <c r="CL93" i="1"/>
  <c r="CK82" i="1"/>
  <c r="BM20" i="1"/>
  <c r="BX20" i="1"/>
  <c r="CN40" i="1"/>
  <c r="CM127" i="1"/>
  <c r="AJ43" i="1"/>
  <c r="CJ69" i="1"/>
  <c r="AM20" i="1"/>
  <c r="AM187" i="1" s="1"/>
  <c r="CJ22" i="1"/>
  <c r="CJ21" i="1" s="1"/>
  <c r="CK37" i="1"/>
  <c r="AJ36" i="1"/>
  <c r="AE140" i="1"/>
  <c r="CK108" i="1"/>
  <c r="BJ148" i="1"/>
  <c r="CK133" i="1"/>
  <c r="CL182" i="1"/>
  <c r="CK151" i="1"/>
  <c r="AJ127" i="1"/>
  <c r="AO20" i="1"/>
  <c r="AO187" i="1" s="1"/>
  <c r="CL173" i="1"/>
  <c r="CK34" i="1"/>
  <c r="BJ22" i="1"/>
  <c r="CM29" i="1"/>
  <c r="AJ22" i="1"/>
  <c r="AW42" i="1"/>
  <c r="CL43" i="1"/>
  <c r="BH6" i="1"/>
  <c r="Z20" i="1"/>
  <c r="Z187" i="1" s="1"/>
  <c r="BW42" i="1"/>
  <c r="CN43" i="1"/>
  <c r="CL29" i="1"/>
  <c r="AW22" i="1"/>
  <c r="CK166" i="1"/>
  <c r="CK184" i="1"/>
  <c r="BC187" i="1"/>
  <c r="BC6" i="1"/>
  <c r="CL135" i="1"/>
  <c r="CM124" i="1"/>
  <c r="BJ60" i="1"/>
  <c r="CM66" i="1"/>
  <c r="BJ141" i="1"/>
  <c r="CM142" i="1"/>
  <c r="CL66" i="1"/>
  <c r="CN117" i="1"/>
  <c r="CM117" i="1"/>
  <c r="CM79" i="1"/>
  <c r="CN111" i="1"/>
  <c r="CL108" i="1"/>
  <c r="AJ70" i="1"/>
  <c r="CK71" i="1"/>
  <c r="CK93" i="1"/>
  <c r="CM49" i="1"/>
  <c r="CL49" i="1"/>
  <c r="AF21" i="1"/>
  <c r="CL124" i="1"/>
  <c r="J20" i="1"/>
  <c r="J187" i="1" s="1"/>
  <c r="BL9" i="1"/>
  <c r="CL155" i="1"/>
  <c r="CL61" i="1"/>
  <c r="AW60" i="1"/>
  <c r="CK27" i="1"/>
  <c r="AZ20" i="1"/>
  <c r="BW152" i="1"/>
  <c r="CM152" i="1" s="1"/>
  <c r="CK173" i="1"/>
  <c r="AJ182" i="1"/>
  <c r="AJ162" i="1" s="1"/>
  <c r="CB9" i="1"/>
  <c r="CK159" i="1"/>
  <c r="CK155" i="1"/>
  <c r="AJ152" i="1"/>
  <c r="CM173" i="1"/>
  <c r="CM70" i="1"/>
  <c r="BJ69" i="1"/>
  <c r="BJ162" i="1"/>
  <c r="CL104" i="1"/>
  <c r="CN70" i="1"/>
  <c r="BW69" i="1"/>
  <c r="CK55" i="1"/>
  <c r="AJ149" i="1"/>
  <c r="CK150" i="1"/>
  <c r="AF69" i="1"/>
  <c r="AF59" i="1" s="1"/>
  <c r="CK117" i="1"/>
  <c r="AI20" i="1"/>
  <c r="AI187" i="1" s="1"/>
  <c r="BI20" i="1"/>
  <c r="BD6" i="1" l="1"/>
  <c r="CD6" i="1"/>
  <c r="BB187" i="1"/>
  <c r="BB6" i="1"/>
  <c r="F20" i="1"/>
  <c r="BP6" i="1"/>
  <c r="CI6" i="1"/>
  <c r="BL187" i="1"/>
  <c r="BY6" i="1"/>
  <c r="CH6" i="1"/>
  <c r="BF6" i="1"/>
  <c r="BN6" i="1"/>
  <c r="BK20" i="1"/>
  <c r="CB20" i="1"/>
  <c r="BR187" i="1"/>
  <c r="BR6" i="1"/>
  <c r="BW9" i="1"/>
  <c r="CG187" i="1"/>
  <c r="AX6" i="1"/>
  <c r="CK104" i="1"/>
  <c r="L20" i="1"/>
  <c r="L187" i="1" s="1"/>
  <c r="CK40" i="1"/>
  <c r="BZ187" i="1"/>
  <c r="BZ6" i="1"/>
  <c r="T20" i="1"/>
  <c r="T187" i="1" s="1"/>
  <c r="BS187" i="1"/>
  <c r="BS6" i="1"/>
  <c r="CK162" i="1"/>
  <c r="AJ9" i="1"/>
  <c r="CF187" i="1"/>
  <c r="CF6" i="1"/>
  <c r="CL162" i="1"/>
  <c r="BE187" i="1"/>
  <c r="BE6" i="1"/>
  <c r="CL60" i="1"/>
  <c r="AW59" i="1"/>
  <c r="CE187" i="1"/>
  <c r="CE6" i="1"/>
  <c r="CC187" i="1"/>
  <c r="CC6" i="1"/>
  <c r="CJ140" i="1"/>
  <c r="CK22" i="1"/>
  <c r="BX187" i="1"/>
  <c r="BX6" i="1"/>
  <c r="CL69" i="1"/>
  <c r="BO187" i="1"/>
  <c r="BO6" i="1"/>
  <c r="CK60" i="1"/>
  <c r="BA187" i="1"/>
  <c r="BA6" i="1"/>
  <c r="BI187" i="1"/>
  <c r="BI6" i="1"/>
  <c r="CK152" i="1"/>
  <c r="AZ187" i="1"/>
  <c r="AZ6" i="1"/>
  <c r="AF20" i="1"/>
  <c r="AF187" i="1" s="1"/>
  <c r="CM141" i="1"/>
  <c r="BJ140" i="1"/>
  <c r="CN22" i="1"/>
  <c r="BW21" i="1"/>
  <c r="AY187" i="1"/>
  <c r="AY6" i="1"/>
  <c r="CM69" i="1"/>
  <c r="CN152" i="1"/>
  <c r="BW148" i="1"/>
  <c r="CM148" i="1" s="1"/>
  <c r="CN42" i="1"/>
  <c r="CM22" i="1"/>
  <c r="BJ21" i="1"/>
  <c r="CK36" i="1"/>
  <c r="CL148" i="1"/>
  <c r="BU187" i="1"/>
  <c r="BU6" i="1"/>
  <c r="CJ59" i="1"/>
  <c r="BG187" i="1"/>
  <c r="BG6" i="1"/>
  <c r="CM60" i="1"/>
  <c r="BJ59" i="1"/>
  <c r="CL22" i="1"/>
  <c r="AW21" i="1"/>
  <c r="AJ141" i="1"/>
  <c r="CK142" i="1"/>
  <c r="AJ69" i="1"/>
  <c r="CK70" i="1"/>
  <c r="AJ148" i="1"/>
  <c r="CK149" i="1"/>
  <c r="CN9" i="1"/>
  <c r="AE20" i="1"/>
  <c r="AE187" i="1" s="1"/>
  <c r="CK146" i="1"/>
  <c r="AJ145" i="1"/>
  <c r="CL141" i="1"/>
  <c r="AW140" i="1"/>
  <c r="CL140" i="1" s="1"/>
  <c r="CN69" i="1"/>
  <c r="CN60" i="1"/>
  <c r="BW59" i="1"/>
  <c r="CM162" i="1"/>
  <c r="BJ9" i="1"/>
  <c r="CK182" i="1"/>
  <c r="CL42" i="1"/>
  <c r="CK127" i="1"/>
  <c r="CK43" i="1"/>
  <c r="AJ42" i="1"/>
  <c r="AJ21" i="1" s="1"/>
  <c r="BM187" i="1"/>
  <c r="BM6" i="1"/>
  <c r="CM42" i="1"/>
  <c r="F6" i="1" l="1"/>
  <c r="F187" i="1"/>
  <c r="AJ188" i="1" s="1"/>
  <c r="CB187" i="1"/>
  <c r="CB6" i="1"/>
  <c r="BK187" i="1"/>
  <c r="BK6" i="1"/>
  <c r="CJ20" i="1"/>
  <c r="CJ187" i="1" s="1"/>
  <c r="CK21" i="1"/>
  <c r="BJ20" i="1"/>
  <c r="CM21" i="1"/>
  <c r="CM9" i="1"/>
  <c r="CL21" i="1"/>
  <c r="AW20" i="1"/>
  <c r="CK148" i="1"/>
  <c r="CN59" i="1"/>
  <c r="CL9" i="1"/>
  <c r="CL59" i="1"/>
  <c r="CK69" i="1"/>
  <c r="CM59" i="1"/>
  <c r="CK141" i="1"/>
  <c r="AJ140" i="1"/>
  <c r="CK145" i="1"/>
  <c r="CN148" i="1"/>
  <c r="BW140" i="1"/>
  <c r="CN140" i="1" s="1"/>
  <c r="AJ59" i="1"/>
  <c r="CK9" i="1"/>
  <c r="CN21" i="1"/>
  <c r="CK42" i="1"/>
  <c r="CJ6" i="1" l="1"/>
  <c r="BW20" i="1"/>
  <c r="CN20" i="1" s="1"/>
  <c r="AJ20" i="1"/>
  <c r="AJ187" i="1" s="1"/>
  <c r="BJ187" i="1"/>
  <c r="BJ6" i="1"/>
  <c r="AW187" i="1"/>
  <c r="AW6" i="1"/>
  <c r="CL20" i="1"/>
  <c r="CM140" i="1"/>
  <c r="CK140" i="1"/>
  <c r="CK59" i="1"/>
  <c r="BW187" i="1" l="1"/>
  <c r="CM20" i="1"/>
  <c r="CM187" i="1" s="1"/>
  <c r="BW6" i="1"/>
  <c r="CK20" i="1"/>
  <c r="CK187" i="1" s="1"/>
  <c r="AJ6" i="1"/>
  <c r="CL187" i="1"/>
  <c r="CL6" i="1"/>
  <c r="CN187" i="1"/>
  <c r="CN6" i="1"/>
  <c r="CM6" i="1" l="1"/>
  <c r="CK6" i="1"/>
</calcChain>
</file>

<file path=xl/comments1.xml><?xml version="1.0" encoding="utf-8"?>
<comments xmlns="http://schemas.openxmlformats.org/spreadsheetml/2006/main">
  <authors>
    <author>Sistemas</author>
  </authors>
  <commentList>
    <comment ref="L65" authorId="0" shapeId="0">
      <text>
        <r>
          <rPr>
            <b/>
            <sz val="9"/>
            <color indexed="81"/>
            <rFont val="Tahoma"/>
            <family val="2"/>
          </rPr>
          <t>No SIIF: 415-13/03/2015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68" authorId="0" shapeId="0">
      <text>
        <r>
          <rPr>
            <b/>
            <sz val="9"/>
            <color indexed="81"/>
            <rFont val="Tahoma"/>
            <family val="2"/>
          </rPr>
          <t>No SIIF: 415-13/03/2015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77" authorId="0" shapeId="0">
      <text>
        <r>
          <rPr>
            <b/>
            <sz val="9"/>
            <color indexed="81"/>
            <rFont val="Tahoma"/>
            <family val="2"/>
          </rPr>
          <t>No SIIF: 415-13/03/2015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94" authorId="0" shapeId="0">
      <text>
        <r>
          <rPr>
            <b/>
            <sz val="9"/>
            <color indexed="81"/>
            <rFont val="Tahoma"/>
            <family val="2"/>
          </rPr>
          <t>No SIIF: 415-13/03/2015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131" authorId="0" shapeId="0">
      <text>
        <r>
          <rPr>
            <sz val="9"/>
            <color indexed="81"/>
            <rFont val="Tahoma"/>
            <family val="2"/>
          </rPr>
          <t>No SIIF: 515-16/03/2015</t>
        </r>
      </text>
    </comment>
    <comment ref="L132" authorId="0" shapeId="0">
      <text>
        <r>
          <rPr>
            <sz val="9"/>
            <color indexed="81"/>
            <rFont val="Tahoma"/>
            <family val="2"/>
          </rPr>
          <t xml:space="preserve">No Refistro SIIF: 315-05/03/2015
</t>
        </r>
      </text>
    </comment>
    <comment ref="K133" authorId="0" shapeId="0">
      <text>
        <r>
          <rPr>
            <sz val="9"/>
            <color indexed="81"/>
            <rFont val="Tahoma"/>
            <family val="2"/>
          </rPr>
          <t>No SIIF: 315-05/03/2015
No SIIF: 515-16/03/2015</t>
        </r>
      </text>
    </comment>
  </commentList>
</comments>
</file>

<file path=xl/sharedStrings.xml><?xml version="1.0" encoding="utf-8"?>
<sst xmlns="http://schemas.openxmlformats.org/spreadsheetml/2006/main" count="501" uniqueCount="399">
  <si>
    <t>SECCION 2502 DEFENSORIA DEL PUEBLO</t>
  </si>
  <si>
    <t>INFORME DE EJECUCIÓN PRESUPUESTAL VIGENCIA 2015</t>
  </si>
  <si>
    <t>A  ABRIL 2015</t>
  </si>
  <si>
    <t>Fuente: Sistema de Información Financiera SIIF</t>
  </si>
  <si>
    <t xml:space="preserve"> </t>
  </si>
  <si>
    <t xml:space="preserve">APROPIACION </t>
  </si>
  <si>
    <t>MODIFICACIONES</t>
  </si>
  <si>
    <t>TOTAL MODIFICACIONES</t>
  </si>
  <si>
    <t>APLAZAMIENTO</t>
  </si>
  <si>
    <t>APROPIACION</t>
  </si>
  <si>
    <t>CERTIFICADOS DE DISPONIBILIDAD</t>
  </si>
  <si>
    <t>CERTIFICADOS</t>
  </si>
  <si>
    <t>COMPROMISOS</t>
  </si>
  <si>
    <t>OBLIGACIONES</t>
  </si>
  <si>
    <t>PAGOS</t>
  </si>
  <si>
    <t>SALDO POR</t>
  </si>
  <si>
    <t>CODIGO</t>
  </si>
  <si>
    <t>REC</t>
  </si>
  <si>
    <t>DESCRIPCION</t>
  </si>
  <si>
    <t>INICIAL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</si>
  <si>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</si>
  <si>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</si>
  <si>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</si>
  <si>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</si>
  <si>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</si>
  <si>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</si>
  <si>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</si>
  <si>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</si>
  <si>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</si>
  <si>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</si>
  <si>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</si>
  <si>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</si>
  <si>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REDUCCION</t>
  </si>
  <si>
    <t>ADICION</t>
  </si>
  <si>
    <t>DISP. VIGENTE</t>
  </si>
  <si>
    <t>ACUMULADOS</t>
  </si>
  <si>
    <t>CERTIFICAR</t>
  </si>
  <si>
    <t>COMPROMETER</t>
  </si>
  <si>
    <t>OBLIGAR</t>
  </si>
  <si>
    <t>PAGAR</t>
  </si>
  <si>
    <t>P/TAL</t>
  </si>
  <si>
    <t>CONTRACREDITO</t>
  </si>
  <si>
    <t>CREDITO</t>
  </si>
  <si>
    <t>BLOQUEO</t>
  </si>
  <si>
    <t>(1-2)</t>
  </si>
  <si>
    <t>(2-3)</t>
  </si>
  <si>
    <t>(3-4)</t>
  </si>
  <si>
    <t>(4-5)</t>
  </si>
  <si>
    <t>F</t>
  </si>
  <si>
    <t>FUNCIONAMIENTO</t>
  </si>
  <si>
    <t>GP</t>
  </si>
  <si>
    <t>A-1</t>
  </si>
  <si>
    <t>GASTOS DE PERSONAL</t>
  </si>
  <si>
    <t>A 1-0-1</t>
  </si>
  <si>
    <t>SERVICIOS PERSONALES ASOCIADOS A NÓMINA</t>
  </si>
  <si>
    <t>A-1-0-1-1</t>
  </si>
  <si>
    <t>A 1-0-1-1</t>
  </si>
  <si>
    <t>Sueldos de Personal de Nómina</t>
  </si>
  <si>
    <t>A 1-0-1-1-1</t>
  </si>
  <si>
    <t xml:space="preserve">Sueldos </t>
  </si>
  <si>
    <t>A 1-0-1-1-2</t>
  </si>
  <si>
    <t>Sueldos de vacaciones</t>
  </si>
  <si>
    <t>A 1-0-1-1-4</t>
  </si>
  <si>
    <t>Incapacidades y licencias de maternid.</t>
  </si>
  <si>
    <t>A-1-0-1-4</t>
  </si>
  <si>
    <t>A 1-0-1-4</t>
  </si>
  <si>
    <t>Prima técnica</t>
  </si>
  <si>
    <t>A 1-0-1-4-2</t>
  </si>
  <si>
    <t>Prima técnica no salarial</t>
  </si>
  <si>
    <t>A-1-0-1-5</t>
  </si>
  <si>
    <t>A 1-0-1-5</t>
  </si>
  <si>
    <t>Otros</t>
  </si>
  <si>
    <t>A 1-0-1-5-1</t>
  </si>
  <si>
    <t>Gastos de representacion</t>
  </si>
  <si>
    <t>A 1-0-1-5-2</t>
  </si>
  <si>
    <t>Bonificacion Servicios Prestados</t>
  </si>
  <si>
    <t>A 1-0-1-5-14</t>
  </si>
  <si>
    <t>Prima de Servicio</t>
  </si>
  <si>
    <t>A 1-0-1-5-15</t>
  </si>
  <si>
    <t>Prima de Vacaciones</t>
  </si>
  <si>
    <t>A 1-0-1-5-16</t>
  </si>
  <si>
    <t>Prima de Navidad</t>
  </si>
  <si>
    <t>A 1-0-1-5-22</t>
  </si>
  <si>
    <t>Prima Especial de Servicios</t>
  </si>
  <si>
    <t>A-1-0-1-9</t>
  </si>
  <si>
    <t>A 1-0-1-9</t>
  </si>
  <si>
    <t>Horas Extras, Dias Féstivos e Indemnización por Vacaciones</t>
  </si>
  <si>
    <t>A 1-0-1-9-1</t>
  </si>
  <si>
    <t>Horas Extras</t>
  </si>
  <si>
    <t>A 1-0-1-9-3</t>
  </si>
  <si>
    <t>Indemnizacion por Vacaciones</t>
  </si>
  <si>
    <t>A 1-0-1-999</t>
  </si>
  <si>
    <t>Pagos Pasivos Exigibles Vigencia Expiradas</t>
  </si>
  <si>
    <t>A-1-0-2</t>
  </si>
  <si>
    <t>A 1-0-2</t>
  </si>
  <si>
    <t>Servicios Personales Indirectos</t>
  </si>
  <si>
    <t>A 1-0-2-12</t>
  </si>
  <si>
    <t>Honorarios</t>
  </si>
  <si>
    <t>A-1-0-5</t>
  </si>
  <si>
    <t>A 1-0-5</t>
  </si>
  <si>
    <t>Contribuciones inherentes a la Nómina S.Privado y Público</t>
  </si>
  <si>
    <t>A 1-0-5-1</t>
  </si>
  <si>
    <t>Al sector Privado</t>
  </si>
  <si>
    <t>A 1-0-5-1-1</t>
  </si>
  <si>
    <t>Cajas de Compensación Privadas</t>
  </si>
  <si>
    <t>A 1-0-5-1-2</t>
  </si>
  <si>
    <t>Fondos Administradores de Cesantias Privados</t>
  </si>
  <si>
    <t>A 1-0-5-1-3</t>
  </si>
  <si>
    <t>Fondos Administradores de Pensiones Privados</t>
  </si>
  <si>
    <t>A 1-0-5-1-4</t>
  </si>
  <si>
    <t>Empresas Privadas Promotoras de salud</t>
  </si>
  <si>
    <t>A 1-0-5-1-5</t>
  </si>
  <si>
    <t>Administradoras Privadas de Aportes para Accidentes de Traba</t>
  </si>
  <si>
    <t>A 1-0-5-2</t>
  </si>
  <si>
    <t>Al sector Público</t>
  </si>
  <si>
    <t>A 1-0-5-2-1</t>
  </si>
  <si>
    <t>Cajas de Compensación Públicas</t>
  </si>
  <si>
    <t>A 1-0-5-2-2</t>
  </si>
  <si>
    <t>Fondo nacional de Ahorro</t>
  </si>
  <si>
    <t>A 1-0-5-2-3</t>
  </si>
  <si>
    <t>Fondos Administradores de Pensiones Públicos</t>
  </si>
  <si>
    <t>A 1-0-5-2-6</t>
  </si>
  <si>
    <t>Empresas Públicas Promotoras de salud</t>
  </si>
  <si>
    <t>A 1-0-5-6</t>
  </si>
  <si>
    <t>Aportes al ICBF</t>
  </si>
  <si>
    <t>A 1-0-5-7</t>
  </si>
  <si>
    <t>Aportes Al SENA</t>
  </si>
  <si>
    <t>A 1-0-5-8</t>
  </si>
  <si>
    <t>Aportes a la ESAP</t>
  </si>
  <si>
    <t>A 1-0-5-9</t>
  </si>
  <si>
    <t>Aportes a Escuelas Industriales</t>
  </si>
  <si>
    <t>GN</t>
  </si>
  <si>
    <t>GASTOS GENERALES</t>
  </si>
  <si>
    <t>A-2-0-3</t>
  </si>
  <si>
    <t>A 2-0-3</t>
  </si>
  <si>
    <t>Impuestos y Multas</t>
  </si>
  <si>
    <t>A 2-0-3-50</t>
  </si>
  <si>
    <t>Impuestos y Contribuciones</t>
  </si>
  <si>
    <t>A 2-0-3-50-2</t>
  </si>
  <si>
    <t>Impuesto de Vehículos</t>
  </si>
  <si>
    <t>A 2-0-3-50-3</t>
  </si>
  <si>
    <t>Impuesto Predial</t>
  </si>
  <si>
    <t>A 2-0-3-50-16</t>
  </si>
  <si>
    <t>Valorización Edificaciones</t>
  </si>
  <si>
    <t>A 2-0-3-50-90</t>
  </si>
  <si>
    <t>Otros Impuestos</t>
  </si>
  <si>
    <t>A 2-0-3-51</t>
  </si>
  <si>
    <t>Multas y Sanciones</t>
  </si>
  <si>
    <t>A 2-0-3-51-1</t>
  </si>
  <si>
    <t xml:space="preserve">Multas </t>
  </si>
  <si>
    <t>A 2-0-3-51-2</t>
  </si>
  <si>
    <t>Sanciones</t>
  </si>
  <si>
    <t>A-2-0-4</t>
  </si>
  <si>
    <t>A 2-0-4</t>
  </si>
  <si>
    <t>Adquisición de Bienes y Servicios</t>
  </si>
  <si>
    <t>A 2-0-4-1</t>
  </si>
  <si>
    <t>Compra de Equipo</t>
  </si>
  <si>
    <t>A 2-0-4-1-3</t>
  </si>
  <si>
    <t>Herramientas</t>
  </si>
  <si>
    <t>A 2-0-4-1-4</t>
  </si>
  <si>
    <t>Audiovisuales y Accesorios</t>
  </si>
  <si>
    <t>A 2-0-4-1-6</t>
  </si>
  <si>
    <t>Equipo de Sistemas</t>
  </si>
  <si>
    <t>A 2-0-4-1-8</t>
  </si>
  <si>
    <t>Software</t>
  </si>
  <si>
    <t>A 2-0-4-1-9</t>
  </si>
  <si>
    <t>Equipo de Cafetería</t>
  </si>
  <si>
    <t>A 2-0-4-1-16</t>
  </si>
  <si>
    <t>Vehículos</t>
  </si>
  <si>
    <t>A 2-0-4-1-25</t>
  </si>
  <si>
    <t>Otras Compras de Equipos</t>
  </si>
  <si>
    <t>A 2-0-4-1-26</t>
  </si>
  <si>
    <t>Equipo de Comunicaciones</t>
  </si>
  <si>
    <t>A 2-0-4-2</t>
  </si>
  <si>
    <t>Enseres y Equipos de oficina</t>
  </si>
  <si>
    <t>A 2-0-4-2-1</t>
  </si>
  <si>
    <t>Equipos y Máquinas para Oficina</t>
  </si>
  <si>
    <t>A 2-0-4-2-2</t>
  </si>
  <si>
    <t>Mobiliario y Enseres</t>
  </si>
  <si>
    <t>A 2-0-4-4</t>
  </si>
  <si>
    <t>Materiales y Suministros</t>
  </si>
  <si>
    <t>A 2-0-4-4-1</t>
  </si>
  <si>
    <t>Combustibles y Lubricantes</t>
  </si>
  <si>
    <t>A 2-0-4-4-2</t>
  </si>
  <si>
    <t>Dotación</t>
  </si>
  <si>
    <t>A 2-0-4-4-6</t>
  </si>
  <si>
    <t>Llantas y Accesorios</t>
  </si>
  <si>
    <t>A 2-0-4-4-9</t>
  </si>
  <si>
    <t>Materiales de Construcción</t>
  </si>
  <si>
    <t>A 2-0-4-4-15</t>
  </si>
  <si>
    <t>Papelería, Útiles de Escritorio y Oficina</t>
  </si>
  <si>
    <t>A 2-0-4-4-17</t>
  </si>
  <si>
    <t>Productos de Aseo y Limpieza</t>
  </si>
  <si>
    <t>A 2-0-4-4-18</t>
  </si>
  <si>
    <t>Productos de Cafetería y Restaurante</t>
  </si>
  <si>
    <t>A 2-0-4-4-20</t>
  </si>
  <si>
    <t>Repuestos</t>
  </si>
  <si>
    <t>A 2-0-4-4-21</t>
  </si>
  <si>
    <t>Utensilios de Cafetería</t>
  </si>
  <si>
    <t>A 2-0-4-4-23</t>
  </si>
  <si>
    <t>Otros Materiales y Suministros</t>
  </si>
  <si>
    <t>A 2-0-4-5</t>
  </si>
  <si>
    <t>Mantenimiento</t>
  </si>
  <si>
    <t>A 2-0-4-5-1</t>
  </si>
  <si>
    <t>Mantenimiento de Bienes Inmuebles</t>
  </si>
  <si>
    <t>A 2-0-4-5-2</t>
  </si>
  <si>
    <t>Mantenimiento de Bienes Muebles, Equipos y Enseres</t>
  </si>
  <si>
    <t>A 2-0-4-5-5</t>
  </si>
  <si>
    <t>Mantenimiento Equipos de Comunicación y Cómputo</t>
  </si>
  <si>
    <t>A 2-0-4-5-6</t>
  </si>
  <si>
    <t xml:space="preserve">Mantenimiento Equipo de navegación  y Transporte </t>
  </si>
  <si>
    <t>A 2-0-4-5-8</t>
  </si>
  <si>
    <t>Servicio de Aseo</t>
  </si>
  <si>
    <t>A 2-0-4-5-9</t>
  </si>
  <si>
    <t>Servicio de Cafeteria y Restaurante</t>
  </si>
  <si>
    <t>A 2-0-4-5-10</t>
  </si>
  <si>
    <t>Servicio de Seguridad y Vigilancia</t>
  </si>
  <si>
    <t>A 2-0-4-5-11</t>
  </si>
  <si>
    <t>Administración, Operación y Mantenimiento de Plantas de Energía</t>
  </si>
  <si>
    <t>A 2-0-4-5-12</t>
  </si>
  <si>
    <t>Mantenimiento de Otros Bienes</t>
  </si>
  <si>
    <t>A 2-0-4-5-13</t>
  </si>
  <si>
    <t>Mantenimiento de Software</t>
  </si>
  <si>
    <t>A 2-0-4-6</t>
  </si>
  <si>
    <t>Comunicaciones y Transporte</t>
  </si>
  <si>
    <t>A 2-0-4-6-2</t>
  </si>
  <si>
    <t>Correo</t>
  </si>
  <si>
    <t>A 2-0-4-6-3</t>
  </si>
  <si>
    <t>Embalaje y Acarreo</t>
  </si>
  <si>
    <t>A 2-0-4-6-5</t>
  </si>
  <si>
    <t>Servicios de Transmisión de Información</t>
  </si>
  <si>
    <t>A 2-0-4-7</t>
  </si>
  <si>
    <t>Impresos y Publicaciones</t>
  </si>
  <si>
    <t>A 2-0-4-7-5</t>
  </si>
  <si>
    <t>Suscripciones</t>
  </si>
  <si>
    <t>A 2-0-4-7-6</t>
  </si>
  <si>
    <t>Otros Gastos Por Impresos y Publicaciones</t>
  </si>
  <si>
    <t>A 2-0-4-8</t>
  </si>
  <si>
    <t>Servicios Públicos</t>
  </si>
  <si>
    <t>A 2-0-4-8-1</t>
  </si>
  <si>
    <t>Acueducto Alcantarillado y Aseo</t>
  </si>
  <si>
    <t>A 2-0-4-8-2</t>
  </si>
  <si>
    <t>Energía</t>
  </si>
  <si>
    <t>A 2-0-4-8-3</t>
  </si>
  <si>
    <t>Gas Natural</t>
  </si>
  <si>
    <t>A 2-0-4-8-5</t>
  </si>
  <si>
    <t>Telefonía Movil Celular</t>
  </si>
  <si>
    <t>A 2-0-4-8-6</t>
  </si>
  <si>
    <t>Teléfono Fax y Otros</t>
  </si>
  <si>
    <t>A 2-0-4-9</t>
  </si>
  <si>
    <t>Seguros</t>
  </si>
  <si>
    <t>A 2-0-4-9-1</t>
  </si>
  <si>
    <t>Seguro Accidentes Personales</t>
  </si>
  <si>
    <t>A 2-0-4-9-8</t>
  </si>
  <si>
    <t>Seguro Responsabilidad Civil</t>
  </si>
  <si>
    <t>A 2-0-4-9-11</t>
  </si>
  <si>
    <t>Seguros Generales</t>
  </si>
  <si>
    <t>A 2-0-4-10</t>
  </si>
  <si>
    <t>Arrendamientos</t>
  </si>
  <si>
    <t>A 2-0-4-10-1</t>
  </si>
  <si>
    <t>Arrendamientos Bienes Muebles</t>
  </si>
  <si>
    <t>A 2-0-4-10-2</t>
  </si>
  <si>
    <t>Arrendamientos Bienes Inmuebles</t>
  </si>
  <si>
    <t>A 2-0-4-11</t>
  </si>
  <si>
    <t>Viáticos y Gastos de Viaje</t>
  </si>
  <si>
    <t>A 2-0-4-11-1</t>
  </si>
  <si>
    <t>Viáticos y Gastos de Viaje al Exterior</t>
  </si>
  <si>
    <t>A 2-0-4-11-2</t>
  </si>
  <si>
    <t>Viáticos y Gastos de Viaje al Interior</t>
  </si>
  <si>
    <t>A 2-0-4-21</t>
  </si>
  <si>
    <t>Capacitación, Bienestar Social y Estímulos</t>
  </si>
  <si>
    <t>A 2-0-4-21-1</t>
  </si>
  <si>
    <t>Elementos para Bienestar Social</t>
  </si>
  <si>
    <t>A 2-0-4-21-2</t>
  </si>
  <si>
    <t>Elementos para Capacitación</t>
  </si>
  <si>
    <t>A 2-0-4-21-3</t>
  </si>
  <si>
    <t>Elementos para Estímulos</t>
  </si>
  <si>
    <t>A 2-0-4-21-4</t>
  </si>
  <si>
    <t>Servicios de Bienestar Social</t>
  </si>
  <si>
    <t>A 2-0-4-21-5</t>
  </si>
  <si>
    <t>Servicios de Capacitacion</t>
  </si>
  <si>
    <t>A 2-0-4-21-8</t>
  </si>
  <si>
    <t>Servicios para Estímulos</t>
  </si>
  <si>
    <t>A 2-0-4-40-15</t>
  </si>
  <si>
    <t>Otros Gastos por Adquisición de Bienes</t>
  </si>
  <si>
    <t>A 2-0-4-41</t>
  </si>
  <si>
    <t>Otros Gastos por Adquisición de Servicios</t>
  </si>
  <si>
    <t>A 2-0-4-41-2</t>
  </si>
  <si>
    <t>Servicios Médicos Hospitalarios</t>
  </si>
  <si>
    <t>A 2-0-4-41-5</t>
  </si>
  <si>
    <t>Gastos de Alimentación</t>
  </si>
  <si>
    <t>A 2-0-4-41-13</t>
  </si>
  <si>
    <t>TR</t>
  </si>
  <si>
    <t>A-3</t>
  </si>
  <si>
    <t>TRANSFERENCIAS CORRIENTES</t>
  </si>
  <si>
    <t>A 3-2</t>
  </si>
  <si>
    <t>Transferencias al Sector Público</t>
  </si>
  <si>
    <t>A 3-2-1</t>
  </si>
  <si>
    <t>Orden nacional</t>
  </si>
  <si>
    <t>A 3-2-1-1</t>
  </si>
  <si>
    <t>Cuota de auditaje contranal</t>
  </si>
  <si>
    <t>A-3-2-1-1</t>
  </si>
  <si>
    <t>A 3-5</t>
  </si>
  <si>
    <t>Transferencias de Previsión y Seguridad Social</t>
  </si>
  <si>
    <t>A 3-5-3</t>
  </si>
  <si>
    <t>Otras Transferencias de Previsión y Seguridad Social</t>
  </si>
  <si>
    <t>A-3-5-3-44</t>
  </si>
  <si>
    <t>A 3-5-3-44</t>
  </si>
  <si>
    <t>Seguro de vida (Ley 16/88)</t>
  </si>
  <si>
    <t>A 3-6</t>
  </si>
  <si>
    <t xml:space="preserve">Otras Transferencias </t>
  </si>
  <si>
    <t>A-3-6-1-1</t>
  </si>
  <si>
    <t>A 3-6-1</t>
  </si>
  <si>
    <t>Sentencias y conciliaciones</t>
  </si>
  <si>
    <t>A 3-6-1-1</t>
  </si>
  <si>
    <t>A 3-6-3</t>
  </si>
  <si>
    <t>Destinatarios de las Otras Transferencias Corrientes</t>
  </si>
  <si>
    <t>A-3-6-3-4</t>
  </si>
  <si>
    <t>A 3-6-3-4</t>
  </si>
  <si>
    <t>Comision Busqueda de Personas Desaparecidas(Ley 589/2000)</t>
  </si>
  <si>
    <t>A-3-6-3-7</t>
  </si>
  <si>
    <t>A 3-6-3-7</t>
  </si>
  <si>
    <t>Defensoría Pública(Ley 24/92)</t>
  </si>
  <si>
    <t>A-3-6-3-11</t>
  </si>
  <si>
    <t>Fondo Defensa. Derechos.e Intereses.colectivos(Ley 472/98)</t>
  </si>
  <si>
    <t>A 3-6-3-11-1</t>
  </si>
  <si>
    <t>Acciones de Grupo</t>
  </si>
  <si>
    <t>A 3-6-3-11-2</t>
  </si>
  <si>
    <t>Gastos Judiciales, Peritazgo y Otros</t>
  </si>
  <si>
    <t>A-3-6-3-21</t>
  </si>
  <si>
    <t>A 3-6-3-21</t>
  </si>
  <si>
    <t>Otras Transferencias</t>
  </si>
  <si>
    <t>A-3-6-3-66</t>
  </si>
  <si>
    <t>A 3-6-3-66</t>
  </si>
  <si>
    <t>Fondo especial Comisión Nal de Búsqueda(Art 18 Ley 971/2005)</t>
  </si>
  <si>
    <t>A 3-6-3-999</t>
  </si>
  <si>
    <t>Pago pasivos exigibles vigencias expiradas</t>
  </si>
  <si>
    <t>IN</t>
  </si>
  <si>
    <t>INVERSION</t>
  </si>
  <si>
    <t>C-121-800-1</t>
  </si>
  <si>
    <t>C 121-800-1</t>
  </si>
  <si>
    <t>Aprovisionamiento de Condiciones Físicas Apropiadas para el Funcionamiento del Nivel Central de la Defensoría del Pueblo</t>
  </si>
  <si>
    <t>C-122-800-2</t>
  </si>
  <si>
    <t>C 122-800-2</t>
  </si>
  <si>
    <t>Adquisición, compra, mejoramiento,construc.adecuación. Sedes</t>
  </si>
  <si>
    <t>C-213-800-1</t>
  </si>
  <si>
    <t>C 213-800-1</t>
  </si>
  <si>
    <r>
      <t xml:space="preserve">Ampliación Modernización De Los Sistemas De Información Plataforma Computacional Telecomunicaciones Y Seguridad Informática Nacional - </t>
    </r>
    <r>
      <rPr>
        <b/>
        <sz val="12"/>
        <color indexed="10"/>
        <rFont val="Cambria"/>
        <family val="1"/>
      </rPr>
      <t>Previo Concepto DNP</t>
    </r>
  </si>
  <si>
    <t>C-310-1507-1</t>
  </si>
  <si>
    <t>C 310-1507-1</t>
  </si>
  <si>
    <t>Fortalecimiento del Respeto, Protección y Garantía de los Desc. Para Grupos y Sujetos de Especial Protección Nacional</t>
  </si>
  <si>
    <t>C-310-1507-3</t>
  </si>
  <si>
    <t>C 310-1507-3</t>
  </si>
  <si>
    <t>Divulgación Y Promoción De Los Derechos Humanos En Las Defensorías A Nivel Nacional</t>
  </si>
  <si>
    <t>C 310-1507-3-0-2</t>
  </si>
  <si>
    <t>Divulgación Y Promoción De Los Derechos Humanos En Las Defensorías A Nivel Nacional (APVND)</t>
  </si>
  <si>
    <t>C 310-1507-3-0-3</t>
  </si>
  <si>
    <t>Divulgación Y Promoción De Los Derechos Humanos En Las Defensorías A Nivel Nacional (NV)</t>
  </si>
  <si>
    <t>C-310-1507-4</t>
  </si>
  <si>
    <t>C 310-1507-4</t>
  </si>
  <si>
    <r>
      <t xml:space="preserve">Fortalecimiento Para La Promoción Y Seguimiento Al Cumplimiento De Los Derechos De Las Mujeres A Nivel Nacional </t>
    </r>
    <r>
      <rPr>
        <b/>
        <sz val="12"/>
        <color indexed="10"/>
        <rFont val="Cambria"/>
        <family val="1"/>
      </rPr>
      <t>- Previo Concepto DNP</t>
    </r>
  </si>
  <si>
    <t>C-320-1304-1</t>
  </si>
  <si>
    <t>C 320-1304-1</t>
  </si>
  <si>
    <t>Implementación Del Modelo Organizacional Para La Cualificación Integral Del Talento Humano A Nivel Nacional</t>
  </si>
  <si>
    <t>C-320-1507-1</t>
  </si>
  <si>
    <t>C 320-1507-1-0-2</t>
  </si>
  <si>
    <t>Implementación De La Estrategia De Atención Defensorial Descentralizada A La Población Rural En Colombia (APVND)</t>
  </si>
  <si>
    <t>C-510-800-2</t>
  </si>
  <si>
    <t>C 510-800-2</t>
  </si>
  <si>
    <t>Fortalecimiento De La Capacidad Técnica De Defensa De Los Operadores Nacional</t>
  </si>
  <si>
    <t>C 510-800-2-0-2</t>
  </si>
  <si>
    <t>Fortalecimiento De La Capacidad Técnica De Defensa De Los Operadores Nacional (APVND)</t>
  </si>
  <si>
    <t>C 510-800-2-0-3</t>
  </si>
  <si>
    <t>Fortalecimiento De La Capacidad Técnica De Defensa De Los Operadores Nacional (NV)</t>
  </si>
  <si>
    <t>C-520-800-3</t>
  </si>
  <si>
    <t>C 520-800-3</t>
  </si>
  <si>
    <r>
      <t>Implementación Sistema De Gestión Documental De La Defensoría Del Pueblo Capitales De Departamento Y Seccionales A Nivel Nacional -</t>
    </r>
    <r>
      <rPr>
        <b/>
        <sz val="12"/>
        <color indexed="10"/>
        <rFont val="Cambria"/>
        <family val="1"/>
      </rPr>
      <t xml:space="preserve"> Previo Concepto DNP</t>
    </r>
  </si>
  <si>
    <t>C-520-1507-1</t>
  </si>
  <si>
    <t>C 520-1507-1-0-1</t>
  </si>
  <si>
    <r>
      <t xml:space="preserve">Fortalecimiento De La Gestión De La Defensoría Del Pueblo Para La Prevención Y Atención Del Desplazamiento Forzado A Nivel Nacional - </t>
    </r>
    <r>
      <rPr>
        <b/>
        <sz val="12"/>
        <color indexed="10"/>
        <rFont val="Cambria"/>
        <family val="1"/>
      </rPr>
      <t>Previo Concepto DNP</t>
    </r>
  </si>
  <si>
    <t>C-670-1507-1</t>
  </si>
  <si>
    <t>C 670-1507-1-0-2</t>
  </si>
  <si>
    <t>Asesoría Orientación Y Acompañamiento A Las Víctimas Del Conflicto Armado Interno Nacional (APVND)</t>
  </si>
  <si>
    <t>C-670-1507-2</t>
  </si>
  <si>
    <t>C 670-1507-2</t>
  </si>
  <si>
    <r>
      <t xml:space="preserve">Implementación Del Programa De Acompañamiento, Asesoría A Las Victimas De Grupos Étnicos Y Seguimiento En El Marco De Los Decretos Especiales Con Fuerza De Ley - </t>
    </r>
    <r>
      <rPr>
        <b/>
        <sz val="12"/>
        <color indexed="10"/>
        <rFont val="Cambria"/>
        <family val="1"/>
      </rPr>
      <t>Previo Concepto DNP</t>
    </r>
  </si>
  <si>
    <t>C 670-1507-2-0-2</t>
  </si>
  <si>
    <t>Implementación del programa de acompañamiento, asesoría a las víctimas de grupos étnicos y seguimiento en el marco de los decretos espe ciales con fuerza de ley(APVND)</t>
  </si>
  <si>
    <t>C 670-1507-2-0-3</t>
  </si>
  <si>
    <t>Implementación del programa de acompañamiento, asesoría a las víctimas de grupos étnicos y seguimiento en el marco de los decretos espe ciales con fuerza de ley(NV)</t>
  </si>
  <si>
    <t>C-670-1507-3</t>
  </si>
  <si>
    <t>Consolidación Del Sistema De Alertas Tempranas Para La Prevención De Violaciones De DDHH Y DHI A Nivel Nacional</t>
  </si>
  <si>
    <t>C 670-1507-3-0-2</t>
  </si>
  <si>
    <t>Consolidación Del Sistema De Alertas Tempranas Para La Prevención De Violaciones De DDHH Y DIH A Nivel Nacional (APVND)</t>
  </si>
  <si>
    <t>C 670-1507-3-0-3</t>
  </si>
  <si>
    <t>Consolidación Del Sistema De Alertas Tempranas Para La Prevención De Violaciones De DDHH Y DIH A Nivel Nacional (NV)</t>
  </si>
  <si>
    <t>C 670-1507-3-0-4</t>
  </si>
  <si>
    <t>Consolidación Del Sistema De Alertas Tempranas Para La Prevención De Violaciones De DDHH Y DIH A Nivel Nacional ()</t>
  </si>
  <si>
    <t>TOTAL ACUMULADO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</si>
</sst>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&quot;$&quot;* #,##0.00_);_(&quot;$&quot;* \(#,##0.00\);_(&quot;$&quot;* &quot;-&quot;??_);_(@_)"/>
    <numFmt numFmtId="166" formatCode="_(* #,##0_);_(* \(#,##0\);_(* &quot;-&quot;??_);_(@_)"/>
    <numFmt numFmtId="167" formatCode="_(* #,##0.00_);_(* \(#,##0.00\);_(* &quot;-&quot;??_);_(@_)"/>
    <numFmt numFmtId="168" formatCode="[$-10C0A]#,##0.00;\-#,##0.00"/>
  </numFmts>
  <fonts count="17" x14ac:knownFonts="1">
    <font>
      <sz val="10"/>
      <name val="Arial"/>
      <family val="2"/>
    </font>
    <font>
      <sz val="10"/>
      <name val="Arial"/>
      <family val="2"/>
    </font>
    <font>
      <sz val="12"/>
      <name val="Calibri Light"/>
      <family val="1"/>
      <scheme val="major"/>
    </font>
    <font>
      <sz val="12"/>
      <color rgb="FFFF0000"/>
      <name val="Calibri Light"/>
      <family val="1"/>
      <scheme val="major"/>
    </font>
    <font>
      <sz val="10"/>
      <name val="Calibri Light"/>
      <family val="1"/>
      <scheme val="major"/>
    </font>
    <font>
      <b/>
      <sz val="12"/>
      <name val="Calibri Light"/>
      <family val="1"/>
      <scheme val="major"/>
    </font>
    <font>
      <b/>
      <sz val="18"/>
      <name val="Calibri Light"/>
      <family val="1"/>
      <scheme val="major"/>
    </font>
    <font>
      <b/>
      <sz val="14"/>
      <name val="Calibri Light"/>
      <family val="1"/>
      <scheme val="major"/>
    </font>
    <font>
      <b/>
      <sz val="9"/>
      <name val="Calibri Light"/>
      <family val="1"/>
      <scheme val="major"/>
    </font>
    <font>
      <sz val="8"/>
      <color rgb="FF000000"/>
      <name val="Times New Roman"/>
      <family val="1"/>
    </font>
    <font>
      <b/>
      <sz val="12"/>
      <color rgb="FFFF0000"/>
      <name val="Calibri Light"/>
      <family val="1"/>
      <scheme val="major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b/>
      <sz val="12"/>
      <color indexed="10"/>
      <name val="Cambria"/>
      <family val="1"/>
    </font>
    <font>
      <sz val="12"/>
      <name val="Cambria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4">
    <xf numFmtId="0" fontId="0" fillId="0" borderId="0"/>
    <xf numFmtId="167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87">
    <xf numFmtId="0" fontId="0" fillId="0" borderId="0" xfId="0"/>
    <xf numFmtId="0" fontId="2" fillId="0" borderId="0" xfId="0" applyFont="1" applyFill="1" applyAlignment="1">
      <alignment horizontal="left"/>
    </xf>
    <xf numFmtId="0" fontId="2" fillId="0" borderId="0" xfId="0" applyNumberFormat="1" applyFont="1" applyFill="1" applyAlignment="1">
      <alignment horizontal="center" vertical="center"/>
    </xf>
    <xf numFmtId="0" fontId="2" fillId="0" borderId="0" xfId="0" applyFont="1" applyFill="1"/>
    <xf numFmtId="0" fontId="4" fillId="0" borderId="0" xfId="0" applyFont="1" applyFill="1" applyAlignment="1">
      <alignment horizontal="left"/>
    </xf>
    <xf numFmtId="0" fontId="4" fillId="0" borderId="0" xfId="0" applyNumberFormat="1" applyFont="1" applyFill="1" applyAlignment="1">
      <alignment horizontal="center" vertical="center"/>
    </xf>
    <xf numFmtId="0" fontId="4" fillId="0" borderId="0" xfId="0" applyFont="1" applyFill="1"/>
    <xf numFmtId="164" fontId="4" fillId="0" borderId="0" xfId="2" applyFont="1" applyFill="1"/>
    <xf numFmtId="0" fontId="4" fillId="0" borderId="0" xfId="0" applyFont="1" applyFill="1" applyBorder="1" applyAlignment="1">
      <alignment horizontal="left"/>
    </xf>
    <xf numFmtId="0" fontId="4" fillId="0" borderId="0" xfId="0" applyFont="1" applyFill="1" applyBorder="1"/>
    <xf numFmtId="164" fontId="4" fillId="0" borderId="0" xfId="2" applyFont="1" applyFill="1" applyBorder="1"/>
    <xf numFmtId="166" fontId="4" fillId="0" borderId="0" xfId="0" applyNumberFormat="1" applyFont="1" applyFill="1" applyBorder="1"/>
    <xf numFmtId="0" fontId="2" fillId="0" borderId="0" xfId="0" applyFont="1" applyFill="1" applyBorder="1" applyAlignment="1">
      <alignment horizontal="left"/>
    </xf>
    <xf numFmtId="0" fontId="2" fillId="0" borderId="0" xfId="0" applyFont="1" applyFill="1" applyBorder="1"/>
    <xf numFmtId="164" fontId="2" fillId="0" borderId="0" xfId="2" applyFont="1" applyFill="1" applyBorder="1"/>
    <xf numFmtId="0" fontId="2" fillId="2" borderId="0" xfId="0" applyFont="1" applyFill="1" applyBorder="1" applyAlignment="1">
      <alignment horizontal="left"/>
    </xf>
    <xf numFmtId="0" fontId="2" fillId="2" borderId="0" xfId="0" applyNumberFormat="1" applyFont="1" applyFill="1" applyBorder="1" applyAlignment="1">
      <alignment horizontal="center" vertical="center"/>
    </xf>
    <xf numFmtId="0" fontId="2" fillId="2" borderId="0" xfId="0" applyFont="1" applyFill="1" applyBorder="1"/>
    <xf numFmtId="0" fontId="5" fillId="2" borderId="0" xfId="0" applyFont="1" applyFill="1" applyBorder="1"/>
    <xf numFmtId="0" fontId="6" fillId="2" borderId="0" xfId="0" applyFont="1" applyFill="1" applyBorder="1"/>
    <xf numFmtId="0" fontId="2" fillId="2" borderId="0" xfId="0" applyFont="1" applyFill="1" applyBorder="1" applyAlignment="1">
      <alignment horizontal="center" vertical="center"/>
    </xf>
    <xf numFmtId="9" fontId="2" fillId="2" borderId="0" xfId="3" applyFont="1" applyFill="1" applyBorder="1"/>
    <xf numFmtId="0" fontId="7" fillId="2" borderId="0" xfId="0" applyFont="1" applyFill="1" applyBorder="1"/>
    <xf numFmtId="0" fontId="7" fillId="2" borderId="0" xfId="0" applyFont="1" applyFill="1"/>
    <xf numFmtId="0" fontId="2" fillId="2" borderId="0" xfId="0" applyFont="1" applyFill="1"/>
    <xf numFmtId="0" fontId="8" fillId="2" borderId="0" xfId="0" applyFont="1" applyFill="1" applyBorder="1"/>
    <xf numFmtId="166" fontId="2" fillId="2" borderId="0" xfId="0" applyNumberFormat="1" applyFont="1" applyFill="1" applyBorder="1"/>
    <xf numFmtId="164" fontId="2" fillId="2" borderId="0" xfId="2" applyFont="1" applyFill="1" applyBorder="1"/>
    <xf numFmtId="0" fontId="2" fillId="0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NumberFormat="1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1" xfId="0" applyNumberFormat="1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left"/>
    </xf>
    <xf numFmtId="0" fontId="5" fillId="2" borderId="0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166" fontId="5" fillId="2" borderId="1" xfId="1" applyNumberFormat="1" applyFont="1" applyFill="1" applyBorder="1" applyAlignment="1">
      <alignment horizontal="center"/>
    </xf>
    <xf numFmtId="166" fontId="5" fillId="2" borderId="6" xfId="1" applyNumberFormat="1" applyFont="1" applyFill="1" applyBorder="1" applyAlignment="1">
      <alignment horizontal="center"/>
    </xf>
    <xf numFmtId="166" fontId="5" fillId="2" borderId="0" xfId="1" applyNumberFormat="1" applyFont="1" applyFill="1" applyBorder="1" applyAlignment="1">
      <alignment horizontal="center"/>
    </xf>
    <xf numFmtId="166" fontId="5" fillId="2" borderId="8" xfId="1" applyNumberFormat="1" applyFont="1" applyFill="1" applyBorder="1" applyAlignment="1">
      <alignment horizontal="center"/>
    </xf>
    <xf numFmtId="166" fontId="5" fillId="2" borderId="9" xfId="1" applyNumberFormat="1" applyFont="1" applyFill="1" applyBorder="1" applyAlignment="1">
      <alignment horizontal="center"/>
    </xf>
    <xf numFmtId="166" fontId="5" fillId="2" borderId="12" xfId="1" applyNumberFormat="1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14" fontId="2" fillId="2" borderId="8" xfId="0" applyNumberFormat="1" applyFont="1" applyFill="1" applyBorder="1" applyAlignment="1">
      <alignment horizontal="left"/>
    </xf>
    <xf numFmtId="0" fontId="9" fillId="0" borderId="16" xfId="0" applyNumberFormat="1" applyFont="1" applyFill="1" applyBorder="1" applyAlignment="1">
      <alignment vertical="center" wrapText="1" readingOrder="1"/>
    </xf>
    <xf numFmtId="14" fontId="5" fillId="2" borderId="8" xfId="0" applyNumberFormat="1" applyFont="1" applyFill="1" applyBorder="1" applyAlignment="1">
      <alignment horizontal="left"/>
    </xf>
    <xf numFmtId="0" fontId="5" fillId="0" borderId="0" xfId="0" applyFont="1" applyFill="1"/>
    <xf numFmtId="0" fontId="2" fillId="2" borderId="8" xfId="0" applyFont="1" applyFill="1" applyBorder="1"/>
    <xf numFmtId="166" fontId="2" fillId="2" borderId="8" xfId="1" applyNumberFormat="1" applyFont="1" applyFill="1" applyBorder="1"/>
    <xf numFmtId="166" fontId="2" fillId="2" borderId="12" xfId="1" applyNumberFormat="1" applyFont="1" applyFill="1" applyBorder="1"/>
    <xf numFmtId="166" fontId="2" fillId="2" borderId="0" xfId="1" applyNumberFormat="1" applyFont="1" applyFill="1" applyBorder="1"/>
    <xf numFmtId="166" fontId="2" fillId="2" borderId="9" xfId="1" applyNumberFormat="1" applyFont="1" applyFill="1" applyBorder="1"/>
    <xf numFmtId="166" fontId="5" fillId="2" borderId="8" xfId="1" applyNumberFormat="1" applyFont="1" applyFill="1" applyBorder="1"/>
    <xf numFmtId="166" fontId="5" fillId="2" borderId="0" xfId="1" applyNumberFormat="1" applyFont="1" applyFill="1" applyBorder="1"/>
    <xf numFmtId="166" fontId="2" fillId="2" borderId="12" xfId="1" applyNumberFormat="1" applyFont="1" applyFill="1" applyBorder="1" applyAlignment="1">
      <alignment horizontal="center" vertical="center"/>
    </xf>
    <xf numFmtId="166" fontId="2" fillId="2" borderId="8" xfId="1" applyNumberFormat="1" applyFont="1" applyFill="1" applyBorder="1" applyAlignment="1">
      <alignment horizontal="center" vertical="center"/>
    </xf>
    <xf numFmtId="166" fontId="2" fillId="0" borderId="0" xfId="1" applyNumberFormat="1" applyFont="1" applyFill="1" applyBorder="1"/>
    <xf numFmtId="166" fontId="2" fillId="0" borderId="0" xfId="0" applyNumberFormat="1" applyFont="1" applyFill="1" applyBorder="1"/>
    <xf numFmtId="0" fontId="5" fillId="2" borderId="8" xfId="0" applyFont="1" applyFill="1" applyBorder="1"/>
    <xf numFmtId="166" fontId="5" fillId="2" borderId="12" xfId="1" applyNumberFormat="1" applyFont="1" applyFill="1" applyBorder="1"/>
    <xf numFmtId="166" fontId="5" fillId="2" borderId="9" xfId="1" applyNumberFormat="1" applyFont="1" applyFill="1" applyBorder="1"/>
    <xf numFmtId="0" fontId="5" fillId="0" borderId="0" xfId="0" applyFont="1" applyFill="1" applyBorder="1"/>
    <xf numFmtId="168" fontId="11" fillId="2" borderId="0" xfId="0" applyNumberFormat="1" applyFont="1" applyFill="1" applyBorder="1" applyAlignment="1">
      <alignment horizontal="right" vertical="top" wrapText="1" readingOrder="1"/>
    </xf>
    <xf numFmtId="168" fontId="12" fillId="2" borderId="0" xfId="0" applyNumberFormat="1" applyFont="1" applyFill="1" applyBorder="1" applyAlignment="1">
      <alignment horizontal="right" vertical="top" wrapText="1" readingOrder="1"/>
    </xf>
    <xf numFmtId="166" fontId="5" fillId="2" borderId="12" xfId="1" applyNumberFormat="1" applyFont="1" applyFill="1" applyBorder="1" applyAlignment="1">
      <alignment horizontal="center" vertical="center"/>
    </xf>
    <xf numFmtId="166" fontId="5" fillId="2" borderId="8" xfId="1" applyNumberFormat="1" applyFont="1" applyFill="1" applyBorder="1" applyAlignment="1">
      <alignment horizontal="center" vertical="center"/>
    </xf>
    <xf numFmtId="14" fontId="5" fillId="2" borderId="13" xfId="0" applyNumberFormat="1" applyFont="1" applyFill="1" applyBorder="1" applyAlignment="1">
      <alignment horizontal="left"/>
    </xf>
    <xf numFmtId="0" fontId="5" fillId="2" borderId="15" xfId="0" applyNumberFormat="1" applyFont="1" applyFill="1" applyBorder="1" applyAlignment="1">
      <alignment horizontal="center" vertical="center"/>
    </xf>
    <xf numFmtId="0" fontId="5" fillId="2" borderId="13" xfId="0" applyFont="1" applyFill="1" applyBorder="1"/>
    <xf numFmtId="166" fontId="5" fillId="2" borderId="13" xfId="1" applyNumberFormat="1" applyFont="1" applyFill="1" applyBorder="1"/>
    <xf numFmtId="166" fontId="5" fillId="2" borderId="10" xfId="1" applyNumberFormat="1" applyFont="1" applyFill="1" applyBorder="1"/>
    <xf numFmtId="166" fontId="5" fillId="2" borderId="15" xfId="1" applyNumberFormat="1" applyFont="1" applyFill="1" applyBorder="1"/>
    <xf numFmtId="166" fontId="5" fillId="2" borderId="11" xfId="1" applyNumberFormat="1" applyFont="1" applyFill="1" applyBorder="1"/>
    <xf numFmtId="168" fontId="11" fillId="2" borderId="15" xfId="0" applyNumberFormat="1" applyFont="1" applyFill="1" applyBorder="1" applyAlignment="1">
      <alignment horizontal="right" vertical="top" wrapText="1" readingOrder="1"/>
    </xf>
    <xf numFmtId="166" fontId="5" fillId="2" borderId="10" xfId="1" applyNumberFormat="1" applyFont="1" applyFill="1" applyBorder="1" applyAlignment="1">
      <alignment horizontal="center" vertical="center"/>
    </xf>
    <xf numFmtId="166" fontId="2" fillId="2" borderId="13" xfId="1" applyNumberFormat="1" applyFont="1" applyFill="1" applyBorder="1" applyAlignment="1">
      <alignment horizontal="center" vertical="center"/>
    </xf>
    <xf numFmtId="166" fontId="5" fillId="2" borderId="13" xfId="1" applyNumberFormat="1" applyFont="1" applyFill="1" applyBorder="1" applyAlignment="1">
      <alignment horizontal="center" vertical="center"/>
    </xf>
    <xf numFmtId="166" fontId="2" fillId="2" borderId="13" xfId="1" applyNumberFormat="1" applyFont="1" applyFill="1" applyBorder="1"/>
    <xf numFmtId="166" fontId="5" fillId="2" borderId="13" xfId="1" applyNumberFormat="1" applyFont="1" applyFill="1" applyBorder="1" applyAlignment="1">
      <alignment horizontal="center"/>
    </xf>
    <xf numFmtId="14" fontId="2" fillId="2" borderId="0" xfId="0" applyNumberFormat="1" applyFont="1" applyFill="1" applyBorder="1" applyAlignment="1">
      <alignment horizontal="left"/>
    </xf>
    <xf numFmtId="166" fontId="10" fillId="2" borderId="0" xfId="1" applyNumberFormat="1" applyFont="1" applyFill="1" applyBorder="1"/>
    <xf numFmtId="0" fontId="2" fillId="0" borderId="6" xfId="0" applyFont="1" applyFill="1" applyBorder="1"/>
    <xf numFmtId="14" fontId="2" fillId="2" borderId="1" xfId="0" applyNumberFormat="1" applyFont="1" applyFill="1" applyBorder="1" applyAlignment="1">
      <alignment horizontal="left"/>
    </xf>
    <xf numFmtId="0" fontId="2" fillId="2" borderId="7" xfId="0" applyNumberFormat="1" applyFont="1" applyFill="1" applyBorder="1" applyAlignment="1">
      <alignment horizontal="center" vertical="center"/>
    </xf>
    <xf numFmtId="166" fontId="5" fillId="2" borderId="1" xfId="1" applyNumberFormat="1" applyFont="1" applyFill="1" applyBorder="1"/>
    <xf numFmtId="0" fontId="2" fillId="0" borderId="12" xfId="0" applyFont="1" applyFill="1" applyBorder="1"/>
    <xf numFmtId="0" fontId="5" fillId="0" borderId="12" xfId="0" applyFont="1" applyFill="1" applyBorder="1"/>
    <xf numFmtId="168" fontId="11" fillId="2" borderId="8" xfId="0" applyNumberFormat="1" applyFont="1" applyFill="1" applyBorder="1" applyAlignment="1">
      <alignment horizontal="right" vertical="top" wrapText="1" readingOrder="1"/>
    </xf>
    <xf numFmtId="0" fontId="3" fillId="0" borderId="0" xfId="0" applyFont="1" applyFill="1"/>
    <xf numFmtId="14" fontId="3" fillId="2" borderId="8" xfId="0" applyNumberFormat="1" applyFont="1" applyFill="1" applyBorder="1" applyAlignment="1">
      <alignment horizontal="left"/>
    </xf>
    <xf numFmtId="0" fontId="3" fillId="2" borderId="0" xfId="0" applyNumberFormat="1" applyFont="1" applyFill="1" applyBorder="1" applyAlignment="1">
      <alignment horizontal="center" vertical="center"/>
    </xf>
    <xf numFmtId="0" fontId="3" fillId="2" borderId="8" xfId="0" applyFont="1" applyFill="1" applyBorder="1"/>
    <xf numFmtId="166" fontId="3" fillId="2" borderId="8" xfId="1" applyNumberFormat="1" applyFont="1" applyFill="1" applyBorder="1"/>
    <xf numFmtId="166" fontId="10" fillId="2" borderId="8" xfId="1" applyNumberFormat="1" applyFont="1" applyFill="1" applyBorder="1"/>
    <xf numFmtId="14" fontId="2" fillId="2" borderId="13" xfId="0" applyNumberFormat="1" applyFont="1" applyFill="1" applyBorder="1" applyAlignment="1">
      <alignment horizontal="left"/>
    </xf>
    <xf numFmtId="0" fontId="2" fillId="2" borderId="15" xfId="0" applyNumberFormat="1" applyFont="1" applyFill="1" applyBorder="1" applyAlignment="1">
      <alignment horizontal="center" vertical="center"/>
    </xf>
    <xf numFmtId="0" fontId="2" fillId="2" borderId="13" xfId="0" applyFont="1" applyFill="1" applyBorder="1"/>
    <xf numFmtId="0" fontId="2" fillId="2" borderId="2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/>
    </xf>
    <xf numFmtId="166" fontId="5" fillId="2" borderId="2" xfId="1" applyNumberFormat="1" applyFont="1" applyFill="1" applyBorder="1"/>
    <xf numFmtId="166" fontId="5" fillId="2" borderId="7" xfId="1" applyNumberFormat="1" applyFont="1" applyFill="1" applyBorder="1"/>
    <xf numFmtId="0" fontId="5" fillId="2" borderId="9" xfId="0" applyFont="1" applyFill="1" applyBorder="1" applyAlignment="1">
      <alignment horizontal="left"/>
    </xf>
    <xf numFmtId="0" fontId="2" fillId="2" borderId="9" xfId="0" applyNumberFormat="1" applyFont="1" applyFill="1" applyBorder="1" applyAlignment="1">
      <alignment horizontal="center" vertical="center"/>
    </xf>
    <xf numFmtId="0" fontId="2" fillId="2" borderId="9" xfId="0" applyFont="1" applyFill="1" applyBorder="1"/>
    <xf numFmtId="166" fontId="2" fillId="2" borderId="9" xfId="1" applyNumberFormat="1" applyFont="1" applyFill="1" applyBorder="1" applyAlignment="1">
      <alignment horizontal="center" vertical="center"/>
    </xf>
    <xf numFmtId="0" fontId="5" fillId="2" borderId="9" xfId="0" applyFont="1" applyFill="1" applyBorder="1"/>
    <xf numFmtId="166" fontId="5" fillId="2" borderId="9" xfId="1" applyNumberFormat="1" applyFont="1" applyFill="1" applyBorder="1" applyAlignment="1">
      <alignment horizontal="center" vertical="center"/>
    </xf>
    <xf numFmtId="0" fontId="5" fillId="2" borderId="11" xfId="0" applyFont="1" applyFill="1" applyBorder="1"/>
    <xf numFmtId="166" fontId="5" fillId="2" borderId="11" xfId="1" applyNumberFormat="1" applyFont="1" applyFill="1" applyBorder="1" applyAlignment="1">
      <alignment horizontal="center" vertical="center"/>
    </xf>
    <xf numFmtId="166" fontId="2" fillId="2" borderId="11" xfId="1" applyNumberFormat="1" applyFont="1" applyFill="1" applyBorder="1"/>
    <xf numFmtId="166" fontId="2" fillId="2" borderId="15" xfId="1" applyNumberFormat="1" applyFont="1" applyFill="1" applyBorder="1"/>
    <xf numFmtId="14" fontId="2" fillId="2" borderId="6" xfId="0" applyNumberFormat="1" applyFont="1" applyFill="1" applyBorder="1" applyAlignment="1">
      <alignment horizontal="left"/>
    </xf>
    <xf numFmtId="0" fontId="5" fillId="2" borderId="7" xfId="0" applyFont="1" applyFill="1" applyBorder="1"/>
    <xf numFmtId="166" fontId="10" fillId="2" borderId="7" xfId="1" applyNumberFormat="1" applyFont="1" applyFill="1" applyBorder="1"/>
    <xf numFmtId="166" fontId="2" fillId="2" borderId="7" xfId="1" applyNumberFormat="1" applyFont="1" applyFill="1" applyBorder="1"/>
    <xf numFmtId="166" fontId="2" fillId="2" borderId="2" xfId="1" applyNumberFormat="1" applyFont="1" applyFill="1" applyBorder="1"/>
    <xf numFmtId="14" fontId="2" fillId="2" borderId="1" xfId="0" applyNumberFormat="1" applyFont="1" applyFill="1" applyBorder="1" applyAlignment="1">
      <alignment horizontal="left" vertical="center"/>
    </xf>
    <xf numFmtId="166" fontId="5" fillId="2" borderId="1" xfId="1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14" fontId="5" fillId="2" borderId="8" xfId="0" applyNumberFormat="1" applyFont="1" applyFill="1" applyBorder="1" applyAlignment="1">
      <alignment horizontal="left" vertical="center"/>
    </xf>
    <xf numFmtId="0" fontId="5" fillId="2" borderId="0" xfId="0" applyNumberFormat="1" applyFont="1" applyFill="1" applyBorder="1" applyAlignment="1">
      <alignment horizontal="left" vertical="center"/>
    </xf>
    <xf numFmtId="0" fontId="5" fillId="2" borderId="8" xfId="0" applyFont="1" applyFill="1" applyBorder="1" applyAlignment="1">
      <alignment horizontal="left" vertical="center" wrapText="1"/>
    </xf>
    <xf numFmtId="166" fontId="5" fillId="2" borderId="8" xfId="1" applyNumberFormat="1" applyFont="1" applyFill="1" applyBorder="1" applyAlignment="1">
      <alignment horizontal="left" vertical="center"/>
    </xf>
    <xf numFmtId="166" fontId="2" fillId="2" borderId="8" xfId="1" applyNumberFormat="1" applyFont="1" applyFill="1" applyBorder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5" fillId="2" borderId="8" xfId="0" applyFont="1" applyFill="1" applyBorder="1" applyAlignment="1">
      <alignment horizontal="left" vertical="center"/>
    </xf>
    <xf numFmtId="0" fontId="5" fillId="0" borderId="0" xfId="0" applyFont="1" applyFill="1" applyAlignment="1">
      <alignment horizontal="left" vertical="center" readingOrder="1"/>
    </xf>
    <xf numFmtId="14" fontId="5" fillId="2" borderId="8" xfId="0" applyNumberFormat="1" applyFont="1" applyFill="1" applyBorder="1" applyAlignment="1">
      <alignment horizontal="left" vertical="center" readingOrder="1"/>
    </xf>
    <xf numFmtId="0" fontId="5" fillId="2" borderId="0" xfId="0" applyNumberFormat="1" applyFont="1" applyFill="1" applyBorder="1" applyAlignment="1">
      <alignment horizontal="left" vertical="center" readingOrder="1"/>
    </xf>
    <xf numFmtId="0" fontId="5" fillId="2" borderId="8" xfId="0" applyFont="1" applyFill="1" applyBorder="1" applyAlignment="1">
      <alignment horizontal="left" vertical="center" wrapText="1" readingOrder="1"/>
    </xf>
    <xf numFmtId="166" fontId="5" fillId="2" borderId="8" xfId="1" applyNumberFormat="1" applyFont="1" applyFill="1" applyBorder="1" applyAlignment="1">
      <alignment horizontal="left" vertical="center" readingOrder="1"/>
    </xf>
    <xf numFmtId="166" fontId="2" fillId="2" borderId="8" xfId="1" applyNumberFormat="1" applyFont="1" applyFill="1" applyBorder="1" applyAlignment="1">
      <alignment horizontal="left" vertical="center" readingOrder="1"/>
    </xf>
    <xf numFmtId="166" fontId="2" fillId="2" borderId="8" xfId="1" applyNumberFormat="1" applyFont="1" applyFill="1" applyBorder="1" applyAlignment="1">
      <alignment vertical="center" readingOrder="1"/>
    </xf>
    <xf numFmtId="0" fontId="5" fillId="2" borderId="8" xfId="0" applyFont="1" applyFill="1" applyBorder="1" applyAlignment="1">
      <alignment horizontal="left" vertical="center" readingOrder="1"/>
    </xf>
    <xf numFmtId="0" fontId="2" fillId="0" borderId="0" xfId="0" applyFont="1" applyFill="1" applyAlignment="1">
      <alignment horizontal="left" vertical="center" readingOrder="1"/>
    </xf>
    <xf numFmtId="0" fontId="2" fillId="0" borderId="0" xfId="0" applyFont="1" applyFill="1" applyBorder="1" applyAlignment="1">
      <alignment horizontal="left" vertical="center" readingOrder="1"/>
    </xf>
    <xf numFmtId="14" fontId="2" fillId="2" borderId="8" xfId="0" applyNumberFormat="1" applyFont="1" applyFill="1" applyBorder="1" applyAlignment="1">
      <alignment horizontal="left" vertical="center" readingOrder="1"/>
    </xf>
    <xf numFmtId="0" fontId="2" fillId="2" borderId="0" xfId="0" applyNumberFormat="1" applyFont="1" applyFill="1" applyBorder="1" applyAlignment="1">
      <alignment horizontal="left" vertical="center" readingOrder="1"/>
    </xf>
    <xf numFmtId="0" fontId="2" fillId="2" borderId="8" xfId="0" applyFont="1" applyFill="1" applyBorder="1" applyAlignment="1">
      <alignment horizontal="left" vertical="center" wrapText="1" readingOrder="1"/>
    </xf>
    <xf numFmtId="0" fontId="5" fillId="0" borderId="0" xfId="0" applyFont="1" applyFill="1" applyBorder="1" applyAlignment="1">
      <alignment horizontal="left" vertical="center" readingOrder="1"/>
    </xf>
    <xf numFmtId="0" fontId="9" fillId="2" borderId="16" xfId="0" applyNumberFormat="1" applyFont="1" applyFill="1" applyBorder="1" applyAlignment="1">
      <alignment vertical="center" wrapText="1" readingOrder="1"/>
    </xf>
    <xf numFmtId="0" fontId="5" fillId="2" borderId="0" xfId="0" applyFont="1" applyFill="1" applyAlignment="1">
      <alignment horizontal="left" vertical="center"/>
    </xf>
    <xf numFmtId="0" fontId="14" fillId="2" borderId="8" xfId="0" applyFont="1" applyFill="1" applyBorder="1" applyAlignment="1">
      <alignment horizontal="left" vertical="center" wrapText="1" readingOrder="1"/>
    </xf>
    <xf numFmtId="14" fontId="5" fillId="2" borderId="13" xfId="0" applyNumberFormat="1" applyFont="1" applyFill="1" applyBorder="1" applyAlignment="1">
      <alignment horizontal="left" vertical="center" readingOrder="1"/>
    </xf>
    <xf numFmtId="0" fontId="5" fillId="2" borderId="15" xfId="0" applyNumberFormat="1" applyFont="1" applyFill="1" applyBorder="1" applyAlignment="1">
      <alignment horizontal="left" vertical="center" readingOrder="1"/>
    </xf>
    <xf numFmtId="0" fontId="2" fillId="2" borderId="13" xfId="0" applyFont="1" applyFill="1" applyBorder="1" applyAlignment="1">
      <alignment horizontal="left" vertical="center" wrapText="1" readingOrder="1"/>
    </xf>
    <xf numFmtId="166" fontId="2" fillId="2" borderId="13" xfId="1" applyNumberFormat="1" applyFont="1" applyFill="1" applyBorder="1" applyAlignment="1">
      <alignment horizontal="left" vertical="center" readingOrder="1"/>
    </xf>
    <xf numFmtId="166" fontId="2" fillId="2" borderId="13" xfId="1" applyNumberFormat="1" applyFont="1" applyFill="1" applyBorder="1" applyAlignment="1">
      <alignment horizontal="left" vertical="center"/>
    </xf>
    <xf numFmtId="166" fontId="5" fillId="2" borderId="13" xfId="1" applyNumberFormat="1" applyFont="1" applyFill="1" applyBorder="1" applyAlignment="1">
      <alignment horizontal="left" vertical="center" readingOrder="1"/>
    </xf>
    <xf numFmtId="166" fontId="5" fillId="2" borderId="13" xfId="1" applyNumberFormat="1" applyFont="1" applyFill="1" applyBorder="1" applyAlignment="1">
      <alignment horizontal="left" vertical="center"/>
    </xf>
    <xf numFmtId="166" fontId="3" fillId="2" borderId="0" xfId="1" applyNumberFormat="1" applyFont="1" applyFill="1" applyBorder="1"/>
    <xf numFmtId="0" fontId="5" fillId="2" borderId="0" xfId="0" applyFont="1" applyFill="1" applyBorder="1" applyAlignment="1">
      <alignment horizontal="left"/>
    </xf>
    <xf numFmtId="0" fontId="5" fillId="2" borderId="3" xfId="0" applyFont="1" applyFill="1" applyBorder="1"/>
    <xf numFmtId="166" fontId="5" fillId="2" borderId="14" xfId="1" applyNumberFormat="1" applyFont="1" applyFill="1" applyBorder="1"/>
    <xf numFmtId="0" fontId="2" fillId="0" borderId="0" xfId="0" applyNumberFormat="1" applyFont="1" applyFill="1" applyBorder="1" applyAlignment="1">
      <alignment horizontal="center" vertical="center"/>
    </xf>
    <xf numFmtId="167" fontId="2" fillId="0" borderId="0" xfId="1" applyFont="1" applyFill="1" applyBorder="1"/>
    <xf numFmtId="167" fontId="5" fillId="0" borderId="0" xfId="1" applyFont="1" applyFill="1" applyBorder="1"/>
  </cellXfs>
  <cellStyles count="4">
    <cellStyle name="Millares" xfId="1" builtinId="3"/>
    <cellStyle name="Moneda" xfId="2" builtinId="4"/>
    <cellStyle name="Normal" xfId="0" builtinId="0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47625</xdr:colOff>
      <xdr:row>10</xdr:row>
      <xdr:rowOff>85725</xdr:rowOff>
    </xdr:from>
    <xdr:to>
      <xdr:col>3</xdr:col>
      <xdr:colOff>171450</xdr:colOff>
      <xdr:row>15</xdr:row>
      <xdr:rowOff>228600</xdr:rowOff>
    </xdr:to>
    <xdr:pic>
      <xdr:nvPicPr>
        <xdr:cNvPr id="2" name="1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85725"/>
          <a:ext cx="1514475" cy="131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/>
  </sheetPr>
  <dimension ref="A1:CW188"/>
  <sheetViews>
    <sheetView tabSelected="1" view="pageBreakPreview" zoomScale="70" zoomScaleNormal="100" zoomScaleSheetLayoutView="70" workbookViewId="0">
      <pane xSplit="5" ySplit="19" topLeftCell="F102" activePane="bottomRight" state="frozen"/>
      <selection pane="topRight" activeCell="E1" sqref="E1"/>
      <selection pane="bottomLeft" activeCell="A11" sqref="A11"/>
      <selection pane="bottomRight" activeCell="A122" sqref="A122:IV122"/>
    </sheetView>
  </sheetViews>
  <sheetFormatPr baseColWidth="10" defaultRowHeight="15.75" outlineLevelRow="5" outlineLevelCol="1" x14ac:dyDescent="0.25"/>
  <cols>
    <col min="1" max="1" width="0" style="3" hidden="1" customWidth="1"/>
    <col min="2" max="2" width="18.5703125" style="3" hidden="1" customWidth="1"/>
    <col min="3" max="3" width="20.85546875" style="1" customWidth="1"/>
    <col min="4" max="4" width="4.85546875" style="2" customWidth="1"/>
    <col min="5" max="5" width="52.28515625" style="3" customWidth="1"/>
    <col min="6" max="6" width="23.5703125" style="3" customWidth="1"/>
    <col min="7" max="7" width="26" style="3" hidden="1" customWidth="1" outlineLevel="1"/>
    <col min="8" max="8" width="17.28515625" style="3" hidden="1" customWidth="1" outlineLevel="1"/>
    <col min="9" max="9" width="20.140625" style="3" hidden="1" customWidth="1" outlineLevel="1"/>
    <col min="10" max="10" width="15" style="3" hidden="1" customWidth="1" outlineLevel="1"/>
    <col min="11" max="11" width="19.140625" style="3" hidden="1" customWidth="1" outlineLevel="1"/>
    <col min="12" max="12" width="17.7109375" style="3" hidden="1" customWidth="1" outlineLevel="1"/>
    <col min="13" max="13" width="20.85546875" style="76" customWidth="1" outlineLevel="1"/>
    <col min="14" max="14" width="20.7109375" style="76" customWidth="1" outlineLevel="1"/>
    <col min="15" max="15" width="14" style="76" hidden="1" customWidth="1" outlineLevel="1"/>
    <col min="16" max="16" width="13.5703125" style="76" hidden="1" customWidth="1" outlineLevel="1"/>
    <col min="17" max="17" width="14.28515625" style="3" hidden="1" customWidth="1" outlineLevel="1"/>
    <col min="18" max="18" width="14.140625" style="3" hidden="1" customWidth="1" outlineLevel="1"/>
    <col min="19" max="19" width="15.140625" style="3" hidden="1" customWidth="1" outlineLevel="1"/>
    <col min="20" max="20" width="14" style="3" hidden="1" customWidth="1" outlineLevel="1"/>
    <col min="21" max="21" width="14.5703125" style="3" hidden="1" customWidth="1" outlineLevel="1"/>
    <col min="22" max="22" width="15.140625" style="3" hidden="1" customWidth="1" outlineLevel="1"/>
    <col min="23" max="23" width="14" style="3" hidden="1" customWidth="1" outlineLevel="1"/>
    <col min="24" max="24" width="14.140625" style="3" hidden="1" customWidth="1" outlineLevel="1"/>
    <col min="25" max="25" width="14.42578125" style="3" hidden="1" customWidth="1" outlineLevel="1"/>
    <col min="26" max="26" width="13.28515625" style="3" hidden="1" customWidth="1" outlineLevel="1"/>
    <col min="27" max="27" width="14.140625" style="3" hidden="1" customWidth="1" outlineLevel="1"/>
    <col min="28" max="28" width="13.42578125" style="3" hidden="1" customWidth="1" outlineLevel="1"/>
    <col min="29" max="30" width="13.7109375" style="3" hidden="1" customWidth="1" outlineLevel="1"/>
    <col min="31" max="31" width="22.7109375" style="3" customWidth="1" collapsed="1"/>
    <col min="32" max="32" width="21.140625" style="3" customWidth="1"/>
    <col min="33" max="33" width="22.42578125" style="3" customWidth="1" outlineLevel="1"/>
    <col min="34" max="34" width="16" style="3" hidden="1" customWidth="1" outlineLevel="1"/>
    <col min="35" max="35" width="12.85546875" style="3" hidden="1" customWidth="1" outlineLevel="1"/>
    <col min="36" max="36" width="24.5703125" style="3" customWidth="1" collapsed="1"/>
    <col min="37" max="37" width="22.42578125" style="28" hidden="1" customWidth="1" outlineLevel="1"/>
    <col min="38" max="38" width="19.28515625" style="28" hidden="1" customWidth="1" outlineLevel="1"/>
    <col min="39" max="39" width="23.5703125" style="28" hidden="1" customWidth="1" outlineLevel="1"/>
    <col min="40" max="40" width="20.42578125" style="3" customWidth="1" outlineLevel="1"/>
    <col min="41" max="41" width="14.7109375" style="3" hidden="1" customWidth="1" outlineLevel="1"/>
    <col min="42" max="48" width="16.28515625" style="3" hidden="1" customWidth="1" outlineLevel="1"/>
    <col min="49" max="49" width="24.140625" style="3" bestFit="1" customWidth="1" collapsed="1"/>
    <col min="50" max="50" width="22.42578125" style="3" hidden="1" customWidth="1" outlineLevel="1"/>
    <col min="51" max="51" width="22.85546875" style="3" hidden="1" customWidth="1" outlineLevel="1"/>
    <col min="52" max="52" width="21.28515625" style="3" hidden="1" customWidth="1" outlineLevel="1"/>
    <col min="53" max="53" width="21.140625" style="3" customWidth="1" outlineLevel="1"/>
    <col min="54" max="61" width="16.7109375" style="3" hidden="1" customWidth="1" outlineLevel="1"/>
    <col min="62" max="62" width="24.140625" style="3" bestFit="1" customWidth="1" collapsed="1"/>
    <col min="63" max="63" width="20.42578125" style="3" hidden="1" customWidth="1" outlineLevel="1"/>
    <col min="64" max="64" width="22.85546875" style="3" hidden="1" customWidth="1" outlineLevel="1"/>
    <col min="65" max="65" width="20.7109375" style="3" hidden="1" customWidth="1" outlineLevel="1"/>
    <col min="66" max="66" width="22.140625" style="3" customWidth="1" outlineLevel="1"/>
    <col min="67" max="67" width="17.28515625" style="3" hidden="1" customWidth="1" outlineLevel="1"/>
    <col min="68" max="74" width="16.42578125" style="3" hidden="1" customWidth="1" outlineLevel="1"/>
    <col min="75" max="75" width="22.85546875" style="3" bestFit="1" customWidth="1" collapsed="1"/>
    <col min="76" max="76" width="19.28515625" style="3" hidden="1" customWidth="1" outlineLevel="1"/>
    <col min="77" max="77" width="23.85546875" style="3" hidden="1" customWidth="1" outlineLevel="1"/>
    <col min="78" max="78" width="20.28515625" style="3" hidden="1" customWidth="1" outlineLevel="1"/>
    <col min="79" max="79" width="23.85546875" style="3" customWidth="1" outlineLevel="1"/>
    <col min="80" max="86" width="14.42578125" style="3" hidden="1" customWidth="1" outlineLevel="1"/>
    <col min="87" max="87" width="18.42578125" style="3" hidden="1" customWidth="1" outlineLevel="1"/>
    <col min="88" max="88" width="23.85546875" style="3" bestFit="1" customWidth="1" collapsed="1"/>
    <col min="89" max="89" width="24.7109375" style="3" bestFit="1" customWidth="1"/>
    <col min="90" max="91" width="25" style="3" bestFit="1" customWidth="1"/>
    <col min="92" max="92" width="22.42578125" style="3" bestFit="1" customWidth="1"/>
    <col min="93" max="16384" width="11.42578125" style="3"/>
  </cols>
  <sheetData>
    <row r="1" spans="3:92" hidden="1" x14ac:dyDescent="0.25">
      <c r="E1" s="3">
        <v>1</v>
      </c>
      <c r="F1" s="3">
        <f>+E1+1</f>
        <v>2</v>
      </c>
      <c r="G1" s="3">
        <f t="shared" ref="G1:BR1" si="0">+F1+1</f>
        <v>3</v>
      </c>
      <c r="H1" s="3">
        <f t="shared" si="0"/>
        <v>4</v>
      </c>
      <c r="I1" s="3">
        <f t="shared" si="0"/>
        <v>5</v>
      </c>
      <c r="J1" s="3">
        <f t="shared" si="0"/>
        <v>6</v>
      </c>
      <c r="K1" s="3">
        <f t="shared" si="0"/>
        <v>7</v>
      </c>
      <c r="L1" s="3">
        <f t="shared" si="0"/>
        <v>8</v>
      </c>
      <c r="M1" s="3">
        <f t="shared" si="0"/>
        <v>9</v>
      </c>
      <c r="N1" s="3">
        <f t="shared" si="0"/>
        <v>10</v>
      </c>
      <c r="O1" s="3">
        <f t="shared" si="0"/>
        <v>11</v>
      </c>
      <c r="P1" s="3">
        <f t="shared" si="0"/>
        <v>12</v>
      </c>
      <c r="Q1" s="3">
        <f t="shared" si="0"/>
        <v>13</v>
      </c>
      <c r="R1" s="3">
        <f t="shared" si="0"/>
        <v>14</v>
      </c>
      <c r="S1" s="3">
        <f t="shared" si="0"/>
        <v>15</v>
      </c>
      <c r="T1" s="3">
        <f t="shared" si="0"/>
        <v>16</v>
      </c>
      <c r="U1" s="3">
        <f t="shared" si="0"/>
        <v>17</v>
      </c>
      <c r="V1" s="3">
        <f t="shared" si="0"/>
        <v>18</v>
      </c>
      <c r="W1" s="3">
        <f t="shared" si="0"/>
        <v>19</v>
      </c>
      <c r="X1" s="3">
        <f t="shared" si="0"/>
        <v>20</v>
      </c>
      <c r="Y1" s="3">
        <f t="shared" si="0"/>
        <v>21</v>
      </c>
      <c r="Z1" s="3">
        <f t="shared" si="0"/>
        <v>22</v>
      </c>
      <c r="AA1" s="3">
        <f t="shared" si="0"/>
        <v>23</v>
      </c>
      <c r="AB1" s="3">
        <f t="shared" si="0"/>
        <v>24</v>
      </c>
      <c r="AC1" s="3">
        <f t="shared" si="0"/>
        <v>25</v>
      </c>
      <c r="AD1" s="3">
        <f t="shared" si="0"/>
        <v>26</v>
      </c>
      <c r="AE1" s="3">
        <f t="shared" si="0"/>
        <v>27</v>
      </c>
      <c r="AF1" s="3">
        <f t="shared" si="0"/>
        <v>28</v>
      </c>
      <c r="AG1" s="3">
        <f t="shared" si="0"/>
        <v>29</v>
      </c>
      <c r="AH1" s="3" t="e">
        <f>+#REF!+1</f>
        <v>#REF!</v>
      </c>
      <c r="AI1" s="3" t="e">
        <f t="shared" si="0"/>
        <v>#REF!</v>
      </c>
      <c r="AJ1" s="3" t="e">
        <f>+#REF!+1</f>
        <v>#REF!</v>
      </c>
      <c r="AK1" s="3" t="e">
        <f t="shared" si="0"/>
        <v>#REF!</v>
      </c>
      <c r="AL1" s="3" t="e">
        <f t="shared" si="0"/>
        <v>#REF!</v>
      </c>
      <c r="AM1" s="3" t="e">
        <f t="shared" si="0"/>
        <v>#REF!</v>
      </c>
      <c r="AN1" s="3" t="e">
        <f t="shared" si="0"/>
        <v>#REF!</v>
      </c>
      <c r="AO1" s="3" t="e">
        <f t="shared" si="0"/>
        <v>#REF!</v>
      </c>
      <c r="AP1" s="3" t="e">
        <f t="shared" si="0"/>
        <v>#REF!</v>
      </c>
      <c r="AQ1" s="3" t="e">
        <f t="shared" si="0"/>
        <v>#REF!</v>
      </c>
      <c r="AR1" s="3" t="e">
        <f t="shared" si="0"/>
        <v>#REF!</v>
      </c>
      <c r="AS1" s="3" t="e">
        <f t="shared" si="0"/>
        <v>#REF!</v>
      </c>
      <c r="AT1" s="3" t="e">
        <f t="shared" si="0"/>
        <v>#REF!</v>
      </c>
      <c r="AU1" s="3" t="e">
        <f t="shared" si="0"/>
        <v>#REF!</v>
      </c>
      <c r="AV1" s="3" t="e">
        <f t="shared" si="0"/>
        <v>#REF!</v>
      </c>
      <c r="AW1" s="3" t="e">
        <f t="shared" si="0"/>
        <v>#REF!</v>
      </c>
      <c r="AX1" s="3" t="e">
        <f t="shared" si="0"/>
        <v>#REF!</v>
      </c>
      <c r="AY1" s="3" t="e">
        <f t="shared" si="0"/>
        <v>#REF!</v>
      </c>
      <c r="AZ1" s="3" t="e">
        <f t="shared" si="0"/>
        <v>#REF!</v>
      </c>
      <c r="BA1" s="3" t="e">
        <f t="shared" si="0"/>
        <v>#REF!</v>
      </c>
      <c r="BB1" s="3" t="e">
        <f t="shared" si="0"/>
        <v>#REF!</v>
      </c>
      <c r="BC1" s="3" t="e">
        <f t="shared" si="0"/>
        <v>#REF!</v>
      </c>
      <c r="BD1" s="3" t="e">
        <f t="shared" si="0"/>
        <v>#REF!</v>
      </c>
      <c r="BE1" s="3" t="e">
        <f t="shared" si="0"/>
        <v>#REF!</v>
      </c>
      <c r="BF1" s="3" t="e">
        <f t="shared" si="0"/>
        <v>#REF!</v>
      </c>
      <c r="BG1" s="3" t="e">
        <f t="shared" si="0"/>
        <v>#REF!</v>
      </c>
      <c r="BH1" s="3" t="e">
        <f t="shared" si="0"/>
        <v>#REF!</v>
      </c>
      <c r="BI1" s="3" t="e">
        <f t="shared" si="0"/>
        <v>#REF!</v>
      </c>
      <c r="BJ1" s="3" t="e">
        <f t="shared" si="0"/>
        <v>#REF!</v>
      </c>
      <c r="BK1" s="3" t="e">
        <f t="shared" si="0"/>
        <v>#REF!</v>
      </c>
      <c r="BL1" s="3" t="e">
        <f t="shared" si="0"/>
        <v>#REF!</v>
      </c>
      <c r="BM1" s="3" t="e">
        <f t="shared" si="0"/>
        <v>#REF!</v>
      </c>
      <c r="BN1" s="3" t="e">
        <f t="shared" si="0"/>
        <v>#REF!</v>
      </c>
      <c r="BO1" s="3" t="e">
        <f t="shared" si="0"/>
        <v>#REF!</v>
      </c>
      <c r="BP1" s="3" t="e">
        <f t="shared" si="0"/>
        <v>#REF!</v>
      </c>
      <c r="BQ1" s="3" t="e">
        <f t="shared" si="0"/>
        <v>#REF!</v>
      </c>
      <c r="BR1" s="3" t="e">
        <f t="shared" si="0"/>
        <v>#REF!</v>
      </c>
      <c r="BS1" s="3" t="e">
        <f t="shared" ref="BS1:CN1" si="1">+BR1+1</f>
        <v>#REF!</v>
      </c>
      <c r="BT1" s="3" t="e">
        <f t="shared" si="1"/>
        <v>#REF!</v>
      </c>
      <c r="BU1" s="3" t="e">
        <f t="shared" si="1"/>
        <v>#REF!</v>
      </c>
      <c r="BV1" s="3" t="e">
        <f t="shared" si="1"/>
        <v>#REF!</v>
      </c>
      <c r="BW1" s="3" t="e">
        <f t="shared" si="1"/>
        <v>#REF!</v>
      </c>
      <c r="BX1" s="3" t="e">
        <f t="shared" si="1"/>
        <v>#REF!</v>
      </c>
      <c r="BY1" s="3" t="e">
        <f t="shared" si="1"/>
        <v>#REF!</v>
      </c>
      <c r="BZ1" s="3" t="e">
        <f t="shared" si="1"/>
        <v>#REF!</v>
      </c>
      <c r="CA1" s="3" t="e">
        <f t="shared" si="1"/>
        <v>#REF!</v>
      </c>
      <c r="CB1" s="3" t="e">
        <f t="shared" si="1"/>
        <v>#REF!</v>
      </c>
      <c r="CC1" s="3" t="e">
        <f t="shared" si="1"/>
        <v>#REF!</v>
      </c>
      <c r="CD1" s="3" t="e">
        <f t="shared" si="1"/>
        <v>#REF!</v>
      </c>
      <c r="CE1" s="3" t="e">
        <f t="shared" si="1"/>
        <v>#REF!</v>
      </c>
      <c r="CF1" s="3" t="e">
        <f t="shared" si="1"/>
        <v>#REF!</v>
      </c>
      <c r="CG1" s="3" t="e">
        <f t="shared" si="1"/>
        <v>#REF!</v>
      </c>
      <c r="CH1" s="3" t="e">
        <f t="shared" si="1"/>
        <v>#REF!</v>
      </c>
      <c r="CI1" s="3" t="e">
        <f t="shared" si="1"/>
        <v>#REF!</v>
      </c>
      <c r="CJ1" s="3" t="e">
        <f t="shared" si="1"/>
        <v>#REF!</v>
      </c>
      <c r="CK1" s="3" t="e">
        <f t="shared" si="1"/>
        <v>#REF!</v>
      </c>
      <c r="CL1" s="3" t="e">
        <f t="shared" si="1"/>
        <v>#REF!</v>
      </c>
      <c r="CM1" s="3" t="e">
        <f t="shared" si="1"/>
        <v>#REF!</v>
      </c>
      <c r="CN1" s="3" t="e">
        <f t="shared" si="1"/>
        <v>#REF!</v>
      </c>
    </row>
    <row r="2" spans="3:92" s="6" customFormat="1" ht="12.75" hidden="1" x14ac:dyDescent="0.2">
      <c r="C2" s="4"/>
      <c r="D2" s="5"/>
      <c r="E2" s="6">
        <v>10</v>
      </c>
      <c r="F2" s="7">
        <f>+F21+F59+F147+F150+F153+F154+F158+F160</f>
        <v>325145600000</v>
      </c>
      <c r="AJ2" s="7">
        <v>325145600000</v>
      </c>
      <c r="AL2" s="7">
        <v>902566343</v>
      </c>
      <c r="AW2" s="7">
        <v>276643308633</v>
      </c>
      <c r="AX2" s="7">
        <v>154671250008</v>
      </c>
      <c r="AY2" s="7">
        <v>11397293776</v>
      </c>
      <c r="AZ2" s="7"/>
      <c r="BA2" s="7"/>
      <c r="BB2" s="7"/>
      <c r="BC2" s="7"/>
      <c r="BD2" s="7"/>
      <c r="BE2" s="7"/>
      <c r="BF2" s="7"/>
      <c r="BG2" s="7"/>
      <c r="BH2" s="7"/>
      <c r="BI2" s="7"/>
      <c r="BJ2" s="7">
        <v>166058889070</v>
      </c>
      <c r="BK2" s="7"/>
      <c r="BL2" s="7">
        <v>22722593023</v>
      </c>
      <c r="BM2" s="7"/>
      <c r="BN2" s="7"/>
      <c r="BO2" s="7"/>
      <c r="BP2" s="7"/>
      <c r="BQ2" s="7"/>
      <c r="BR2" s="7"/>
      <c r="BS2" s="7"/>
      <c r="BT2" s="7"/>
      <c r="BU2" s="7"/>
      <c r="BV2" s="7"/>
      <c r="BW2" s="7">
        <v>31341307487</v>
      </c>
      <c r="BX2" s="7"/>
      <c r="BY2" s="7">
        <v>22726762188</v>
      </c>
      <c r="BZ2" s="7"/>
      <c r="CA2" s="7"/>
      <c r="CB2" s="7"/>
      <c r="CC2" s="7"/>
      <c r="CD2" s="7"/>
      <c r="CE2" s="7"/>
      <c r="CF2" s="7"/>
      <c r="CG2" s="7"/>
      <c r="CH2" s="7"/>
      <c r="CI2" s="7"/>
      <c r="CJ2" s="7">
        <v>31334780608</v>
      </c>
      <c r="CK2" s="7"/>
      <c r="CL2" s="7"/>
      <c r="CM2" s="7"/>
      <c r="CN2" s="7"/>
    </row>
    <row r="3" spans="3:92" s="6" customFormat="1" ht="12.75" hidden="1" x14ac:dyDescent="0.2">
      <c r="C3" s="4"/>
      <c r="D3" s="5"/>
      <c r="E3" s="6">
        <v>11</v>
      </c>
      <c r="F3" s="7">
        <f>+F144+F151</f>
        <v>560000000</v>
      </c>
      <c r="AJ3" s="7">
        <v>560000000</v>
      </c>
      <c r="AL3" s="7">
        <v>0</v>
      </c>
      <c r="AW3" s="7">
        <v>0</v>
      </c>
      <c r="AX3" s="7">
        <v>0</v>
      </c>
      <c r="AY3" s="7">
        <v>0</v>
      </c>
      <c r="AZ3" s="7"/>
      <c r="BA3" s="7"/>
      <c r="BB3" s="7"/>
      <c r="BC3" s="7"/>
      <c r="BD3" s="7"/>
      <c r="BE3" s="7"/>
      <c r="BF3" s="7"/>
      <c r="BG3" s="7"/>
      <c r="BH3" s="7"/>
      <c r="BI3" s="7"/>
      <c r="BJ3" s="7">
        <v>0</v>
      </c>
      <c r="BK3" s="7"/>
      <c r="BL3" s="7">
        <v>0</v>
      </c>
      <c r="BM3" s="7"/>
      <c r="BN3" s="7"/>
      <c r="BO3" s="7"/>
      <c r="BP3" s="7"/>
      <c r="BQ3" s="7"/>
      <c r="BR3" s="7"/>
      <c r="BS3" s="7"/>
      <c r="BT3" s="7"/>
      <c r="BU3" s="7"/>
      <c r="BV3" s="7"/>
      <c r="BW3" s="7">
        <v>0</v>
      </c>
      <c r="BX3" s="7"/>
      <c r="BY3" s="7">
        <v>0</v>
      </c>
      <c r="BZ3" s="7"/>
      <c r="CA3" s="7"/>
      <c r="CB3" s="7"/>
      <c r="CC3" s="7"/>
      <c r="CD3" s="7"/>
      <c r="CE3" s="7"/>
      <c r="CF3" s="7"/>
      <c r="CG3" s="7"/>
      <c r="CH3" s="7"/>
      <c r="CI3" s="7"/>
      <c r="CJ3" s="7">
        <v>0</v>
      </c>
      <c r="CK3" s="7"/>
      <c r="CL3" s="7"/>
      <c r="CM3" s="7"/>
      <c r="CN3" s="7"/>
    </row>
    <row r="4" spans="3:92" s="6" customFormat="1" ht="12.75" hidden="1" x14ac:dyDescent="0.2">
      <c r="C4" s="4"/>
      <c r="D4" s="5"/>
      <c r="E4" s="6">
        <v>16</v>
      </c>
      <c r="F4" s="7">
        <f>+F156+F157+F159</f>
        <v>64195000000</v>
      </c>
      <c r="AJ4" s="7">
        <v>64195000000</v>
      </c>
      <c r="AL4" s="7">
        <v>2115126096</v>
      </c>
      <c r="AW4" s="7">
        <v>13358313264</v>
      </c>
      <c r="AX4" s="7">
        <v>92916677</v>
      </c>
      <c r="AY4" s="7">
        <v>4106145380</v>
      </c>
      <c r="AZ4" s="7"/>
      <c r="BA4" s="7"/>
      <c r="BB4" s="7"/>
      <c r="BC4" s="7"/>
      <c r="BD4" s="7"/>
      <c r="BE4" s="7"/>
      <c r="BF4" s="7"/>
      <c r="BG4" s="7"/>
      <c r="BH4" s="7"/>
      <c r="BI4" s="7"/>
      <c r="BJ4" s="7">
        <v>4199062057</v>
      </c>
      <c r="BK4" s="7"/>
      <c r="BL4" s="7">
        <v>1862580718</v>
      </c>
      <c r="BM4" s="7"/>
      <c r="BN4" s="7"/>
      <c r="BO4" s="7"/>
      <c r="BP4" s="7"/>
      <c r="BQ4" s="7"/>
      <c r="BR4" s="7"/>
      <c r="BS4" s="7"/>
      <c r="BT4" s="7"/>
      <c r="BU4" s="7"/>
      <c r="BV4" s="7"/>
      <c r="BW4" s="7">
        <v>1865980718</v>
      </c>
      <c r="BX4" s="7"/>
      <c r="BY4" s="7">
        <v>166029558</v>
      </c>
      <c r="BZ4" s="7"/>
      <c r="CA4" s="7"/>
      <c r="CB4" s="7"/>
      <c r="CC4" s="7"/>
      <c r="CD4" s="7"/>
      <c r="CE4" s="7"/>
      <c r="CF4" s="7"/>
      <c r="CG4" s="7"/>
      <c r="CH4" s="7"/>
      <c r="CI4" s="7"/>
      <c r="CJ4" s="7">
        <v>169429558</v>
      </c>
      <c r="CK4" s="7"/>
      <c r="CL4" s="7"/>
      <c r="CM4" s="7"/>
      <c r="CN4" s="7"/>
    </row>
    <row r="5" spans="3:92" s="6" customFormat="1" ht="12.75" hidden="1" x14ac:dyDescent="0.2">
      <c r="C5" s="8"/>
      <c r="D5" s="9"/>
      <c r="E5" s="9"/>
      <c r="F5" s="10">
        <f>+SUM(F2:F4)</f>
        <v>389900600000</v>
      </c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10">
        <f>+SUM(AJ2:AJ4)</f>
        <v>389900600000</v>
      </c>
      <c r="AK5" s="9"/>
      <c r="AL5" s="10">
        <f>+SUM(AL2:AL4)</f>
        <v>3017692439</v>
      </c>
      <c r="AM5" s="9"/>
      <c r="AN5" s="9"/>
      <c r="AO5" s="9"/>
      <c r="AP5" s="9"/>
      <c r="AQ5" s="9"/>
      <c r="AR5" s="9"/>
      <c r="AS5" s="9"/>
      <c r="AT5" s="9"/>
      <c r="AU5" s="9"/>
      <c r="AV5" s="9"/>
      <c r="AW5" s="10">
        <f>+SUM(AW2:AW4)</f>
        <v>290001621897</v>
      </c>
      <c r="AX5" s="10">
        <f t="shared" ref="AX5:CN5" si="2">+SUM(AX2:AX4)</f>
        <v>154764166685</v>
      </c>
      <c r="AY5" s="10">
        <f t="shared" si="2"/>
        <v>15503439156</v>
      </c>
      <c r="AZ5" s="10">
        <f t="shared" si="2"/>
        <v>0</v>
      </c>
      <c r="BA5" s="10">
        <f t="shared" si="2"/>
        <v>0</v>
      </c>
      <c r="BB5" s="10">
        <f t="shared" si="2"/>
        <v>0</v>
      </c>
      <c r="BC5" s="10">
        <f t="shared" si="2"/>
        <v>0</v>
      </c>
      <c r="BD5" s="10">
        <f t="shared" si="2"/>
        <v>0</v>
      </c>
      <c r="BE5" s="10">
        <f t="shared" si="2"/>
        <v>0</v>
      </c>
      <c r="BF5" s="10">
        <f t="shared" si="2"/>
        <v>0</v>
      </c>
      <c r="BG5" s="10">
        <f t="shared" si="2"/>
        <v>0</v>
      </c>
      <c r="BH5" s="10">
        <f t="shared" si="2"/>
        <v>0</v>
      </c>
      <c r="BI5" s="10">
        <f t="shared" si="2"/>
        <v>0</v>
      </c>
      <c r="BJ5" s="10">
        <f t="shared" si="2"/>
        <v>170257951127</v>
      </c>
      <c r="BK5" s="10">
        <f t="shared" si="2"/>
        <v>0</v>
      </c>
      <c r="BL5" s="10">
        <f t="shared" si="2"/>
        <v>24585173741</v>
      </c>
      <c r="BM5" s="10">
        <f t="shared" si="2"/>
        <v>0</v>
      </c>
      <c r="BN5" s="10">
        <f t="shared" si="2"/>
        <v>0</v>
      </c>
      <c r="BO5" s="10">
        <f t="shared" si="2"/>
        <v>0</v>
      </c>
      <c r="BP5" s="10">
        <f t="shared" si="2"/>
        <v>0</v>
      </c>
      <c r="BQ5" s="10">
        <f t="shared" si="2"/>
        <v>0</v>
      </c>
      <c r="BR5" s="10">
        <f t="shared" si="2"/>
        <v>0</v>
      </c>
      <c r="BS5" s="10">
        <f t="shared" si="2"/>
        <v>0</v>
      </c>
      <c r="BT5" s="10">
        <f t="shared" si="2"/>
        <v>0</v>
      </c>
      <c r="BU5" s="10">
        <f t="shared" si="2"/>
        <v>0</v>
      </c>
      <c r="BV5" s="10">
        <f t="shared" si="2"/>
        <v>0</v>
      </c>
      <c r="BW5" s="10">
        <f t="shared" si="2"/>
        <v>33207288205</v>
      </c>
      <c r="BX5" s="10">
        <f t="shared" si="2"/>
        <v>0</v>
      </c>
      <c r="BY5" s="10">
        <f t="shared" si="2"/>
        <v>22892791746</v>
      </c>
      <c r="BZ5" s="10">
        <f t="shared" si="2"/>
        <v>0</v>
      </c>
      <c r="CA5" s="10">
        <f t="shared" si="2"/>
        <v>0</v>
      </c>
      <c r="CB5" s="10">
        <f t="shared" si="2"/>
        <v>0</v>
      </c>
      <c r="CC5" s="10">
        <f t="shared" si="2"/>
        <v>0</v>
      </c>
      <c r="CD5" s="10">
        <f t="shared" si="2"/>
        <v>0</v>
      </c>
      <c r="CE5" s="10">
        <f t="shared" si="2"/>
        <v>0</v>
      </c>
      <c r="CF5" s="10">
        <f t="shared" si="2"/>
        <v>0</v>
      </c>
      <c r="CG5" s="10">
        <f t="shared" si="2"/>
        <v>0</v>
      </c>
      <c r="CH5" s="10">
        <f t="shared" si="2"/>
        <v>0</v>
      </c>
      <c r="CI5" s="10">
        <f t="shared" si="2"/>
        <v>0</v>
      </c>
      <c r="CJ5" s="10">
        <f t="shared" si="2"/>
        <v>31504210166</v>
      </c>
      <c r="CK5" s="10">
        <f t="shared" si="2"/>
        <v>0</v>
      </c>
      <c r="CL5" s="10">
        <f t="shared" si="2"/>
        <v>0</v>
      </c>
      <c r="CM5" s="10">
        <f t="shared" si="2"/>
        <v>0</v>
      </c>
      <c r="CN5" s="10">
        <f t="shared" si="2"/>
        <v>0</v>
      </c>
    </row>
    <row r="6" spans="3:92" s="6" customFormat="1" ht="9.75" hidden="1" customHeight="1" x14ac:dyDescent="0.2">
      <c r="C6" s="8"/>
      <c r="D6" s="9"/>
      <c r="E6" s="9"/>
      <c r="F6" s="11">
        <f>+F5-F20</f>
        <v>0</v>
      </c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11">
        <f>+AJ5-AJ20</f>
        <v>0</v>
      </c>
      <c r="AK6" s="9"/>
      <c r="AL6" s="11">
        <f>+AL5-AL20</f>
        <v>16285700</v>
      </c>
      <c r="AM6" s="9"/>
      <c r="AN6" s="9"/>
      <c r="AO6" s="9"/>
      <c r="AP6" s="9"/>
      <c r="AQ6" s="9"/>
      <c r="AR6" s="9"/>
      <c r="AS6" s="9"/>
      <c r="AT6" s="9"/>
      <c r="AU6" s="9"/>
      <c r="AV6" s="9"/>
      <c r="AW6" s="10">
        <f>+AW5-AW20</f>
        <v>-5681410565</v>
      </c>
      <c r="AX6" s="10">
        <f>+AX5-AX20</f>
        <v>1605819048</v>
      </c>
      <c r="AY6" s="10">
        <f>+AY5-AY20</f>
        <v>42497194</v>
      </c>
      <c r="AZ6" s="10">
        <f>+AZ5-AZ20</f>
        <v>-10693940532</v>
      </c>
      <c r="BA6" s="10">
        <f>+BA5-BA20</f>
        <v>-19713552612</v>
      </c>
      <c r="BB6" s="10">
        <f>+BB5-BB20</f>
        <v>0</v>
      </c>
      <c r="BC6" s="10">
        <f>+BC5-BC20</f>
        <v>0</v>
      </c>
      <c r="BD6" s="10">
        <f>+BD5-BD20</f>
        <v>0</v>
      </c>
      <c r="BE6" s="10">
        <f>+BE5-BE20</f>
        <v>0</v>
      </c>
      <c r="BF6" s="10">
        <f>+BF5-BF20</f>
        <v>0</v>
      </c>
      <c r="BG6" s="10">
        <f>+BG5-BG20</f>
        <v>0</v>
      </c>
      <c r="BH6" s="10">
        <f>+BH5-BH20</f>
        <v>0</v>
      </c>
      <c r="BI6" s="10">
        <f>+BI5-BI20</f>
        <v>0</v>
      </c>
      <c r="BJ6" s="10">
        <f>+BJ5-BJ20</f>
        <v>-28768831616</v>
      </c>
      <c r="BK6" s="10">
        <f>+BK5-BK20</f>
        <v>-8578678695</v>
      </c>
      <c r="BL6" s="10">
        <f>+BL5-BL20</f>
        <v>10497923</v>
      </c>
      <c r="BM6" s="10">
        <f>+BM5-BM20</f>
        <v>-28411011428</v>
      </c>
      <c r="BN6" s="10">
        <f>+BN5-BN20</f>
        <v>-34530781709</v>
      </c>
      <c r="BO6" s="10">
        <f>+BO5-BO20</f>
        <v>0</v>
      </c>
      <c r="BP6" s="10">
        <f>+BP5-BP20</f>
        <v>0</v>
      </c>
      <c r="BQ6" s="10">
        <f>+BQ5-BQ20</f>
        <v>0</v>
      </c>
      <c r="BR6" s="10">
        <f>+BR5-BR20</f>
        <v>0</v>
      </c>
      <c r="BS6" s="10">
        <f>+BS5-BS20</f>
        <v>0</v>
      </c>
      <c r="BT6" s="10">
        <f>+BT5-BT20</f>
        <v>0</v>
      </c>
      <c r="BU6" s="10">
        <f>+BU5-BU20</f>
        <v>0</v>
      </c>
      <c r="BV6" s="10">
        <f>+BV5-BV20</f>
        <v>0</v>
      </c>
      <c r="BW6" s="10">
        <f>+BW5-BW20</f>
        <v>-62887859445</v>
      </c>
      <c r="BX6" s="10">
        <f>+BX5-BX20</f>
        <v>-8574476045</v>
      </c>
      <c r="BY6" s="10">
        <f>+BY5-BY20</f>
        <v>10464438</v>
      </c>
      <c r="BZ6" s="10">
        <f>+BZ5-BZ20</f>
        <v>-29768745282</v>
      </c>
      <c r="CA6" s="10">
        <f>+CA5-CA20</f>
        <v>-26380553508</v>
      </c>
      <c r="CB6" s="10">
        <f>+CB5-CB20</f>
        <v>0</v>
      </c>
      <c r="CC6" s="10">
        <f>+CC5-CC20</f>
        <v>0</v>
      </c>
      <c r="CD6" s="10">
        <f>+CD5-CD20</f>
        <v>0</v>
      </c>
      <c r="CE6" s="10">
        <f>+CE5-CE20</f>
        <v>0</v>
      </c>
      <c r="CF6" s="10">
        <f>+CF5-CF20</f>
        <v>0</v>
      </c>
      <c r="CG6" s="10">
        <f>+CG5-CG20</f>
        <v>0</v>
      </c>
      <c r="CH6" s="10">
        <f>+CH5-CH20</f>
        <v>0</v>
      </c>
      <c r="CI6" s="10">
        <f>+CI5-CI20</f>
        <v>0</v>
      </c>
      <c r="CJ6" s="10">
        <f>+CJ5-CJ20</f>
        <v>-56101891977</v>
      </c>
      <c r="CK6" s="10">
        <f>+CK5-CK20</f>
        <v>-94217567538</v>
      </c>
      <c r="CL6" s="10">
        <f>+CL5-CL20</f>
        <v>-96656249719</v>
      </c>
      <c r="CM6" s="10">
        <f>+CM5-CM20</f>
        <v>-102931635093</v>
      </c>
      <c r="CN6" s="10">
        <f>+CN5-CN20</f>
        <v>-8489045507</v>
      </c>
    </row>
    <row r="7" spans="3:92" s="6" customFormat="1" ht="9.75" hidden="1" customHeight="1" x14ac:dyDescent="0.2">
      <c r="C7" s="8"/>
      <c r="D7" s="9"/>
      <c r="E7" s="9"/>
      <c r="F7" s="10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11"/>
      <c r="AK7" s="9"/>
      <c r="AL7" s="11"/>
      <c r="AM7" s="9"/>
      <c r="AN7" s="9"/>
      <c r="AO7" s="9"/>
      <c r="AP7" s="9"/>
      <c r="AQ7" s="9"/>
      <c r="AR7" s="9"/>
      <c r="AS7" s="9"/>
      <c r="AT7" s="9"/>
      <c r="AU7" s="9"/>
      <c r="AV7" s="9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1"/>
      <c r="BP7" s="11"/>
      <c r="BQ7" s="11"/>
      <c r="BR7" s="11"/>
      <c r="BS7" s="11"/>
      <c r="BT7" s="11"/>
      <c r="BU7" s="11"/>
      <c r="BV7" s="11"/>
      <c r="BW7" s="11"/>
      <c r="BX7" s="11"/>
      <c r="BY7" s="11"/>
      <c r="BZ7" s="11"/>
      <c r="CA7" s="11"/>
      <c r="CB7" s="11"/>
      <c r="CC7" s="11"/>
      <c r="CD7" s="11"/>
      <c r="CE7" s="11"/>
      <c r="CF7" s="11"/>
      <c r="CG7" s="11"/>
      <c r="CH7" s="11"/>
      <c r="CI7" s="11"/>
      <c r="CJ7" s="11"/>
      <c r="CK7" s="11"/>
      <c r="CL7" s="11"/>
      <c r="CM7" s="11"/>
      <c r="CN7" s="11"/>
    </row>
    <row r="8" spans="3:92" s="6" customFormat="1" ht="9.75" hidden="1" customHeight="1" x14ac:dyDescent="0.2">
      <c r="C8" s="8"/>
      <c r="D8" s="9"/>
      <c r="E8" s="9"/>
      <c r="F8" s="10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10">
        <v>29738550000</v>
      </c>
      <c r="AK8" s="10"/>
      <c r="AL8" s="10">
        <v>4004790400</v>
      </c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>
        <v>10382290400</v>
      </c>
      <c r="AX8" s="10">
        <v>1671865480</v>
      </c>
      <c r="AY8" s="10">
        <v>2686378281</v>
      </c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>
        <v>4358108844</v>
      </c>
      <c r="BK8" s="10"/>
      <c r="BL8" s="10">
        <v>506293931</v>
      </c>
      <c r="BM8" s="10"/>
      <c r="BN8" s="10"/>
      <c r="BO8" s="10"/>
      <c r="BP8" s="10"/>
      <c r="BQ8" s="10"/>
      <c r="BR8" s="10"/>
      <c r="BS8" s="10"/>
      <c r="BT8" s="10"/>
      <c r="BU8" s="10"/>
      <c r="BV8" s="10"/>
      <c r="BW8" s="10">
        <v>506293931</v>
      </c>
      <c r="BX8" s="10"/>
      <c r="BY8" s="10">
        <v>502534712</v>
      </c>
      <c r="BZ8" s="10"/>
      <c r="CA8" s="10"/>
      <c r="CB8" s="10"/>
      <c r="CC8" s="10"/>
      <c r="CD8" s="10"/>
      <c r="CE8" s="10"/>
      <c r="CF8" s="10"/>
      <c r="CG8" s="10"/>
      <c r="CH8" s="10"/>
      <c r="CI8" s="10"/>
      <c r="CJ8" s="10">
        <v>502534712</v>
      </c>
      <c r="CK8" s="10"/>
      <c r="CL8" s="10"/>
      <c r="CM8" s="10"/>
      <c r="CN8" s="10"/>
    </row>
    <row r="9" spans="3:92" s="6" customFormat="1" ht="12.75" hidden="1" x14ac:dyDescent="0.2">
      <c r="C9" s="8"/>
      <c r="D9" s="9"/>
      <c r="E9" s="9"/>
      <c r="F9" s="10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10">
        <f>+AJ8-AJ162</f>
        <v>-244773220</v>
      </c>
      <c r="AK9" s="10"/>
      <c r="AL9" s="10">
        <f>+AL8-AL162</f>
        <v>0</v>
      </c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>
        <f>+AW8-AW162</f>
        <v>-1535885782</v>
      </c>
      <c r="AX9" s="10">
        <f>+AX8-AX162</f>
        <v>3073835</v>
      </c>
      <c r="AY9" s="10">
        <f>+AY8-AY162</f>
        <v>66133022</v>
      </c>
      <c r="AZ9" s="10">
        <f>+AZ8-AZ162</f>
        <v>-2132766572</v>
      </c>
      <c r="BA9" s="10">
        <f>+BA8-BA162</f>
        <v>-1005725412</v>
      </c>
      <c r="BB9" s="10">
        <f>+BB8-BB162</f>
        <v>0</v>
      </c>
      <c r="BC9" s="10">
        <f>+BC8-BC162</f>
        <v>0</v>
      </c>
      <c r="BD9" s="10">
        <f>+BD8-BD162</f>
        <v>0</v>
      </c>
      <c r="BE9" s="10">
        <f>+BE8-BE162</f>
        <v>0</v>
      </c>
      <c r="BF9" s="10">
        <f>+BF8-BF162</f>
        <v>0</v>
      </c>
      <c r="BG9" s="10">
        <f>+BG8-BG162</f>
        <v>0</v>
      </c>
      <c r="BH9" s="10">
        <f>+BH8-BH162</f>
        <v>0</v>
      </c>
      <c r="BI9" s="10">
        <f>+BI8-BI162</f>
        <v>0</v>
      </c>
      <c r="BJ9" s="10">
        <f>+BJ8-BJ162</f>
        <v>-3069420044</v>
      </c>
      <c r="BK9" s="10">
        <f>+BK8-BK162</f>
        <v>0</v>
      </c>
      <c r="BL9" s="10">
        <f>+BL8-BL162</f>
        <v>0</v>
      </c>
      <c r="BM9" s="10">
        <f>+BM8-BM162</f>
        <v>-348505812</v>
      </c>
      <c r="BN9" s="10">
        <f>+BN8-BN162</f>
        <v>-649452210</v>
      </c>
      <c r="BO9" s="10">
        <f>+BO8-BO162</f>
        <v>0</v>
      </c>
      <c r="BP9" s="10">
        <f>+BP8-BP162</f>
        <v>0</v>
      </c>
      <c r="BQ9" s="10">
        <f>+BQ8-BQ162</f>
        <v>0</v>
      </c>
      <c r="BR9" s="10">
        <f>+BR8-BR162</f>
        <v>0</v>
      </c>
      <c r="BS9" s="10">
        <f>+BS8-BS162</f>
        <v>0</v>
      </c>
      <c r="BT9" s="10">
        <f>+BT8-BT162</f>
        <v>0</v>
      </c>
      <c r="BU9" s="10">
        <f>+BU8-BU162</f>
        <v>0</v>
      </c>
      <c r="BV9" s="10">
        <f>+BV8-BV162</f>
        <v>0</v>
      </c>
      <c r="BW9" s="10">
        <f>+BW8-BW162</f>
        <v>-1018709291</v>
      </c>
      <c r="BX9" s="10">
        <f>+BX8-BX162</f>
        <v>0</v>
      </c>
      <c r="BY9" s="10">
        <f>+BY8-BY162</f>
        <v>-430716</v>
      </c>
      <c r="BZ9" s="10">
        <f>+BZ8-BZ162</f>
        <v>-351834315</v>
      </c>
      <c r="CA9" s="10">
        <f>+CA8-CA162</f>
        <v>-649452210</v>
      </c>
      <c r="CB9" s="10">
        <f>+CB8-CB162</f>
        <v>0</v>
      </c>
      <c r="CC9" s="10">
        <f>+CC8-CC162</f>
        <v>0</v>
      </c>
      <c r="CD9" s="10">
        <f>+CD8-CD162</f>
        <v>0</v>
      </c>
      <c r="CE9" s="10">
        <f>+CE8-CE162</f>
        <v>0</v>
      </c>
      <c r="CF9" s="10">
        <f>+CF8-CF162</f>
        <v>0</v>
      </c>
      <c r="CG9" s="10">
        <f>+CG8-CG162</f>
        <v>0</v>
      </c>
      <c r="CH9" s="10">
        <f>+CH8-CH162</f>
        <v>0</v>
      </c>
      <c r="CI9" s="10">
        <f>+CI8-CI162</f>
        <v>0</v>
      </c>
      <c r="CJ9" s="10">
        <f>+CJ8-CJ162</f>
        <v>-1022468510</v>
      </c>
      <c r="CK9" s="10">
        <f>+CK8-CK162</f>
        <v>-18065147038</v>
      </c>
      <c r="CL9" s="10">
        <f>+CL8-CL162</f>
        <v>-4490647294</v>
      </c>
      <c r="CM9" s="10">
        <f>+CM8-CM162</f>
        <v>-5902525666</v>
      </c>
      <c r="CN9" s="10">
        <f>+CN8-CN162</f>
        <v>0</v>
      </c>
    </row>
    <row r="10" spans="3:92" hidden="1" x14ac:dyDescent="0.25">
      <c r="C10" s="12"/>
      <c r="D10" s="13"/>
      <c r="E10" s="13"/>
      <c r="F10" s="14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  <c r="BM10" s="14"/>
      <c r="BN10" s="14"/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4"/>
      <c r="BZ10" s="14"/>
      <c r="CA10" s="14"/>
      <c r="CB10" s="14"/>
      <c r="CC10" s="14"/>
      <c r="CD10" s="14"/>
      <c r="CE10" s="14"/>
      <c r="CF10" s="14"/>
      <c r="CG10" s="14"/>
      <c r="CH10" s="14"/>
      <c r="CI10" s="14"/>
      <c r="CJ10" s="14"/>
      <c r="CK10" s="14"/>
      <c r="CL10" s="14"/>
      <c r="CM10" s="14"/>
      <c r="CN10" s="14"/>
    </row>
    <row r="11" spans="3:92" ht="23.25" x14ac:dyDescent="0.35">
      <c r="C11" s="15"/>
      <c r="D11" s="16"/>
      <c r="E11" s="17"/>
      <c r="F11" s="17"/>
      <c r="G11" s="17"/>
      <c r="H11" s="17"/>
      <c r="I11" s="17"/>
      <c r="J11" s="17"/>
      <c r="K11" s="17"/>
      <c r="L11" s="17"/>
      <c r="M11" s="18"/>
      <c r="N11" s="18"/>
      <c r="O11" s="18"/>
      <c r="P11" s="18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9" t="str">
        <f>"INFORME PRESUPUESTAL"&amp;" "&amp;E14</f>
        <v>INFORME PRESUPUESTAL A  ABRIL 2015</v>
      </c>
      <c r="AK11" s="20"/>
      <c r="AL11" s="20"/>
      <c r="AM11" s="20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21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7"/>
    </row>
    <row r="12" spans="3:92" ht="18.75" x14ac:dyDescent="0.3">
      <c r="C12" s="15"/>
      <c r="D12" s="16"/>
      <c r="E12" s="22" t="s">
        <v>0</v>
      </c>
      <c r="F12" s="17"/>
      <c r="G12" s="17"/>
      <c r="H12" s="17"/>
      <c r="I12" s="17"/>
      <c r="J12" s="17"/>
      <c r="K12" s="17"/>
      <c r="L12" s="17"/>
      <c r="M12" s="18"/>
      <c r="N12" s="18"/>
      <c r="O12" s="18"/>
      <c r="P12" s="18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20"/>
      <c r="AL12" s="20"/>
      <c r="AM12" s="20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17"/>
      <c r="BA12" s="21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  <c r="BN12" s="17"/>
      <c r="BO12" s="17"/>
      <c r="BP12" s="17"/>
      <c r="BQ12" s="17"/>
      <c r="BR12" s="17"/>
      <c r="BS12" s="17"/>
      <c r="BT12" s="17"/>
      <c r="BU12" s="17"/>
      <c r="BV12" s="17"/>
      <c r="BW12" s="17"/>
      <c r="BX12" s="17"/>
      <c r="BY12" s="17"/>
      <c r="BZ12" s="17"/>
      <c r="CA12" s="17"/>
      <c r="CB12" s="17"/>
      <c r="CC12" s="17"/>
      <c r="CD12" s="17"/>
      <c r="CE12" s="17"/>
      <c r="CF12" s="17"/>
      <c r="CG12" s="17"/>
      <c r="CH12" s="17"/>
      <c r="CI12" s="17"/>
      <c r="CJ12" s="17"/>
      <c r="CK12" s="17"/>
      <c r="CL12" s="17"/>
      <c r="CM12" s="17"/>
      <c r="CN12" s="17"/>
    </row>
    <row r="13" spans="3:92" ht="18.75" x14ac:dyDescent="0.3">
      <c r="C13" s="15"/>
      <c r="D13" s="16"/>
      <c r="E13" s="22" t="s">
        <v>1</v>
      </c>
      <c r="F13" s="17"/>
      <c r="G13" s="17"/>
      <c r="H13" s="17"/>
      <c r="I13" s="17"/>
      <c r="J13" s="17"/>
      <c r="K13" s="17"/>
      <c r="L13" s="17"/>
      <c r="M13" s="18"/>
      <c r="N13" s="18"/>
      <c r="O13" s="18"/>
      <c r="P13" s="18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20"/>
      <c r="AL13" s="20"/>
      <c r="AM13" s="20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7"/>
      <c r="AZ13" s="17"/>
      <c r="BA13" s="21"/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17"/>
      <c r="BN13" s="17"/>
      <c r="BO13" s="17"/>
      <c r="BP13" s="17"/>
      <c r="BQ13" s="17"/>
      <c r="BR13" s="17"/>
      <c r="BS13" s="17"/>
      <c r="BT13" s="17"/>
      <c r="BU13" s="17"/>
      <c r="BV13" s="17"/>
      <c r="BW13" s="17"/>
      <c r="BX13" s="17"/>
      <c r="BY13" s="17"/>
      <c r="BZ13" s="17"/>
      <c r="CA13" s="17"/>
      <c r="CB13" s="17"/>
      <c r="CC13" s="17"/>
      <c r="CD13" s="17"/>
      <c r="CE13" s="17"/>
      <c r="CF13" s="17"/>
      <c r="CG13" s="17"/>
      <c r="CH13" s="17"/>
      <c r="CI13" s="17"/>
      <c r="CJ13" s="17"/>
      <c r="CK13" s="17"/>
      <c r="CL13" s="17"/>
      <c r="CM13" s="17"/>
      <c r="CN13" s="17"/>
    </row>
    <row r="14" spans="3:92" ht="18.75" x14ac:dyDescent="0.3">
      <c r="C14" s="15"/>
      <c r="D14" s="16"/>
      <c r="E14" s="23" t="s">
        <v>2</v>
      </c>
      <c r="F14" s="17"/>
      <c r="G14" s="17"/>
      <c r="H14" s="17"/>
      <c r="I14" s="17"/>
      <c r="J14" s="17"/>
      <c r="K14" s="17"/>
      <c r="L14" s="17"/>
      <c r="M14" s="18"/>
      <c r="N14" s="18"/>
      <c r="O14" s="18"/>
      <c r="P14" s="18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20"/>
      <c r="AL14" s="20"/>
      <c r="AM14" s="20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24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</row>
    <row r="15" spans="3:92" x14ac:dyDescent="0.25">
      <c r="C15" s="15"/>
      <c r="D15" s="16"/>
      <c r="E15" s="25" t="s">
        <v>3</v>
      </c>
      <c r="F15" s="17"/>
      <c r="G15" s="17"/>
      <c r="H15" s="17"/>
      <c r="I15" s="17"/>
      <c r="J15" s="17"/>
      <c r="K15" s="17"/>
      <c r="L15" s="17"/>
      <c r="M15" s="18"/>
      <c r="N15" s="18"/>
      <c r="O15" s="18"/>
      <c r="P15" s="18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26"/>
      <c r="AD15" s="17"/>
      <c r="AE15" s="17"/>
      <c r="AF15" s="17"/>
      <c r="AG15" s="17"/>
      <c r="AH15" s="17"/>
      <c r="AI15" s="17"/>
      <c r="AJ15" s="17"/>
      <c r="AK15" s="20"/>
      <c r="AL15" s="20"/>
      <c r="AM15" s="20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24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</row>
    <row r="16" spans="3:92" ht="30.75" customHeight="1" thickBot="1" x14ac:dyDescent="0.3">
      <c r="C16" s="15"/>
      <c r="D16" s="16"/>
      <c r="E16" s="25"/>
      <c r="F16" s="17"/>
      <c r="G16" s="17"/>
      <c r="H16" s="17"/>
      <c r="I16" s="17"/>
      <c r="J16" s="17"/>
      <c r="K16" s="17"/>
      <c r="L16" s="26"/>
      <c r="M16" s="18"/>
      <c r="N16" s="18"/>
      <c r="O16" s="18"/>
      <c r="P16" s="18"/>
      <c r="Q16" s="17"/>
      <c r="R16" s="17"/>
      <c r="S16" s="17"/>
      <c r="T16" s="17"/>
      <c r="U16" s="17"/>
      <c r="V16" s="26"/>
      <c r="W16" s="17"/>
      <c r="X16" s="17"/>
      <c r="Y16" s="17"/>
      <c r="Z16" s="17"/>
      <c r="AA16" s="27"/>
      <c r="AB16" s="17"/>
      <c r="AC16" s="17"/>
      <c r="AD16" s="17"/>
      <c r="AE16" s="17"/>
      <c r="AF16" s="26"/>
      <c r="AG16" s="17"/>
      <c r="AH16" s="17"/>
      <c r="AI16" s="17"/>
      <c r="AJ16" s="17"/>
      <c r="AK16" s="20"/>
      <c r="AL16" s="20"/>
      <c r="AM16" s="20"/>
      <c r="AN16" s="17"/>
      <c r="AO16" s="17"/>
      <c r="AP16" s="17"/>
      <c r="AQ16" s="17">
        <v>17</v>
      </c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>
        <v>18</v>
      </c>
      <c r="BE16" s="17"/>
      <c r="BF16" s="17"/>
      <c r="BG16" s="17"/>
      <c r="BH16" s="17"/>
      <c r="BI16" s="17"/>
      <c r="BJ16" s="17"/>
      <c r="BK16" s="17"/>
      <c r="BL16" s="24"/>
      <c r="BM16" s="17"/>
      <c r="BN16" s="17"/>
      <c r="BO16" s="17"/>
      <c r="BP16" s="17"/>
      <c r="BQ16" s="17">
        <v>19</v>
      </c>
      <c r="BR16" s="17"/>
      <c r="BS16" s="17"/>
      <c r="BT16" s="17"/>
      <c r="BU16" s="17"/>
      <c r="BV16" s="17"/>
      <c r="BW16" s="17"/>
      <c r="BX16" s="17"/>
      <c r="BY16" s="17"/>
      <c r="BZ16" s="17"/>
      <c r="CA16" s="17"/>
      <c r="CB16" s="17"/>
      <c r="CC16" s="17"/>
      <c r="CD16" s="17">
        <v>20</v>
      </c>
      <c r="CE16" s="17"/>
      <c r="CF16" s="17"/>
      <c r="CG16" s="17"/>
      <c r="CH16" s="17"/>
      <c r="CI16" s="17"/>
      <c r="CJ16" s="17"/>
      <c r="CK16" s="17"/>
      <c r="CL16" s="17"/>
      <c r="CM16" s="17"/>
      <c r="CN16" s="17"/>
    </row>
    <row r="17" spans="1:92" s="28" customFormat="1" ht="36.75" customHeight="1" thickBot="1" x14ac:dyDescent="0.25">
      <c r="C17" s="29" t="s">
        <v>4</v>
      </c>
      <c r="D17" s="30"/>
      <c r="E17" s="31"/>
      <c r="F17" s="29" t="s">
        <v>5</v>
      </c>
      <c r="G17" s="32" t="s">
        <v>6</v>
      </c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4"/>
      <c r="AE17" s="35" t="s">
        <v>7</v>
      </c>
      <c r="AF17" s="36"/>
      <c r="AG17" s="35" t="s">
        <v>8</v>
      </c>
      <c r="AH17" s="37"/>
      <c r="AI17" s="37"/>
      <c r="AJ17" s="29" t="s">
        <v>9</v>
      </c>
      <c r="AK17" s="38" t="s">
        <v>10</v>
      </c>
      <c r="AL17" s="39"/>
      <c r="AM17" s="39"/>
      <c r="AN17" s="39"/>
      <c r="AO17" s="39"/>
      <c r="AP17" s="39"/>
      <c r="AQ17" s="39"/>
      <c r="AR17" s="39"/>
      <c r="AS17" s="39"/>
      <c r="AT17" s="39"/>
      <c r="AU17" s="39"/>
      <c r="AV17" s="40"/>
      <c r="AW17" s="29" t="s">
        <v>11</v>
      </c>
      <c r="AX17" s="35" t="s">
        <v>12</v>
      </c>
      <c r="AY17" s="41"/>
      <c r="AZ17" s="41"/>
      <c r="BA17" s="41"/>
      <c r="BB17" s="41"/>
      <c r="BC17" s="41"/>
      <c r="BD17" s="41"/>
      <c r="BE17" s="41"/>
      <c r="BF17" s="41"/>
      <c r="BG17" s="41"/>
      <c r="BH17" s="41"/>
      <c r="BI17" s="36"/>
      <c r="BJ17" s="29" t="s">
        <v>12</v>
      </c>
      <c r="BK17" s="35" t="s">
        <v>13</v>
      </c>
      <c r="BL17" s="41"/>
      <c r="BM17" s="41"/>
      <c r="BN17" s="41"/>
      <c r="BO17" s="41"/>
      <c r="BP17" s="41"/>
      <c r="BQ17" s="41"/>
      <c r="BR17" s="41"/>
      <c r="BS17" s="41"/>
      <c r="BT17" s="41"/>
      <c r="BU17" s="41"/>
      <c r="BV17" s="36"/>
      <c r="BW17" s="29" t="s">
        <v>13</v>
      </c>
      <c r="BX17" s="35" t="s">
        <v>14</v>
      </c>
      <c r="BY17" s="41"/>
      <c r="BZ17" s="41"/>
      <c r="CA17" s="41"/>
      <c r="CB17" s="41"/>
      <c r="CC17" s="41"/>
      <c r="CD17" s="41"/>
      <c r="CE17" s="41"/>
      <c r="CF17" s="41"/>
      <c r="CG17" s="41"/>
      <c r="CH17" s="41"/>
      <c r="CI17" s="41"/>
      <c r="CJ17" s="29" t="s">
        <v>14</v>
      </c>
      <c r="CK17" s="31" t="s">
        <v>15</v>
      </c>
      <c r="CL17" s="31" t="s">
        <v>15</v>
      </c>
      <c r="CM17" s="31" t="s">
        <v>15</v>
      </c>
      <c r="CN17" s="31" t="s">
        <v>15</v>
      </c>
    </row>
    <row r="18" spans="1:92" s="28" customFormat="1" ht="14.25" customHeight="1" thickBot="1" x14ac:dyDescent="0.25">
      <c r="C18" s="42" t="s">
        <v>16</v>
      </c>
      <c r="D18" s="43" t="s">
        <v>17</v>
      </c>
      <c r="E18" s="44" t="s">
        <v>18</v>
      </c>
      <c r="F18" s="42" t="s">
        <v>19</v>
      </c>
      <c r="G18" s="35" t="s">
        <v>20</v>
      </c>
      <c r="H18" s="36"/>
      <c r="I18" s="35" t="s">
        <v>21</v>
      </c>
      <c r="J18" s="36"/>
      <c r="K18" s="35" t="s">
        <v>22</v>
      </c>
      <c r="L18" s="41"/>
      <c r="M18" s="32" t="s">
        <v>23</v>
      </c>
      <c r="N18" s="34"/>
      <c r="O18" s="33" t="s">
        <v>24</v>
      </c>
      <c r="P18" s="34"/>
      <c r="Q18" s="32" t="s">
        <v>25</v>
      </c>
      <c r="R18" s="34"/>
      <c r="S18" s="32" t="s">
        <v>26</v>
      </c>
      <c r="T18" s="34"/>
      <c r="U18" s="32" t="s">
        <v>27</v>
      </c>
      <c r="V18" s="34"/>
      <c r="W18" s="32" t="s">
        <v>28</v>
      </c>
      <c r="X18" s="34"/>
      <c r="Y18" s="32" t="s">
        <v>29</v>
      </c>
      <c r="Z18" s="34"/>
      <c r="AA18" s="32" t="s">
        <v>30</v>
      </c>
      <c r="AB18" s="34"/>
      <c r="AC18" s="32" t="s">
        <v>31</v>
      </c>
      <c r="AD18" s="34"/>
      <c r="AE18" s="45"/>
      <c r="AF18" s="46"/>
      <c r="AG18" s="45"/>
      <c r="AH18" s="47" t="s">
        <v>32</v>
      </c>
      <c r="AI18" s="47" t="s">
        <v>33</v>
      </c>
      <c r="AJ18" s="42" t="s">
        <v>34</v>
      </c>
      <c r="AK18" s="48"/>
      <c r="AL18" s="49"/>
      <c r="AM18" s="49"/>
      <c r="AN18" s="49"/>
      <c r="AO18" s="49"/>
      <c r="AP18" s="49"/>
      <c r="AQ18" s="49"/>
      <c r="AR18" s="49"/>
      <c r="AS18" s="49"/>
      <c r="AT18" s="49"/>
      <c r="AU18" s="49"/>
      <c r="AV18" s="50"/>
      <c r="AW18" s="42" t="s">
        <v>35</v>
      </c>
      <c r="AX18" s="51"/>
      <c r="AY18" s="52"/>
      <c r="AZ18" s="52"/>
      <c r="BA18" s="52"/>
      <c r="BB18" s="52"/>
      <c r="BC18" s="52"/>
      <c r="BD18" s="52"/>
      <c r="BE18" s="52"/>
      <c r="BF18" s="52"/>
      <c r="BG18" s="52"/>
      <c r="BH18" s="52"/>
      <c r="BI18" s="53"/>
      <c r="BJ18" s="42" t="s">
        <v>35</v>
      </c>
      <c r="BK18" s="51"/>
      <c r="BL18" s="52"/>
      <c r="BM18" s="52"/>
      <c r="BN18" s="52"/>
      <c r="BO18" s="52"/>
      <c r="BP18" s="52"/>
      <c r="BQ18" s="52"/>
      <c r="BR18" s="52"/>
      <c r="BS18" s="52"/>
      <c r="BT18" s="52"/>
      <c r="BU18" s="52"/>
      <c r="BV18" s="53"/>
      <c r="BW18" s="42" t="s">
        <v>35</v>
      </c>
      <c r="BX18" s="51"/>
      <c r="BY18" s="52"/>
      <c r="BZ18" s="52"/>
      <c r="CA18" s="52"/>
      <c r="CB18" s="52"/>
      <c r="CC18" s="52"/>
      <c r="CD18" s="52"/>
      <c r="CE18" s="52"/>
      <c r="CF18" s="52"/>
      <c r="CG18" s="52"/>
      <c r="CH18" s="52"/>
      <c r="CI18" s="52"/>
      <c r="CJ18" s="42" t="s">
        <v>35</v>
      </c>
      <c r="CK18" s="44" t="s">
        <v>36</v>
      </c>
      <c r="CL18" s="44" t="s">
        <v>37</v>
      </c>
      <c r="CM18" s="44" t="s">
        <v>38</v>
      </c>
      <c r="CN18" s="44" t="s">
        <v>39</v>
      </c>
    </row>
    <row r="19" spans="1:92" s="28" customFormat="1" ht="13.5" customHeight="1" thickBot="1" x14ac:dyDescent="0.25">
      <c r="C19" s="54" t="s">
        <v>40</v>
      </c>
      <c r="D19" s="55"/>
      <c r="E19" s="56" t="s">
        <v>4</v>
      </c>
      <c r="F19" s="54"/>
      <c r="G19" s="57" t="s">
        <v>41</v>
      </c>
      <c r="H19" s="58" t="s">
        <v>42</v>
      </c>
      <c r="I19" s="57" t="s">
        <v>41</v>
      </c>
      <c r="J19" s="58" t="s">
        <v>42</v>
      </c>
      <c r="K19" s="59" t="s">
        <v>41</v>
      </c>
      <c r="L19" s="60" t="s">
        <v>42</v>
      </c>
      <c r="M19" s="61" t="s">
        <v>41</v>
      </c>
      <c r="N19" s="58" t="s">
        <v>42</v>
      </c>
      <c r="O19" s="62" t="s">
        <v>41</v>
      </c>
      <c r="P19" s="62" t="s">
        <v>42</v>
      </c>
      <c r="Q19" s="62" t="s">
        <v>41</v>
      </c>
      <c r="R19" s="62" t="s">
        <v>42</v>
      </c>
      <c r="S19" s="62" t="s">
        <v>41</v>
      </c>
      <c r="T19" s="62" t="s">
        <v>42</v>
      </c>
      <c r="U19" s="61" t="s">
        <v>41</v>
      </c>
      <c r="V19" s="54" t="s">
        <v>42</v>
      </c>
      <c r="W19" s="54" t="s">
        <v>41</v>
      </c>
      <c r="X19" s="54" t="s">
        <v>42</v>
      </c>
      <c r="Y19" s="54" t="s">
        <v>41</v>
      </c>
      <c r="Z19" s="54" t="s">
        <v>42</v>
      </c>
      <c r="AA19" s="54" t="s">
        <v>41</v>
      </c>
      <c r="AB19" s="54" t="s">
        <v>42</v>
      </c>
      <c r="AC19" s="54" t="s">
        <v>41</v>
      </c>
      <c r="AD19" s="54" t="s">
        <v>42</v>
      </c>
      <c r="AE19" s="57" t="s">
        <v>41</v>
      </c>
      <c r="AF19" s="58" t="s">
        <v>42</v>
      </c>
      <c r="AG19" s="62" t="s">
        <v>43</v>
      </c>
      <c r="AH19" s="62"/>
      <c r="AI19" s="62"/>
      <c r="AJ19" s="54">
        <v>1</v>
      </c>
      <c r="AK19" s="61" t="s">
        <v>20</v>
      </c>
      <c r="AL19" s="58" t="s">
        <v>21</v>
      </c>
      <c r="AM19" s="58" t="s">
        <v>22</v>
      </c>
      <c r="AN19" s="58" t="s">
        <v>23</v>
      </c>
      <c r="AO19" s="58" t="s">
        <v>24</v>
      </c>
      <c r="AP19" s="58" t="s">
        <v>25</v>
      </c>
      <c r="AQ19" s="58" t="s">
        <v>26</v>
      </c>
      <c r="AR19" s="58" t="s">
        <v>27</v>
      </c>
      <c r="AS19" s="58" t="s">
        <v>28</v>
      </c>
      <c r="AT19" s="58" t="s">
        <v>29</v>
      </c>
      <c r="AU19" s="58" t="s">
        <v>30</v>
      </c>
      <c r="AV19" s="58" t="s">
        <v>31</v>
      </c>
      <c r="AW19" s="58">
        <v>2</v>
      </c>
      <c r="AX19" s="58" t="s">
        <v>20</v>
      </c>
      <c r="AY19" s="58" t="s">
        <v>21</v>
      </c>
      <c r="AZ19" s="58" t="s">
        <v>22</v>
      </c>
      <c r="BA19" s="58" t="s">
        <v>23</v>
      </c>
      <c r="BB19" s="58" t="s">
        <v>24</v>
      </c>
      <c r="BC19" s="58" t="s">
        <v>25</v>
      </c>
      <c r="BD19" s="58" t="s">
        <v>26</v>
      </c>
      <c r="BE19" s="58" t="s">
        <v>27</v>
      </c>
      <c r="BF19" s="58" t="s">
        <v>28</v>
      </c>
      <c r="BG19" s="58" t="s">
        <v>29</v>
      </c>
      <c r="BH19" s="58" t="s">
        <v>30</v>
      </c>
      <c r="BI19" s="58" t="s">
        <v>31</v>
      </c>
      <c r="BJ19" s="58">
        <v>3</v>
      </c>
      <c r="BK19" s="58" t="s">
        <v>20</v>
      </c>
      <c r="BL19" s="58" t="s">
        <v>21</v>
      </c>
      <c r="BM19" s="58" t="s">
        <v>22</v>
      </c>
      <c r="BN19" s="58" t="s">
        <v>23</v>
      </c>
      <c r="BO19" s="58" t="s">
        <v>24</v>
      </c>
      <c r="BP19" s="58" t="s">
        <v>25</v>
      </c>
      <c r="BQ19" s="58" t="s">
        <v>26</v>
      </c>
      <c r="BR19" s="58" t="s">
        <v>27</v>
      </c>
      <c r="BS19" s="58" t="s">
        <v>28</v>
      </c>
      <c r="BT19" s="58" t="s">
        <v>29</v>
      </c>
      <c r="BU19" s="58" t="s">
        <v>30</v>
      </c>
      <c r="BV19" s="58" t="s">
        <v>31</v>
      </c>
      <c r="BW19" s="58">
        <v>4</v>
      </c>
      <c r="BX19" s="58" t="s">
        <v>20</v>
      </c>
      <c r="BY19" s="58" t="s">
        <v>21</v>
      </c>
      <c r="BZ19" s="58" t="s">
        <v>22</v>
      </c>
      <c r="CA19" s="58" t="s">
        <v>23</v>
      </c>
      <c r="CB19" s="58" t="s">
        <v>24</v>
      </c>
      <c r="CC19" s="58" t="s">
        <v>25</v>
      </c>
      <c r="CD19" s="58" t="s">
        <v>26</v>
      </c>
      <c r="CE19" s="58" t="s">
        <v>27</v>
      </c>
      <c r="CF19" s="58" t="s">
        <v>28</v>
      </c>
      <c r="CG19" s="58" t="s">
        <v>29</v>
      </c>
      <c r="CH19" s="58" t="s">
        <v>30</v>
      </c>
      <c r="CI19" s="58" t="s">
        <v>31</v>
      </c>
      <c r="CJ19" s="58">
        <v>5</v>
      </c>
      <c r="CK19" s="58" t="s">
        <v>44</v>
      </c>
      <c r="CL19" s="58" t="s">
        <v>45</v>
      </c>
      <c r="CM19" s="58" t="s">
        <v>46</v>
      </c>
      <c r="CN19" s="58" t="s">
        <v>47</v>
      </c>
    </row>
    <row r="20" spans="1:92" x14ac:dyDescent="0.25">
      <c r="A20" s="3" t="s">
        <v>48</v>
      </c>
      <c r="C20" s="63"/>
      <c r="D20" s="64"/>
      <c r="E20" s="65" t="s">
        <v>49</v>
      </c>
      <c r="F20" s="66">
        <f t="shared" ref="F20:BQ20" si="3">+F21+F59+F140</f>
        <v>389900600000</v>
      </c>
      <c r="G20" s="67">
        <f t="shared" si="3"/>
        <v>22846270</v>
      </c>
      <c r="H20" s="66">
        <f t="shared" si="3"/>
        <v>22846270</v>
      </c>
      <c r="I20" s="68">
        <f t="shared" si="3"/>
        <v>0</v>
      </c>
      <c r="J20" s="69">
        <f t="shared" si="3"/>
        <v>0</v>
      </c>
      <c r="K20" s="70">
        <f t="shared" si="3"/>
        <v>135500000</v>
      </c>
      <c r="L20" s="68">
        <f t="shared" si="3"/>
        <v>135500000</v>
      </c>
      <c r="M20" s="71">
        <f t="shared" si="3"/>
        <v>40110900000</v>
      </c>
      <c r="N20" s="69">
        <f t="shared" si="3"/>
        <v>40110900000</v>
      </c>
      <c r="O20" s="68">
        <f t="shared" si="3"/>
        <v>0</v>
      </c>
      <c r="P20" s="68">
        <f t="shared" si="3"/>
        <v>0</v>
      </c>
      <c r="Q20" s="68">
        <f t="shared" si="3"/>
        <v>0</v>
      </c>
      <c r="R20" s="68">
        <f t="shared" si="3"/>
        <v>0</v>
      </c>
      <c r="S20" s="68">
        <f t="shared" si="3"/>
        <v>0</v>
      </c>
      <c r="T20" s="68">
        <f t="shared" si="3"/>
        <v>0</v>
      </c>
      <c r="U20" s="68">
        <f t="shared" si="3"/>
        <v>0</v>
      </c>
      <c r="V20" s="68">
        <f t="shared" si="3"/>
        <v>0</v>
      </c>
      <c r="W20" s="68">
        <f t="shared" si="3"/>
        <v>0</v>
      </c>
      <c r="X20" s="68">
        <f t="shared" si="3"/>
        <v>0</v>
      </c>
      <c r="Y20" s="68">
        <f t="shared" si="3"/>
        <v>0</v>
      </c>
      <c r="Z20" s="68">
        <f t="shared" si="3"/>
        <v>0</v>
      </c>
      <c r="AA20" s="68">
        <f t="shared" si="3"/>
        <v>0</v>
      </c>
      <c r="AB20" s="68">
        <f t="shared" si="3"/>
        <v>0</v>
      </c>
      <c r="AC20" s="68">
        <f t="shared" si="3"/>
        <v>0</v>
      </c>
      <c r="AD20" s="68">
        <f t="shared" si="3"/>
        <v>0</v>
      </c>
      <c r="AE20" s="67">
        <f t="shared" si="3"/>
        <v>40269246270</v>
      </c>
      <c r="AF20" s="66">
        <f t="shared" si="3"/>
        <v>40269246270</v>
      </c>
      <c r="AG20" s="68">
        <f t="shared" si="3"/>
        <v>0</v>
      </c>
      <c r="AH20" s="68">
        <f t="shared" si="3"/>
        <v>0</v>
      </c>
      <c r="AI20" s="68">
        <f t="shared" si="3"/>
        <v>0</v>
      </c>
      <c r="AJ20" s="66">
        <f t="shared" si="3"/>
        <v>389900600000</v>
      </c>
      <c r="AK20" s="67">
        <f t="shared" si="3"/>
        <v>286983755342</v>
      </c>
      <c r="AL20" s="66">
        <f t="shared" si="3"/>
        <v>3001406739</v>
      </c>
      <c r="AM20" s="66">
        <f t="shared" si="3"/>
        <v>1902482120</v>
      </c>
      <c r="AN20" s="66">
        <f t="shared" si="3"/>
        <v>3795388261</v>
      </c>
      <c r="AO20" s="66">
        <f t="shared" si="3"/>
        <v>0</v>
      </c>
      <c r="AP20" s="66">
        <f t="shared" si="3"/>
        <v>0</v>
      </c>
      <c r="AQ20" s="66">
        <f t="shared" si="3"/>
        <v>0</v>
      </c>
      <c r="AR20" s="66">
        <f t="shared" si="3"/>
        <v>0</v>
      </c>
      <c r="AS20" s="66">
        <f t="shared" si="3"/>
        <v>0</v>
      </c>
      <c r="AT20" s="66">
        <f t="shared" si="3"/>
        <v>0</v>
      </c>
      <c r="AU20" s="66">
        <f t="shared" si="3"/>
        <v>0</v>
      </c>
      <c r="AV20" s="66">
        <f t="shared" si="3"/>
        <v>0</v>
      </c>
      <c r="AW20" s="66">
        <f t="shared" si="3"/>
        <v>295683032462</v>
      </c>
      <c r="AX20" s="66">
        <f t="shared" si="3"/>
        <v>153158347637</v>
      </c>
      <c r="AY20" s="66">
        <f t="shared" si="3"/>
        <v>15460941962</v>
      </c>
      <c r="AZ20" s="66">
        <f t="shared" si="3"/>
        <v>10693940532</v>
      </c>
      <c r="BA20" s="66">
        <f t="shared" si="3"/>
        <v>19713552612</v>
      </c>
      <c r="BB20" s="66">
        <f t="shared" si="3"/>
        <v>0</v>
      </c>
      <c r="BC20" s="66">
        <f t="shared" si="3"/>
        <v>0</v>
      </c>
      <c r="BD20" s="66">
        <f t="shared" si="3"/>
        <v>0</v>
      </c>
      <c r="BE20" s="66">
        <f t="shared" si="3"/>
        <v>0</v>
      </c>
      <c r="BF20" s="66">
        <f t="shared" si="3"/>
        <v>0</v>
      </c>
      <c r="BG20" s="66">
        <f t="shared" si="3"/>
        <v>0</v>
      </c>
      <c r="BH20" s="66">
        <f t="shared" si="3"/>
        <v>0</v>
      </c>
      <c r="BI20" s="66">
        <f t="shared" si="3"/>
        <v>0</v>
      </c>
      <c r="BJ20" s="66">
        <f t="shared" si="3"/>
        <v>199026782743</v>
      </c>
      <c r="BK20" s="66">
        <f t="shared" si="3"/>
        <v>8578678695</v>
      </c>
      <c r="BL20" s="69">
        <f t="shared" si="3"/>
        <v>24574675818</v>
      </c>
      <c r="BM20" s="69">
        <f t="shared" si="3"/>
        <v>28411011428</v>
      </c>
      <c r="BN20" s="69">
        <f t="shared" si="3"/>
        <v>34530781709</v>
      </c>
      <c r="BO20" s="69">
        <f t="shared" si="3"/>
        <v>0</v>
      </c>
      <c r="BP20" s="69">
        <f t="shared" si="3"/>
        <v>0</v>
      </c>
      <c r="BQ20" s="69">
        <f t="shared" si="3"/>
        <v>0</v>
      </c>
      <c r="BR20" s="69">
        <f t="shared" ref="BR20:CJ20" si="4">+BR21+BR59+BR140</f>
        <v>0</v>
      </c>
      <c r="BS20" s="69">
        <f t="shared" si="4"/>
        <v>0</v>
      </c>
      <c r="BT20" s="69">
        <f t="shared" si="4"/>
        <v>0</v>
      </c>
      <c r="BU20" s="69">
        <f t="shared" si="4"/>
        <v>0</v>
      </c>
      <c r="BV20" s="69">
        <f t="shared" si="4"/>
        <v>0</v>
      </c>
      <c r="BW20" s="66">
        <f t="shared" si="4"/>
        <v>96095147650</v>
      </c>
      <c r="BX20" s="66">
        <f t="shared" si="4"/>
        <v>8574476045</v>
      </c>
      <c r="BY20" s="69">
        <f t="shared" si="4"/>
        <v>22882327308</v>
      </c>
      <c r="BZ20" s="69">
        <f t="shared" si="4"/>
        <v>29768745282</v>
      </c>
      <c r="CA20" s="69">
        <f t="shared" si="4"/>
        <v>26380553508</v>
      </c>
      <c r="CB20" s="69">
        <f t="shared" si="4"/>
        <v>0</v>
      </c>
      <c r="CC20" s="69">
        <f t="shared" si="4"/>
        <v>0</v>
      </c>
      <c r="CD20" s="69">
        <f t="shared" si="4"/>
        <v>0</v>
      </c>
      <c r="CE20" s="69">
        <f t="shared" si="4"/>
        <v>0</v>
      </c>
      <c r="CF20" s="69">
        <f t="shared" si="4"/>
        <v>0</v>
      </c>
      <c r="CG20" s="69">
        <f t="shared" si="4"/>
        <v>0</v>
      </c>
      <c r="CH20" s="69">
        <f t="shared" si="4"/>
        <v>0</v>
      </c>
      <c r="CI20" s="69">
        <f t="shared" si="4"/>
        <v>0</v>
      </c>
      <c r="CJ20" s="66">
        <f t="shared" si="4"/>
        <v>87606102143</v>
      </c>
      <c r="CK20" s="66">
        <f>+AJ20-AW20</f>
        <v>94217567538</v>
      </c>
      <c r="CL20" s="66">
        <f>+AW20-BJ20</f>
        <v>96656249719</v>
      </c>
      <c r="CM20" s="66">
        <f>+BJ20-BW20</f>
        <v>102931635093</v>
      </c>
      <c r="CN20" s="66">
        <f>+BW20-CJ20</f>
        <v>8489045507</v>
      </c>
    </row>
    <row r="21" spans="1:92" x14ac:dyDescent="0.25">
      <c r="A21" s="3" t="s">
        <v>50</v>
      </c>
      <c r="C21" s="63" t="s">
        <v>51</v>
      </c>
      <c r="D21" s="64"/>
      <c r="E21" s="72" t="s">
        <v>52</v>
      </c>
      <c r="F21" s="69">
        <f t="shared" ref="F21:BQ21" si="5">+F22+F40+F42</f>
        <v>159452000000</v>
      </c>
      <c r="G21" s="71">
        <f t="shared" si="5"/>
        <v>0</v>
      </c>
      <c r="H21" s="69">
        <f t="shared" si="5"/>
        <v>0</v>
      </c>
      <c r="I21" s="68">
        <f t="shared" si="5"/>
        <v>0</v>
      </c>
      <c r="J21" s="69">
        <f t="shared" si="5"/>
        <v>0</v>
      </c>
      <c r="K21" s="70">
        <f t="shared" si="5"/>
        <v>0</v>
      </c>
      <c r="L21" s="68">
        <f t="shared" si="5"/>
        <v>0</v>
      </c>
      <c r="M21" s="71">
        <f t="shared" si="5"/>
        <v>35600000000</v>
      </c>
      <c r="N21" s="69">
        <f t="shared" si="5"/>
        <v>600000000</v>
      </c>
      <c r="O21" s="68">
        <f t="shared" si="5"/>
        <v>0</v>
      </c>
      <c r="P21" s="68">
        <f t="shared" si="5"/>
        <v>0</v>
      </c>
      <c r="Q21" s="68">
        <f t="shared" si="5"/>
        <v>0</v>
      </c>
      <c r="R21" s="68">
        <f t="shared" si="5"/>
        <v>0</v>
      </c>
      <c r="S21" s="68">
        <f t="shared" si="5"/>
        <v>0</v>
      </c>
      <c r="T21" s="68">
        <f t="shared" si="5"/>
        <v>0</v>
      </c>
      <c r="U21" s="68">
        <f t="shared" si="5"/>
        <v>0</v>
      </c>
      <c r="V21" s="68">
        <f t="shared" si="5"/>
        <v>0</v>
      </c>
      <c r="W21" s="68">
        <f t="shared" si="5"/>
        <v>0</v>
      </c>
      <c r="X21" s="68">
        <f t="shared" si="5"/>
        <v>0</v>
      </c>
      <c r="Y21" s="68">
        <f t="shared" si="5"/>
        <v>0</v>
      </c>
      <c r="Z21" s="68">
        <f t="shared" si="5"/>
        <v>0</v>
      </c>
      <c r="AA21" s="68">
        <f t="shared" si="5"/>
        <v>0</v>
      </c>
      <c r="AB21" s="68">
        <f t="shared" si="5"/>
        <v>0</v>
      </c>
      <c r="AC21" s="68">
        <f t="shared" si="5"/>
        <v>0</v>
      </c>
      <c r="AD21" s="68">
        <f t="shared" si="5"/>
        <v>0</v>
      </c>
      <c r="AE21" s="71">
        <f t="shared" si="5"/>
        <v>35600000000</v>
      </c>
      <c r="AF21" s="69">
        <f t="shared" si="5"/>
        <v>600000000</v>
      </c>
      <c r="AG21" s="68">
        <f t="shared" si="5"/>
        <v>0</v>
      </c>
      <c r="AH21" s="68">
        <f t="shared" si="5"/>
        <v>0</v>
      </c>
      <c r="AI21" s="68">
        <f t="shared" si="5"/>
        <v>0</v>
      </c>
      <c r="AJ21" s="69">
        <f t="shared" si="5"/>
        <v>124452000000</v>
      </c>
      <c r="AK21" s="71">
        <f t="shared" si="5"/>
        <v>122882813907</v>
      </c>
      <c r="AL21" s="69">
        <f t="shared" si="5"/>
        <v>66000000</v>
      </c>
      <c r="AM21" s="69">
        <f t="shared" si="5"/>
        <v>2500000</v>
      </c>
      <c r="AN21" s="69">
        <f t="shared" si="5"/>
        <v>336000000</v>
      </c>
      <c r="AO21" s="69">
        <f t="shared" si="5"/>
        <v>0</v>
      </c>
      <c r="AP21" s="69">
        <f t="shared" si="5"/>
        <v>0</v>
      </c>
      <c r="AQ21" s="69">
        <f t="shared" si="5"/>
        <v>0</v>
      </c>
      <c r="AR21" s="69">
        <f t="shared" si="5"/>
        <v>0</v>
      </c>
      <c r="AS21" s="69">
        <f t="shared" si="5"/>
        <v>0</v>
      </c>
      <c r="AT21" s="69">
        <f t="shared" si="5"/>
        <v>0</v>
      </c>
      <c r="AU21" s="69">
        <f t="shared" si="5"/>
        <v>0</v>
      </c>
      <c r="AV21" s="69">
        <f t="shared" si="5"/>
        <v>0</v>
      </c>
      <c r="AW21" s="69">
        <f t="shared" si="5"/>
        <v>123287313907</v>
      </c>
      <c r="AX21" s="69">
        <f t="shared" si="5"/>
        <v>9426450802</v>
      </c>
      <c r="AY21" s="69">
        <f t="shared" si="5"/>
        <v>9515973111</v>
      </c>
      <c r="AZ21" s="69">
        <f t="shared" si="5"/>
        <v>9187586475</v>
      </c>
      <c r="BA21" s="69">
        <f t="shared" si="5"/>
        <v>9365461191</v>
      </c>
      <c r="BB21" s="69">
        <f t="shared" si="5"/>
        <v>0</v>
      </c>
      <c r="BC21" s="69">
        <f t="shared" si="5"/>
        <v>0</v>
      </c>
      <c r="BD21" s="69">
        <f t="shared" si="5"/>
        <v>0</v>
      </c>
      <c r="BE21" s="69">
        <f t="shared" si="5"/>
        <v>0</v>
      </c>
      <c r="BF21" s="69">
        <f t="shared" si="5"/>
        <v>0</v>
      </c>
      <c r="BG21" s="69">
        <f t="shared" si="5"/>
        <v>0</v>
      </c>
      <c r="BH21" s="69">
        <f t="shared" si="5"/>
        <v>0</v>
      </c>
      <c r="BI21" s="69">
        <f t="shared" si="5"/>
        <v>0</v>
      </c>
      <c r="BJ21" s="69">
        <f t="shared" si="5"/>
        <v>37495471579</v>
      </c>
      <c r="BK21" s="69">
        <f t="shared" si="5"/>
        <v>8456494780</v>
      </c>
      <c r="BL21" s="69">
        <f t="shared" si="5"/>
        <v>8996421197</v>
      </c>
      <c r="BM21" s="69">
        <f t="shared" si="5"/>
        <v>9310606672</v>
      </c>
      <c r="BN21" s="69">
        <f t="shared" si="5"/>
        <v>9431465138</v>
      </c>
      <c r="BO21" s="69">
        <f t="shared" si="5"/>
        <v>0</v>
      </c>
      <c r="BP21" s="69">
        <f t="shared" si="5"/>
        <v>0</v>
      </c>
      <c r="BQ21" s="69">
        <f t="shared" si="5"/>
        <v>0</v>
      </c>
      <c r="BR21" s="69">
        <f t="shared" ref="BR21:CJ21" si="6">+BR22+BR40+BR42</f>
        <v>0</v>
      </c>
      <c r="BS21" s="69">
        <f t="shared" si="6"/>
        <v>0</v>
      </c>
      <c r="BT21" s="69">
        <f t="shared" si="6"/>
        <v>0</v>
      </c>
      <c r="BU21" s="69">
        <f t="shared" si="6"/>
        <v>0</v>
      </c>
      <c r="BV21" s="69">
        <f t="shared" si="6"/>
        <v>0</v>
      </c>
      <c r="BW21" s="69">
        <f t="shared" si="6"/>
        <v>36194987787</v>
      </c>
      <c r="BX21" s="69">
        <f t="shared" si="6"/>
        <v>8453184780</v>
      </c>
      <c r="BY21" s="69">
        <f t="shared" si="6"/>
        <v>8999731197</v>
      </c>
      <c r="BZ21" s="69">
        <f t="shared" si="6"/>
        <v>9310606672</v>
      </c>
      <c r="CA21" s="69">
        <f t="shared" si="6"/>
        <v>9431465138</v>
      </c>
      <c r="CB21" s="69">
        <f t="shared" si="6"/>
        <v>0</v>
      </c>
      <c r="CC21" s="69">
        <f t="shared" si="6"/>
        <v>0</v>
      </c>
      <c r="CD21" s="69">
        <f t="shared" si="6"/>
        <v>0</v>
      </c>
      <c r="CE21" s="69">
        <f t="shared" si="6"/>
        <v>0</v>
      </c>
      <c r="CF21" s="69">
        <f t="shared" si="6"/>
        <v>0</v>
      </c>
      <c r="CG21" s="69">
        <f t="shared" si="6"/>
        <v>0</v>
      </c>
      <c r="CH21" s="69">
        <f t="shared" si="6"/>
        <v>0</v>
      </c>
      <c r="CI21" s="69">
        <f t="shared" si="6"/>
        <v>0</v>
      </c>
      <c r="CJ21" s="69">
        <f t="shared" si="6"/>
        <v>36194987787</v>
      </c>
      <c r="CK21" s="69">
        <f t="shared" ref="CK21:CK57" si="7">+AJ21-AW21</f>
        <v>1164686093</v>
      </c>
      <c r="CL21" s="69">
        <f t="shared" ref="CL21:CL84" si="8">+AW21-BJ21</f>
        <v>85791842328</v>
      </c>
      <c r="CM21" s="69">
        <f t="shared" ref="CM21:CM84" si="9">+BJ21-BW21</f>
        <v>1300483792</v>
      </c>
      <c r="CN21" s="69">
        <f t="shared" ref="CN21:CN84" si="10">+BW21-CJ21</f>
        <v>0</v>
      </c>
    </row>
    <row r="22" spans="1:92" x14ac:dyDescent="0.25">
      <c r="C22" s="73" t="s">
        <v>53</v>
      </c>
      <c r="D22" s="64"/>
      <c r="E22" s="63" t="s">
        <v>54</v>
      </c>
      <c r="F22" s="69">
        <f t="shared" ref="F22:BQ22" si="11">+F23+F27+F29+F36+F39</f>
        <v>118214000000</v>
      </c>
      <c r="G22" s="71">
        <f t="shared" si="11"/>
        <v>0</v>
      </c>
      <c r="H22" s="69">
        <f t="shared" si="11"/>
        <v>0</v>
      </c>
      <c r="I22" s="68">
        <f t="shared" si="11"/>
        <v>0</v>
      </c>
      <c r="J22" s="69">
        <f t="shared" si="11"/>
        <v>0</v>
      </c>
      <c r="K22" s="70">
        <f t="shared" si="11"/>
        <v>0</v>
      </c>
      <c r="L22" s="68">
        <f t="shared" si="11"/>
        <v>0</v>
      </c>
      <c r="M22" s="71">
        <f t="shared" si="11"/>
        <v>29650000000</v>
      </c>
      <c r="N22" s="69">
        <f t="shared" si="11"/>
        <v>0</v>
      </c>
      <c r="O22" s="68">
        <f t="shared" si="11"/>
        <v>0</v>
      </c>
      <c r="P22" s="68">
        <f t="shared" si="11"/>
        <v>0</v>
      </c>
      <c r="Q22" s="68">
        <f t="shared" si="11"/>
        <v>0</v>
      </c>
      <c r="R22" s="68">
        <f t="shared" si="11"/>
        <v>0</v>
      </c>
      <c r="S22" s="68">
        <f t="shared" si="11"/>
        <v>0</v>
      </c>
      <c r="T22" s="68">
        <f t="shared" si="11"/>
        <v>0</v>
      </c>
      <c r="U22" s="68">
        <f t="shared" si="11"/>
        <v>0</v>
      </c>
      <c r="V22" s="68">
        <f t="shared" si="11"/>
        <v>0</v>
      </c>
      <c r="W22" s="68">
        <f t="shared" si="11"/>
        <v>0</v>
      </c>
      <c r="X22" s="68">
        <f t="shared" si="11"/>
        <v>0</v>
      </c>
      <c r="Y22" s="68">
        <f t="shared" si="11"/>
        <v>0</v>
      </c>
      <c r="Z22" s="68">
        <f t="shared" si="11"/>
        <v>0</v>
      </c>
      <c r="AA22" s="68">
        <f t="shared" si="11"/>
        <v>0</v>
      </c>
      <c r="AB22" s="68">
        <f t="shared" si="11"/>
        <v>0</v>
      </c>
      <c r="AC22" s="68">
        <f t="shared" si="11"/>
        <v>0</v>
      </c>
      <c r="AD22" s="68">
        <f t="shared" si="11"/>
        <v>0</v>
      </c>
      <c r="AE22" s="71">
        <f t="shared" si="11"/>
        <v>29650000000</v>
      </c>
      <c r="AF22" s="69">
        <f t="shared" si="11"/>
        <v>0</v>
      </c>
      <c r="AG22" s="68">
        <f t="shared" si="11"/>
        <v>0</v>
      </c>
      <c r="AH22" s="68">
        <f t="shared" si="11"/>
        <v>0</v>
      </c>
      <c r="AI22" s="68">
        <f t="shared" si="11"/>
        <v>0</v>
      </c>
      <c r="AJ22" s="69">
        <f t="shared" si="11"/>
        <v>88564000000</v>
      </c>
      <c r="AK22" s="71">
        <f t="shared" si="11"/>
        <v>88230312617</v>
      </c>
      <c r="AL22" s="69">
        <f t="shared" si="11"/>
        <v>0</v>
      </c>
      <c r="AM22" s="69">
        <f t="shared" si="11"/>
        <v>0</v>
      </c>
      <c r="AN22" s="69">
        <f t="shared" si="11"/>
        <v>0</v>
      </c>
      <c r="AO22" s="69">
        <f t="shared" si="11"/>
        <v>0</v>
      </c>
      <c r="AP22" s="69">
        <f t="shared" si="11"/>
        <v>0</v>
      </c>
      <c r="AQ22" s="69">
        <f t="shared" si="11"/>
        <v>0</v>
      </c>
      <c r="AR22" s="69">
        <f t="shared" si="11"/>
        <v>0</v>
      </c>
      <c r="AS22" s="69">
        <f t="shared" si="11"/>
        <v>0</v>
      </c>
      <c r="AT22" s="69">
        <f t="shared" si="11"/>
        <v>0</v>
      </c>
      <c r="AU22" s="69">
        <f t="shared" si="11"/>
        <v>0</v>
      </c>
      <c r="AV22" s="69">
        <f t="shared" si="11"/>
        <v>0</v>
      </c>
      <c r="AW22" s="69">
        <f>+AW23+AW27+AW29+AW36+AW39</f>
        <v>88230312617</v>
      </c>
      <c r="AX22" s="69">
        <f t="shared" si="11"/>
        <v>6196718384</v>
      </c>
      <c r="AY22" s="69">
        <f t="shared" si="11"/>
        <v>6638603414</v>
      </c>
      <c r="AZ22" s="69">
        <f t="shared" si="11"/>
        <v>6842582110</v>
      </c>
      <c r="BA22" s="69">
        <f t="shared" si="11"/>
        <v>6912709343</v>
      </c>
      <c r="BB22" s="69">
        <f t="shared" si="11"/>
        <v>0</v>
      </c>
      <c r="BC22" s="69">
        <f t="shared" si="11"/>
        <v>0</v>
      </c>
      <c r="BD22" s="69">
        <f t="shared" si="11"/>
        <v>0</v>
      </c>
      <c r="BE22" s="69">
        <f t="shared" si="11"/>
        <v>0</v>
      </c>
      <c r="BF22" s="69">
        <f t="shared" si="11"/>
        <v>0</v>
      </c>
      <c r="BG22" s="69">
        <f t="shared" si="11"/>
        <v>0</v>
      </c>
      <c r="BH22" s="69">
        <f t="shared" si="11"/>
        <v>0</v>
      </c>
      <c r="BI22" s="69">
        <f t="shared" si="11"/>
        <v>0</v>
      </c>
      <c r="BJ22" s="69">
        <f t="shared" si="11"/>
        <v>26590613251</v>
      </c>
      <c r="BK22" s="69">
        <f t="shared" si="11"/>
        <v>6196718384</v>
      </c>
      <c r="BL22" s="69">
        <f t="shared" si="11"/>
        <v>6638603414</v>
      </c>
      <c r="BM22" s="69">
        <f t="shared" si="11"/>
        <v>6842582110</v>
      </c>
      <c r="BN22" s="69">
        <f t="shared" si="11"/>
        <v>6912709343</v>
      </c>
      <c r="BO22" s="69">
        <f t="shared" si="11"/>
        <v>0</v>
      </c>
      <c r="BP22" s="69">
        <f t="shared" si="11"/>
        <v>0</v>
      </c>
      <c r="BQ22" s="69">
        <f t="shared" si="11"/>
        <v>0</v>
      </c>
      <c r="BR22" s="69">
        <f t="shared" ref="BR22:CJ22" si="12">+BR23+BR27+BR29+BR36+BR39</f>
        <v>0</v>
      </c>
      <c r="BS22" s="69">
        <f t="shared" si="12"/>
        <v>0</v>
      </c>
      <c r="BT22" s="69">
        <f t="shared" si="12"/>
        <v>0</v>
      </c>
      <c r="BU22" s="69">
        <f t="shared" si="12"/>
        <v>0</v>
      </c>
      <c r="BV22" s="69">
        <f t="shared" si="12"/>
        <v>0</v>
      </c>
      <c r="BW22" s="69">
        <f t="shared" si="12"/>
        <v>26590613251</v>
      </c>
      <c r="BX22" s="69">
        <f t="shared" si="12"/>
        <v>6196718384</v>
      </c>
      <c r="BY22" s="69">
        <f t="shared" si="12"/>
        <v>6638603414</v>
      </c>
      <c r="BZ22" s="69">
        <f t="shared" si="12"/>
        <v>6842582110</v>
      </c>
      <c r="CA22" s="69">
        <f t="shared" si="12"/>
        <v>6912709343</v>
      </c>
      <c r="CB22" s="69">
        <f t="shared" si="12"/>
        <v>0</v>
      </c>
      <c r="CC22" s="69">
        <f t="shared" si="12"/>
        <v>0</v>
      </c>
      <c r="CD22" s="69">
        <f t="shared" si="12"/>
        <v>0</v>
      </c>
      <c r="CE22" s="69">
        <f t="shared" si="12"/>
        <v>0</v>
      </c>
      <c r="CF22" s="69">
        <f t="shared" si="12"/>
        <v>0</v>
      </c>
      <c r="CG22" s="69">
        <f t="shared" si="12"/>
        <v>0</v>
      </c>
      <c r="CH22" s="69">
        <f t="shared" si="12"/>
        <v>0</v>
      </c>
      <c r="CI22" s="69">
        <f t="shared" si="12"/>
        <v>0</v>
      </c>
      <c r="CJ22" s="69">
        <f t="shared" si="12"/>
        <v>26590613251</v>
      </c>
      <c r="CK22" s="69">
        <f t="shared" si="7"/>
        <v>333687383</v>
      </c>
      <c r="CL22" s="69">
        <f t="shared" si="8"/>
        <v>61639699366</v>
      </c>
      <c r="CM22" s="69">
        <f t="shared" si="9"/>
        <v>0</v>
      </c>
      <c r="CN22" s="69">
        <f t="shared" si="10"/>
        <v>0</v>
      </c>
    </row>
    <row r="23" spans="1:92" s="76" customFormat="1" outlineLevel="1" x14ac:dyDescent="0.25">
      <c r="A23" s="74" t="s">
        <v>55</v>
      </c>
      <c r="B23" s="74"/>
      <c r="C23" s="75" t="s">
        <v>56</v>
      </c>
      <c r="D23" s="64">
        <v>10</v>
      </c>
      <c r="E23" s="63" t="s">
        <v>57</v>
      </c>
      <c r="F23" s="69">
        <f>SUM(F24:F26)</f>
        <v>91870000000</v>
      </c>
      <c r="G23" s="71">
        <f t="shared" ref="G23:BR23" si="13">SUM(G24:G26)</f>
        <v>0</v>
      </c>
      <c r="H23" s="69">
        <f t="shared" si="13"/>
        <v>0</v>
      </c>
      <c r="I23" s="68">
        <f t="shared" si="13"/>
        <v>0</v>
      </c>
      <c r="J23" s="69">
        <f t="shared" si="13"/>
        <v>0</v>
      </c>
      <c r="K23" s="70">
        <f t="shared" si="13"/>
        <v>0</v>
      </c>
      <c r="L23" s="68">
        <f t="shared" si="13"/>
        <v>0</v>
      </c>
      <c r="M23" s="71">
        <f t="shared" si="13"/>
        <v>24600000000</v>
      </c>
      <c r="N23" s="69">
        <f t="shared" si="13"/>
        <v>0</v>
      </c>
      <c r="O23" s="68">
        <f t="shared" si="13"/>
        <v>0</v>
      </c>
      <c r="P23" s="68">
        <f t="shared" si="13"/>
        <v>0</v>
      </c>
      <c r="Q23" s="68">
        <f t="shared" si="13"/>
        <v>0</v>
      </c>
      <c r="R23" s="68">
        <f t="shared" si="13"/>
        <v>0</v>
      </c>
      <c r="S23" s="68">
        <f t="shared" si="13"/>
        <v>0</v>
      </c>
      <c r="T23" s="68">
        <f t="shared" si="13"/>
        <v>0</v>
      </c>
      <c r="U23" s="68">
        <f t="shared" si="13"/>
        <v>0</v>
      </c>
      <c r="V23" s="68">
        <f t="shared" si="13"/>
        <v>0</v>
      </c>
      <c r="W23" s="68">
        <f t="shared" si="13"/>
        <v>0</v>
      </c>
      <c r="X23" s="68">
        <f t="shared" si="13"/>
        <v>0</v>
      </c>
      <c r="Y23" s="68">
        <f t="shared" si="13"/>
        <v>0</v>
      </c>
      <c r="Z23" s="68">
        <f t="shared" si="13"/>
        <v>0</v>
      </c>
      <c r="AA23" s="68">
        <f t="shared" si="13"/>
        <v>0</v>
      </c>
      <c r="AB23" s="68">
        <f t="shared" si="13"/>
        <v>0</v>
      </c>
      <c r="AC23" s="68">
        <f t="shared" si="13"/>
        <v>0</v>
      </c>
      <c r="AD23" s="68">
        <f t="shared" si="13"/>
        <v>0</v>
      </c>
      <c r="AE23" s="71">
        <f t="shared" si="13"/>
        <v>24600000000</v>
      </c>
      <c r="AF23" s="69">
        <f t="shared" si="13"/>
        <v>0</v>
      </c>
      <c r="AG23" s="68">
        <f t="shared" si="13"/>
        <v>0</v>
      </c>
      <c r="AH23" s="68">
        <f t="shared" si="13"/>
        <v>0</v>
      </c>
      <c r="AI23" s="68">
        <f t="shared" si="13"/>
        <v>0</v>
      </c>
      <c r="AJ23" s="69">
        <f t="shared" si="13"/>
        <v>67270000000</v>
      </c>
      <c r="AK23" s="71">
        <f t="shared" si="13"/>
        <v>67244312617</v>
      </c>
      <c r="AL23" s="69">
        <f t="shared" si="13"/>
        <v>0</v>
      </c>
      <c r="AM23" s="69">
        <f t="shared" si="13"/>
        <v>0</v>
      </c>
      <c r="AN23" s="69">
        <f t="shared" si="13"/>
        <v>0</v>
      </c>
      <c r="AO23" s="69">
        <f t="shared" si="13"/>
        <v>0</v>
      </c>
      <c r="AP23" s="69">
        <f t="shared" si="13"/>
        <v>0</v>
      </c>
      <c r="AQ23" s="69">
        <f t="shared" si="13"/>
        <v>0</v>
      </c>
      <c r="AR23" s="69">
        <f t="shared" si="13"/>
        <v>0</v>
      </c>
      <c r="AS23" s="69">
        <f t="shared" si="13"/>
        <v>0</v>
      </c>
      <c r="AT23" s="69">
        <f t="shared" si="13"/>
        <v>0</v>
      </c>
      <c r="AU23" s="69">
        <f t="shared" si="13"/>
        <v>0</v>
      </c>
      <c r="AV23" s="69">
        <f t="shared" si="13"/>
        <v>0</v>
      </c>
      <c r="AW23" s="69">
        <f t="shared" si="13"/>
        <v>67244312617</v>
      </c>
      <c r="AX23" s="69">
        <f t="shared" si="13"/>
        <v>5311301873</v>
      </c>
      <c r="AY23" s="69">
        <f t="shared" si="13"/>
        <v>5757450545</v>
      </c>
      <c r="AZ23" s="69">
        <f t="shared" si="13"/>
        <v>6053476145</v>
      </c>
      <c r="BA23" s="69">
        <f t="shared" si="13"/>
        <v>6019166527</v>
      </c>
      <c r="BB23" s="69">
        <f t="shared" si="13"/>
        <v>0</v>
      </c>
      <c r="BC23" s="69">
        <f t="shared" si="13"/>
        <v>0</v>
      </c>
      <c r="BD23" s="69">
        <f t="shared" si="13"/>
        <v>0</v>
      </c>
      <c r="BE23" s="69">
        <f t="shared" si="13"/>
        <v>0</v>
      </c>
      <c r="BF23" s="69">
        <f t="shared" si="13"/>
        <v>0</v>
      </c>
      <c r="BG23" s="69">
        <f t="shared" si="13"/>
        <v>0</v>
      </c>
      <c r="BH23" s="69">
        <f t="shared" si="13"/>
        <v>0</v>
      </c>
      <c r="BI23" s="69">
        <f t="shared" si="13"/>
        <v>0</v>
      </c>
      <c r="BJ23" s="69">
        <f t="shared" si="13"/>
        <v>23141395090</v>
      </c>
      <c r="BK23" s="69">
        <f t="shared" si="13"/>
        <v>5311301873</v>
      </c>
      <c r="BL23" s="69">
        <f t="shared" si="13"/>
        <v>5757450545</v>
      </c>
      <c r="BM23" s="69">
        <f t="shared" si="13"/>
        <v>6053476145</v>
      </c>
      <c r="BN23" s="69">
        <f t="shared" si="13"/>
        <v>6019166527</v>
      </c>
      <c r="BO23" s="69">
        <f t="shared" si="13"/>
        <v>0</v>
      </c>
      <c r="BP23" s="69">
        <f t="shared" si="13"/>
        <v>0</v>
      </c>
      <c r="BQ23" s="69">
        <f t="shared" si="13"/>
        <v>0</v>
      </c>
      <c r="BR23" s="69">
        <f t="shared" si="13"/>
        <v>0</v>
      </c>
      <c r="BS23" s="69">
        <f t="shared" ref="BS23:CJ23" si="14">SUM(BS24:BS26)</f>
        <v>0</v>
      </c>
      <c r="BT23" s="69">
        <f t="shared" si="14"/>
        <v>0</v>
      </c>
      <c r="BU23" s="69">
        <f t="shared" si="14"/>
        <v>0</v>
      </c>
      <c r="BV23" s="69">
        <f t="shared" si="14"/>
        <v>0</v>
      </c>
      <c r="BW23" s="69">
        <f t="shared" si="14"/>
        <v>23141395090</v>
      </c>
      <c r="BX23" s="69">
        <f t="shared" si="14"/>
        <v>5311301873</v>
      </c>
      <c r="BY23" s="69">
        <f t="shared" si="14"/>
        <v>5757450545</v>
      </c>
      <c r="BZ23" s="69">
        <f t="shared" si="14"/>
        <v>6053476145</v>
      </c>
      <c r="CA23" s="69">
        <f t="shared" si="14"/>
        <v>6019166527</v>
      </c>
      <c r="CB23" s="69">
        <f t="shared" si="14"/>
        <v>0</v>
      </c>
      <c r="CC23" s="69">
        <f t="shared" si="14"/>
        <v>0</v>
      </c>
      <c r="CD23" s="69">
        <f t="shared" si="14"/>
        <v>0</v>
      </c>
      <c r="CE23" s="69">
        <f t="shared" si="14"/>
        <v>0</v>
      </c>
      <c r="CF23" s="69">
        <f t="shared" si="14"/>
        <v>0</v>
      </c>
      <c r="CG23" s="69">
        <f t="shared" si="14"/>
        <v>0</v>
      </c>
      <c r="CH23" s="69">
        <f t="shared" si="14"/>
        <v>0</v>
      </c>
      <c r="CI23" s="69">
        <f t="shared" si="14"/>
        <v>0</v>
      </c>
      <c r="CJ23" s="69">
        <f t="shared" si="14"/>
        <v>23141395090</v>
      </c>
      <c r="CK23" s="69">
        <f t="shared" si="7"/>
        <v>25687383</v>
      </c>
      <c r="CL23" s="69">
        <f t="shared" si="8"/>
        <v>44102917527</v>
      </c>
      <c r="CM23" s="69">
        <f t="shared" si="9"/>
        <v>0</v>
      </c>
      <c r="CN23" s="69">
        <f t="shared" si="10"/>
        <v>0</v>
      </c>
    </row>
    <row r="24" spans="1:92" outlineLevel="2" x14ac:dyDescent="0.25">
      <c r="B24" s="3" t="str">
        <f>+C24&amp;D24</f>
        <v>A 1-0-1-1-110</v>
      </c>
      <c r="C24" s="73" t="s">
        <v>58</v>
      </c>
      <c r="D24" s="16">
        <v>10</v>
      </c>
      <c r="E24" s="77" t="s">
        <v>59</v>
      </c>
      <c r="F24" s="78">
        <v>85439100000</v>
      </c>
      <c r="G24" s="79">
        <v>0</v>
      </c>
      <c r="H24" s="78">
        <v>0</v>
      </c>
      <c r="I24" s="80">
        <v>0</v>
      </c>
      <c r="J24" s="78">
        <v>0</v>
      </c>
      <c r="K24" s="81">
        <v>0</v>
      </c>
      <c r="L24" s="80">
        <v>0</v>
      </c>
      <c r="M24" s="78">
        <v>23200000000</v>
      </c>
      <c r="N24" s="82">
        <v>0</v>
      </c>
      <c r="O24" s="83">
        <v>0</v>
      </c>
      <c r="P24" s="83">
        <v>0</v>
      </c>
      <c r="Q24" s="80">
        <v>0</v>
      </c>
      <c r="R24" s="80">
        <v>0</v>
      </c>
      <c r="S24" s="80">
        <v>0</v>
      </c>
      <c r="T24" s="80">
        <v>0</v>
      </c>
      <c r="U24" s="80">
        <v>0</v>
      </c>
      <c r="V24" s="80">
        <v>0</v>
      </c>
      <c r="W24" s="80">
        <v>0</v>
      </c>
      <c r="X24" s="80">
        <v>0</v>
      </c>
      <c r="Y24" s="80">
        <v>0</v>
      </c>
      <c r="Z24" s="80">
        <v>0</v>
      </c>
      <c r="AA24" s="80">
        <v>0</v>
      </c>
      <c r="AB24" s="80">
        <v>0</v>
      </c>
      <c r="AC24" s="80">
        <v>0</v>
      </c>
      <c r="AD24" s="80">
        <v>0</v>
      </c>
      <c r="AE24" s="79">
        <f t="shared" ref="AE24:AF26" si="15">+G24+I24+K24+M24+O24+Q24+S24+U24+W24+Y24+AA24+AC24</f>
        <v>23200000000</v>
      </c>
      <c r="AF24" s="78">
        <f t="shared" si="15"/>
        <v>0</v>
      </c>
      <c r="AG24" s="80"/>
      <c r="AH24" s="80"/>
      <c r="AI24" s="80"/>
      <c r="AJ24" s="78">
        <f>+F24-AE24+AF24</f>
        <v>62239100000</v>
      </c>
      <c r="AK24" s="84">
        <v>62225612617</v>
      </c>
      <c r="AL24" s="85">
        <v>0</v>
      </c>
      <c r="AM24" s="85">
        <v>0</v>
      </c>
      <c r="AN24" s="78">
        <v>0</v>
      </c>
      <c r="AO24" s="78"/>
      <c r="AP24" s="78"/>
      <c r="AQ24" s="78"/>
      <c r="AR24" s="78"/>
      <c r="AS24" s="78"/>
      <c r="AT24" s="78"/>
      <c r="AU24" s="78"/>
      <c r="AV24" s="78"/>
      <c r="AW24" s="78">
        <f>+SUM(AK24:AV24)</f>
        <v>62225612617</v>
      </c>
      <c r="AX24" s="78">
        <v>5026521585</v>
      </c>
      <c r="AY24" s="78">
        <v>5598232786</v>
      </c>
      <c r="AZ24" s="78">
        <v>5776851735</v>
      </c>
      <c r="BA24" s="78">
        <v>5785693233</v>
      </c>
      <c r="BB24" s="78"/>
      <c r="BC24" s="78"/>
      <c r="BD24" s="78"/>
      <c r="BE24" s="78"/>
      <c r="BF24" s="78"/>
      <c r="BG24" s="78"/>
      <c r="BH24" s="78"/>
      <c r="BI24" s="78"/>
      <c r="BJ24" s="78">
        <f>+SUM(AX24:BI24)</f>
        <v>22187299339</v>
      </c>
      <c r="BK24" s="78">
        <v>5026521585</v>
      </c>
      <c r="BL24" s="78">
        <v>5598232786</v>
      </c>
      <c r="BM24" s="78">
        <v>5776851735</v>
      </c>
      <c r="BN24" s="78">
        <v>5785693233</v>
      </c>
      <c r="BO24" s="78"/>
      <c r="BP24" s="78"/>
      <c r="BQ24" s="78"/>
      <c r="BR24" s="78"/>
      <c r="BS24" s="78"/>
      <c r="BT24" s="78"/>
      <c r="BU24" s="78"/>
      <c r="BV24" s="78"/>
      <c r="BW24" s="78">
        <f>+SUM(BK24:BV24)</f>
        <v>22187299339</v>
      </c>
      <c r="BX24" s="78">
        <v>5026521585</v>
      </c>
      <c r="BY24" s="78">
        <v>5598232786</v>
      </c>
      <c r="BZ24" s="78">
        <v>5776851735</v>
      </c>
      <c r="CA24" s="78">
        <v>5785693233</v>
      </c>
      <c r="CB24" s="78"/>
      <c r="CC24" s="78"/>
      <c r="CD24" s="78"/>
      <c r="CE24" s="78"/>
      <c r="CF24" s="78"/>
      <c r="CG24" s="78"/>
      <c r="CH24" s="78"/>
      <c r="CI24" s="78"/>
      <c r="CJ24" s="78">
        <f>+SUM(BX24:CI24)</f>
        <v>22187299339</v>
      </c>
      <c r="CK24" s="69">
        <f t="shared" si="7"/>
        <v>13487383</v>
      </c>
      <c r="CL24" s="69">
        <f t="shared" si="8"/>
        <v>40038313278</v>
      </c>
      <c r="CM24" s="69">
        <f t="shared" si="9"/>
        <v>0</v>
      </c>
      <c r="CN24" s="69">
        <f t="shared" si="10"/>
        <v>0</v>
      </c>
    </row>
    <row r="25" spans="1:92" outlineLevel="2" x14ac:dyDescent="0.25">
      <c r="B25" s="3" t="str">
        <f t="shared" ref="B25:B35" si="16">+C25&amp;D25</f>
        <v>A 1-0-1-1-210</v>
      </c>
      <c r="C25" s="73" t="s">
        <v>60</v>
      </c>
      <c r="D25" s="16">
        <v>10</v>
      </c>
      <c r="E25" s="77" t="s">
        <v>61</v>
      </c>
      <c r="F25" s="78">
        <v>5512200000</v>
      </c>
      <c r="G25" s="79">
        <v>0</v>
      </c>
      <c r="H25" s="78">
        <v>0</v>
      </c>
      <c r="I25" s="80">
        <v>0</v>
      </c>
      <c r="J25" s="78">
        <v>0</v>
      </c>
      <c r="K25" s="81">
        <v>0</v>
      </c>
      <c r="L25" s="80">
        <v>0</v>
      </c>
      <c r="M25" s="78">
        <v>1300000000</v>
      </c>
      <c r="N25" s="82">
        <v>0</v>
      </c>
      <c r="O25" s="83">
        <v>0</v>
      </c>
      <c r="P25" s="83">
        <v>0</v>
      </c>
      <c r="Q25" s="80">
        <v>0</v>
      </c>
      <c r="R25" s="80">
        <v>0</v>
      </c>
      <c r="S25" s="80">
        <v>0</v>
      </c>
      <c r="T25" s="80">
        <v>0</v>
      </c>
      <c r="U25" s="80">
        <v>0</v>
      </c>
      <c r="V25" s="80">
        <v>0</v>
      </c>
      <c r="W25" s="80">
        <v>0</v>
      </c>
      <c r="X25" s="80">
        <v>0</v>
      </c>
      <c r="Y25" s="80">
        <v>0</v>
      </c>
      <c r="Z25" s="80">
        <v>0</v>
      </c>
      <c r="AA25" s="80">
        <v>0</v>
      </c>
      <c r="AB25" s="80">
        <v>0</v>
      </c>
      <c r="AC25" s="80">
        <v>0</v>
      </c>
      <c r="AD25" s="80">
        <v>0</v>
      </c>
      <c r="AE25" s="79">
        <f t="shared" si="15"/>
        <v>1300000000</v>
      </c>
      <c r="AF25" s="78">
        <f t="shared" si="15"/>
        <v>0</v>
      </c>
      <c r="AG25" s="80"/>
      <c r="AH25" s="80"/>
      <c r="AI25" s="80"/>
      <c r="AJ25" s="78">
        <f>+F25-AE25+AF25</f>
        <v>4212200000</v>
      </c>
      <c r="AK25" s="84">
        <v>4200000000</v>
      </c>
      <c r="AL25" s="85">
        <v>0</v>
      </c>
      <c r="AM25" s="85">
        <v>0</v>
      </c>
      <c r="AN25" s="78">
        <v>0</v>
      </c>
      <c r="AO25" s="78"/>
      <c r="AP25" s="78"/>
      <c r="AQ25" s="78"/>
      <c r="AR25" s="78"/>
      <c r="AS25" s="78"/>
      <c r="AT25" s="78"/>
      <c r="AU25" s="78"/>
      <c r="AV25" s="78"/>
      <c r="AW25" s="78">
        <f t="shared" ref="AW25:AW39" si="17">+SUM(AK25:AV25)</f>
        <v>4200000000</v>
      </c>
      <c r="AX25" s="78">
        <v>218358052</v>
      </c>
      <c r="AY25" s="78">
        <v>93333141</v>
      </c>
      <c r="AZ25" s="78">
        <v>202406673</v>
      </c>
      <c r="BA25" s="78">
        <v>172391559</v>
      </c>
      <c r="BB25" s="78"/>
      <c r="BC25" s="78"/>
      <c r="BD25" s="78"/>
      <c r="BE25" s="78"/>
      <c r="BF25" s="78"/>
      <c r="BG25" s="78"/>
      <c r="BH25" s="78"/>
      <c r="BI25" s="78"/>
      <c r="BJ25" s="78">
        <f>+SUM(AX25:BI25)</f>
        <v>686489425</v>
      </c>
      <c r="BK25" s="78">
        <v>218358052</v>
      </c>
      <c r="BL25" s="78">
        <v>93333141</v>
      </c>
      <c r="BM25" s="78">
        <v>202406673</v>
      </c>
      <c r="BN25" s="78">
        <v>172391559</v>
      </c>
      <c r="BO25" s="78"/>
      <c r="BP25" s="78"/>
      <c r="BQ25" s="78"/>
      <c r="BR25" s="78"/>
      <c r="BS25" s="78"/>
      <c r="BT25" s="78"/>
      <c r="BU25" s="78"/>
      <c r="BV25" s="78"/>
      <c r="BW25" s="78">
        <f t="shared" ref="BW25:BW39" si="18">+SUM(BK25:BV25)</f>
        <v>686489425</v>
      </c>
      <c r="BX25" s="78">
        <v>218358052</v>
      </c>
      <c r="BY25" s="78">
        <v>93333141</v>
      </c>
      <c r="BZ25" s="78">
        <v>202406673</v>
      </c>
      <c r="CA25" s="78">
        <v>172391559</v>
      </c>
      <c r="CB25" s="78"/>
      <c r="CC25" s="78"/>
      <c r="CD25" s="78"/>
      <c r="CE25" s="78"/>
      <c r="CF25" s="78"/>
      <c r="CG25" s="78"/>
      <c r="CH25" s="78"/>
      <c r="CI25" s="78"/>
      <c r="CJ25" s="78">
        <f t="shared" ref="CJ25:CJ39" si="19">+SUM(BX25:CI25)</f>
        <v>686489425</v>
      </c>
      <c r="CK25" s="69">
        <f t="shared" si="7"/>
        <v>12200000</v>
      </c>
      <c r="CL25" s="69">
        <f t="shared" si="8"/>
        <v>3513510575</v>
      </c>
      <c r="CM25" s="69">
        <f t="shared" si="9"/>
        <v>0</v>
      </c>
      <c r="CN25" s="69">
        <f t="shared" si="10"/>
        <v>0</v>
      </c>
    </row>
    <row r="26" spans="1:92" outlineLevel="2" x14ac:dyDescent="0.25">
      <c r="B26" s="3" t="str">
        <f t="shared" si="16"/>
        <v>A 1-0-1-1-410</v>
      </c>
      <c r="C26" s="73" t="s">
        <v>62</v>
      </c>
      <c r="D26" s="16">
        <v>10</v>
      </c>
      <c r="E26" s="77" t="s">
        <v>63</v>
      </c>
      <c r="F26" s="78">
        <v>918700000</v>
      </c>
      <c r="G26" s="79">
        <v>0</v>
      </c>
      <c r="H26" s="78">
        <v>0</v>
      </c>
      <c r="I26" s="80">
        <v>0</v>
      </c>
      <c r="J26" s="78">
        <v>0</v>
      </c>
      <c r="K26" s="81">
        <v>0</v>
      </c>
      <c r="L26" s="80">
        <v>0</v>
      </c>
      <c r="M26" s="78">
        <v>100000000</v>
      </c>
      <c r="N26" s="82">
        <v>0</v>
      </c>
      <c r="O26" s="83">
        <v>0</v>
      </c>
      <c r="P26" s="83">
        <v>0</v>
      </c>
      <c r="Q26" s="80">
        <v>0</v>
      </c>
      <c r="R26" s="80">
        <v>0</v>
      </c>
      <c r="S26" s="80">
        <v>0</v>
      </c>
      <c r="T26" s="80">
        <v>0</v>
      </c>
      <c r="U26" s="80">
        <v>0</v>
      </c>
      <c r="V26" s="80">
        <v>0</v>
      </c>
      <c r="W26" s="80">
        <v>0</v>
      </c>
      <c r="X26" s="80">
        <v>0</v>
      </c>
      <c r="Y26" s="80">
        <v>0</v>
      </c>
      <c r="Z26" s="80">
        <v>0</v>
      </c>
      <c r="AA26" s="80">
        <v>0</v>
      </c>
      <c r="AB26" s="80">
        <v>0</v>
      </c>
      <c r="AC26" s="80">
        <v>0</v>
      </c>
      <c r="AD26" s="80">
        <v>0</v>
      </c>
      <c r="AE26" s="79">
        <f t="shared" si="15"/>
        <v>100000000</v>
      </c>
      <c r="AF26" s="78">
        <f t="shared" si="15"/>
        <v>0</v>
      </c>
      <c r="AG26" s="80"/>
      <c r="AH26" s="80"/>
      <c r="AI26" s="80"/>
      <c r="AJ26" s="78">
        <f>+F26-AE26+AF26</f>
        <v>818700000</v>
      </c>
      <c r="AK26" s="84">
        <v>818700000</v>
      </c>
      <c r="AL26" s="85">
        <v>0</v>
      </c>
      <c r="AM26" s="85">
        <v>0</v>
      </c>
      <c r="AN26" s="78">
        <v>0</v>
      </c>
      <c r="AO26" s="78"/>
      <c r="AP26" s="78"/>
      <c r="AQ26" s="78"/>
      <c r="AR26" s="78"/>
      <c r="AS26" s="78"/>
      <c r="AT26" s="78"/>
      <c r="AU26" s="78"/>
      <c r="AV26" s="78"/>
      <c r="AW26" s="78">
        <f t="shared" si="17"/>
        <v>818700000</v>
      </c>
      <c r="AX26" s="78">
        <v>66422236</v>
      </c>
      <c r="AY26" s="78">
        <v>65884618</v>
      </c>
      <c r="AZ26" s="78">
        <v>74217737</v>
      </c>
      <c r="BA26" s="78">
        <v>61081735</v>
      </c>
      <c r="BB26" s="78"/>
      <c r="BC26" s="78"/>
      <c r="BD26" s="78"/>
      <c r="BE26" s="78"/>
      <c r="BF26" s="78"/>
      <c r="BG26" s="78"/>
      <c r="BH26" s="78"/>
      <c r="BI26" s="78"/>
      <c r="BJ26" s="78">
        <f>+SUM(AX26:BI26)</f>
        <v>267606326</v>
      </c>
      <c r="BK26" s="78">
        <v>66422236</v>
      </c>
      <c r="BL26" s="78">
        <v>65884618</v>
      </c>
      <c r="BM26" s="78">
        <v>74217737</v>
      </c>
      <c r="BN26" s="78">
        <v>61081735</v>
      </c>
      <c r="BO26" s="78"/>
      <c r="BP26" s="78"/>
      <c r="BQ26" s="78"/>
      <c r="BR26" s="78"/>
      <c r="BS26" s="78"/>
      <c r="BT26" s="78"/>
      <c r="BU26" s="78"/>
      <c r="BV26" s="78"/>
      <c r="BW26" s="78">
        <f t="shared" si="18"/>
        <v>267606326</v>
      </c>
      <c r="BX26" s="78">
        <v>66422236</v>
      </c>
      <c r="BY26" s="78">
        <v>65884618</v>
      </c>
      <c r="BZ26" s="78">
        <v>74217737</v>
      </c>
      <c r="CA26" s="78">
        <v>61081735</v>
      </c>
      <c r="CB26" s="78"/>
      <c r="CC26" s="78"/>
      <c r="CD26" s="78"/>
      <c r="CE26" s="78"/>
      <c r="CF26" s="78"/>
      <c r="CG26" s="78"/>
      <c r="CH26" s="78"/>
      <c r="CI26" s="78"/>
      <c r="CJ26" s="78">
        <f t="shared" si="19"/>
        <v>267606326</v>
      </c>
      <c r="CK26" s="69">
        <f t="shared" si="7"/>
        <v>0</v>
      </c>
      <c r="CL26" s="69">
        <f t="shared" si="8"/>
        <v>551093674</v>
      </c>
      <c r="CM26" s="69">
        <f t="shared" si="9"/>
        <v>0</v>
      </c>
      <c r="CN26" s="69">
        <f t="shared" si="10"/>
        <v>0</v>
      </c>
    </row>
    <row r="27" spans="1:92" s="76" customFormat="1" outlineLevel="1" x14ac:dyDescent="0.25">
      <c r="A27" s="74" t="s">
        <v>64</v>
      </c>
      <c r="C27" s="75" t="s">
        <v>65</v>
      </c>
      <c r="D27" s="64">
        <v>10</v>
      </c>
      <c r="E27" s="88" t="s">
        <v>66</v>
      </c>
      <c r="F27" s="82">
        <f>+F28</f>
        <v>1461000000</v>
      </c>
      <c r="G27" s="89">
        <f t="shared" ref="G27:BR27" si="20">+G28</f>
        <v>0</v>
      </c>
      <c r="H27" s="82">
        <f t="shared" si="20"/>
        <v>0</v>
      </c>
      <c r="I27" s="83">
        <f t="shared" si="20"/>
        <v>0</v>
      </c>
      <c r="J27" s="82">
        <f t="shared" si="20"/>
        <v>0</v>
      </c>
      <c r="K27" s="90">
        <f t="shared" si="20"/>
        <v>0</v>
      </c>
      <c r="L27" s="83">
        <f t="shared" si="20"/>
        <v>0</v>
      </c>
      <c r="M27" s="89">
        <f t="shared" si="20"/>
        <v>0</v>
      </c>
      <c r="N27" s="82">
        <f t="shared" si="20"/>
        <v>0</v>
      </c>
      <c r="O27" s="83">
        <f t="shared" si="20"/>
        <v>0</v>
      </c>
      <c r="P27" s="83">
        <f t="shared" si="20"/>
        <v>0</v>
      </c>
      <c r="Q27" s="83">
        <f t="shared" si="20"/>
        <v>0</v>
      </c>
      <c r="R27" s="83">
        <f t="shared" si="20"/>
        <v>0</v>
      </c>
      <c r="S27" s="83">
        <f t="shared" si="20"/>
        <v>0</v>
      </c>
      <c r="T27" s="83">
        <f t="shared" si="20"/>
        <v>0</v>
      </c>
      <c r="U27" s="83">
        <f t="shared" si="20"/>
        <v>0</v>
      </c>
      <c r="V27" s="83">
        <f t="shared" si="20"/>
        <v>0</v>
      </c>
      <c r="W27" s="83">
        <f t="shared" si="20"/>
        <v>0</v>
      </c>
      <c r="X27" s="83">
        <f t="shared" si="20"/>
        <v>0</v>
      </c>
      <c r="Y27" s="83">
        <f t="shared" si="20"/>
        <v>0</v>
      </c>
      <c r="Z27" s="83">
        <f t="shared" si="20"/>
        <v>0</v>
      </c>
      <c r="AA27" s="83">
        <f t="shared" si="20"/>
        <v>0</v>
      </c>
      <c r="AB27" s="83">
        <f t="shared" si="20"/>
        <v>0</v>
      </c>
      <c r="AC27" s="83">
        <f t="shared" si="20"/>
        <v>0</v>
      </c>
      <c r="AD27" s="83">
        <f t="shared" si="20"/>
        <v>0</v>
      </c>
      <c r="AE27" s="89">
        <f t="shared" si="20"/>
        <v>0</v>
      </c>
      <c r="AF27" s="82">
        <f t="shared" si="20"/>
        <v>0</v>
      </c>
      <c r="AG27" s="83">
        <f t="shared" si="20"/>
        <v>0</v>
      </c>
      <c r="AH27" s="83">
        <f t="shared" si="20"/>
        <v>0</v>
      </c>
      <c r="AI27" s="83">
        <f t="shared" si="20"/>
        <v>0</v>
      </c>
      <c r="AJ27" s="82">
        <f t="shared" si="20"/>
        <v>1461000000</v>
      </c>
      <c r="AK27" s="89">
        <f t="shared" si="20"/>
        <v>1461000000</v>
      </c>
      <c r="AL27" s="82">
        <f t="shared" si="20"/>
        <v>0</v>
      </c>
      <c r="AM27" s="82">
        <f t="shared" si="20"/>
        <v>0</v>
      </c>
      <c r="AN27" s="82">
        <f t="shared" si="20"/>
        <v>0</v>
      </c>
      <c r="AO27" s="82">
        <f t="shared" si="20"/>
        <v>0</v>
      </c>
      <c r="AP27" s="82">
        <f t="shared" si="20"/>
        <v>0</v>
      </c>
      <c r="AQ27" s="82">
        <f t="shared" si="20"/>
        <v>0</v>
      </c>
      <c r="AR27" s="82">
        <f t="shared" si="20"/>
        <v>0</v>
      </c>
      <c r="AS27" s="82">
        <f t="shared" si="20"/>
        <v>0</v>
      </c>
      <c r="AT27" s="82">
        <f t="shared" si="20"/>
        <v>0</v>
      </c>
      <c r="AU27" s="82">
        <f t="shared" si="20"/>
        <v>0</v>
      </c>
      <c r="AV27" s="82">
        <f t="shared" si="20"/>
        <v>0</v>
      </c>
      <c r="AW27" s="82">
        <f t="shared" si="20"/>
        <v>1461000000</v>
      </c>
      <c r="AX27" s="82">
        <f t="shared" si="20"/>
        <v>118539544</v>
      </c>
      <c r="AY27" s="82">
        <f t="shared" si="20"/>
        <v>120627785</v>
      </c>
      <c r="AZ27" s="82">
        <f t="shared" si="20"/>
        <v>120653419</v>
      </c>
      <c r="BA27" s="82">
        <f t="shared" si="20"/>
        <v>126194219</v>
      </c>
      <c r="BB27" s="82">
        <f t="shared" si="20"/>
        <v>0</v>
      </c>
      <c r="BC27" s="82">
        <f t="shared" si="20"/>
        <v>0</v>
      </c>
      <c r="BD27" s="82">
        <f t="shared" si="20"/>
        <v>0</v>
      </c>
      <c r="BE27" s="82">
        <f t="shared" si="20"/>
        <v>0</v>
      </c>
      <c r="BF27" s="82">
        <f t="shared" si="20"/>
        <v>0</v>
      </c>
      <c r="BG27" s="82">
        <f t="shared" si="20"/>
        <v>0</v>
      </c>
      <c r="BH27" s="82">
        <f t="shared" si="20"/>
        <v>0</v>
      </c>
      <c r="BI27" s="82">
        <f t="shared" si="20"/>
        <v>0</v>
      </c>
      <c r="BJ27" s="82">
        <f t="shared" si="20"/>
        <v>486014967</v>
      </c>
      <c r="BK27" s="82">
        <f t="shared" si="20"/>
        <v>118539544</v>
      </c>
      <c r="BL27" s="82">
        <f t="shared" si="20"/>
        <v>120627785</v>
      </c>
      <c r="BM27" s="82">
        <f t="shared" si="20"/>
        <v>120653419</v>
      </c>
      <c r="BN27" s="82">
        <f t="shared" si="20"/>
        <v>126194219</v>
      </c>
      <c r="BO27" s="82">
        <f t="shared" si="20"/>
        <v>0</v>
      </c>
      <c r="BP27" s="82">
        <f t="shared" si="20"/>
        <v>0</v>
      </c>
      <c r="BQ27" s="82">
        <f t="shared" si="20"/>
        <v>0</v>
      </c>
      <c r="BR27" s="82">
        <f t="shared" si="20"/>
        <v>0</v>
      </c>
      <c r="BS27" s="82">
        <f t="shared" ref="BS27:CJ27" si="21">+BS28</f>
        <v>0</v>
      </c>
      <c r="BT27" s="82">
        <f t="shared" si="21"/>
        <v>0</v>
      </c>
      <c r="BU27" s="82">
        <f t="shared" si="21"/>
        <v>0</v>
      </c>
      <c r="BV27" s="82">
        <f t="shared" si="21"/>
        <v>0</v>
      </c>
      <c r="BW27" s="82">
        <f t="shared" si="21"/>
        <v>486014967</v>
      </c>
      <c r="BX27" s="82">
        <f t="shared" si="21"/>
        <v>118539544</v>
      </c>
      <c r="BY27" s="82">
        <f t="shared" si="21"/>
        <v>120627785</v>
      </c>
      <c r="BZ27" s="82">
        <f t="shared" si="21"/>
        <v>120653419</v>
      </c>
      <c r="CA27" s="82">
        <f t="shared" si="21"/>
        <v>126194219</v>
      </c>
      <c r="CB27" s="82">
        <f t="shared" si="21"/>
        <v>0</v>
      </c>
      <c r="CC27" s="82">
        <f t="shared" si="21"/>
        <v>0</v>
      </c>
      <c r="CD27" s="82">
        <f t="shared" si="21"/>
        <v>0</v>
      </c>
      <c r="CE27" s="82">
        <f t="shared" si="21"/>
        <v>0</v>
      </c>
      <c r="CF27" s="82">
        <f t="shared" si="21"/>
        <v>0</v>
      </c>
      <c r="CG27" s="82">
        <f t="shared" si="21"/>
        <v>0</v>
      </c>
      <c r="CH27" s="82">
        <f t="shared" si="21"/>
        <v>0</v>
      </c>
      <c r="CI27" s="82">
        <f t="shared" si="21"/>
        <v>0</v>
      </c>
      <c r="CJ27" s="82">
        <f t="shared" si="21"/>
        <v>486014967</v>
      </c>
      <c r="CK27" s="82">
        <f t="shared" si="7"/>
        <v>0</v>
      </c>
      <c r="CL27" s="82">
        <f t="shared" si="8"/>
        <v>974985033</v>
      </c>
      <c r="CM27" s="82">
        <f t="shared" si="9"/>
        <v>0</v>
      </c>
      <c r="CN27" s="82">
        <f t="shared" si="10"/>
        <v>0</v>
      </c>
    </row>
    <row r="28" spans="1:92" outlineLevel="1" x14ac:dyDescent="0.25">
      <c r="B28" s="3" t="str">
        <f t="shared" si="16"/>
        <v>A 1-0-1-4-210</v>
      </c>
      <c r="C28" s="73" t="s">
        <v>67</v>
      </c>
      <c r="D28" s="16">
        <v>10</v>
      </c>
      <c r="E28" s="77" t="s">
        <v>68</v>
      </c>
      <c r="F28" s="78">
        <v>1461000000</v>
      </c>
      <c r="G28" s="79">
        <v>0</v>
      </c>
      <c r="H28" s="78">
        <v>0</v>
      </c>
      <c r="I28" s="80">
        <v>0</v>
      </c>
      <c r="J28" s="78">
        <v>0</v>
      </c>
      <c r="K28" s="81">
        <v>0</v>
      </c>
      <c r="L28" s="80">
        <v>0</v>
      </c>
      <c r="M28" s="89">
        <v>0</v>
      </c>
      <c r="N28" s="82">
        <v>0</v>
      </c>
      <c r="O28" s="83">
        <v>0</v>
      </c>
      <c r="P28" s="83">
        <v>0</v>
      </c>
      <c r="Q28" s="80">
        <v>0</v>
      </c>
      <c r="R28" s="80">
        <v>0</v>
      </c>
      <c r="S28" s="80">
        <v>0</v>
      </c>
      <c r="T28" s="80">
        <v>0</v>
      </c>
      <c r="U28" s="80">
        <v>0</v>
      </c>
      <c r="V28" s="80">
        <v>0</v>
      </c>
      <c r="W28" s="80">
        <v>0</v>
      </c>
      <c r="X28" s="80">
        <v>0</v>
      </c>
      <c r="Y28" s="80">
        <v>0</v>
      </c>
      <c r="Z28" s="80">
        <v>0</v>
      </c>
      <c r="AA28" s="80">
        <v>0</v>
      </c>
      <c r="AB28" s="80">
        <v>0</v>
      </c>
      <c r="AC28" s="80">
        <v>0</v>
      </c>
      <c r="AD28" s="80">
        <v>0</v>
      </c>
      <c r="AE28" s="79">
        <f>+G28+I28+K28+M28+O28+Q28+S28+U28+W28+Y28+AA28+AC28</f>
        <v>0</v>
      </c>
      <c r="AF28" s="78">
        <f>+H28+J28+L28+N28+P28+R28+T28+V28+X28+Z28+AB28+AD28</f>
        <v>0</v>
      </c>
      <c r="AG28" s="80"/>
      <c r="AH28" s="80"/>
      <c r="AI28" s="92"/>
      <c r="AJ28" s="78">
        <f>+F28-AE28+AF28</f>
        <v>1461000000</v>
      </c>
      <c r="AK28" s="84">
        <v>1461000000</v>
      </c>
      <c r="AL28" s="85">
        <v>0</v>
      </c>
      <c r="AM28" s="85">
        <v>0</v>
      </c>
      <c r="AN28" s="78">
        <v>0</v>
      </c>
      <c r="AO28" s="78"/>
      <c r="AP28" s="78"/>
      <c r="AQ28" s="78"/>
      <c r="AR28" s="78"/>
      <c r="AS28" s="78"/>
      <c r="AT28" s="78"/>
      <c r="AU28" s="78"/>
      <c r="AV28" s="78"/>
      <c r="AW28" s="78">
        <f t="shared" si="17"/>
        <v>1461000000</v>
      </c>
      <c r="AX28" s="78">
        <v>118539544</v>
      </c>
      <c r="AY28" s="78">
        <v>120627785</v>
      </c>
      <c r="AZ28" s="78">
        <v>120653419</v>
      </c>
      <c r="BA28" s="78">
        <v>126194219</v>
      </c>
      <c r="BB28" s="78"/>
      <c r="BC28" s="78"/>
      <c r="BD28" s="78"/>
      <c r="BE28" s="78"/>
      <c r="BF28" s="78"/>
      <c r="BG28" s="78"/>
      <c r="BH28" s="78"/>
      <c r="BI28" s="78"/>
      <c r="BJ28" s="78">
        <f t="shared" ref="BJ28:BJ39" si="22">+SUM(AX28:BI28)</f>
        <v>486014967</v>
      </c>
      <c r="BK28" s="78">
        <v>118539544</v>
      </c>
      <c r="BL28" s="78">
        <v>120627785</v>
      </c>
      <c r="BM28" s="78">
        <v>120653419</v>
      </c>
      <c r="BN28" s="78">
        <v>126194219</v>
      </c>
      <c r="BO28" s="78"/>
      <c r="BP28" s="78"/>
      <c r="BQ28" s="78"/>
      <c r="BR28" s="78"/>
      <c r="BS28" s="78"/>
      <c r="BT28" s="78"/>
      <c r="BU28" s="78"/>
      <c r="BV28" s="78"/>
      <c r="BW28" s="78">
        <f t="shared" si="18"/>
        <v>486014967</v>
      </c>
      <c r="BX28" s="78">
        <v>118539544</v>
      </c>
      <c r="BY28" s="78">
        <v>120627785</v>
      </c>
      <c r="BZ28" s="78">
        <v>120653419</v>
      </c>
      <c r="CA28" s="78">
        <v>126194219</v>
      </c>
      <c r="CB28" s="78"/>
      <c r="CC28" s="78"/>
      <c r="CD28" s="78"/>
      <c r="CE28" s="78"/>
      <c r="CF28" s="78"/>
      <c r="CG28" s="78"/>
      <c r="CH28" s="78"/>
      <c r="CI28" s="78"/>
      <c r="CJ28" s="78">
        <f t="shared" si="19"/>
        <v>486014967</v>
      </c>
      <c r="CK28" s="69">
        <f t="shared" si="7"/>
        <v>0</v>
      </c>
      <c r="CL28" s="69">
        <f t="shared" si="8"/>
        <v>974985033</v>
      </c>
      <c r="CM28" s="69">
        <f t="shared" si="9"/>
        <v>0</v>
      </c>
      <c r="CN28" s="69">
        <f t="shared" si="10"/>
        <v>0</v>
      </c>
    </row>
    <row r="29" spans="1:92" s="76" customFormat="1" outlineLevel="4" x14ac:dyDescent="0.25">
      <c r="A29" s="74" t="s">
        <v>69</v>
      </c>
      <c r="C29" s="75" t="s">
        <v>70</v>
      </c>
      <c r="D29" s="64">
        <v>10</v>
      </c>
      <c r="E29" s="88" t="s">
        <v>71</v>
      </c>
      <c r="F29" s="82">
        <f>SUM(F30:F35)</f>
        <v>24337000000</v>
      </c>
      <c r="G29" s="89">
        <f t="shared" ref="G29:BR29" si="23">SUM(G30:G35)</f>
        <v>0</v>
      </c>
      <c r="H29" s="82">
        <f t="shared" si="23"/>
        <v>0</v>
      </c>
      <c r="I29" s="83">
        <f t="shared" si="23"/>
        <v>0</v>
      </c>
      <c r="J29" s="82">
        <f t="shared" si="23"/>
        <v>0</v>
      </c>
      <c r="K29" s="90">
        <f t="shared" si="23"/>
        <v>0</v>
      </c>
      <c r="L29" s="83">
        <f t="shared" si="23"/>
        <v>0</v>
      </c>
      <c r="M29" s="89">
        <f t="shared" si="23"/>
        <v>5050000000</v>
      </c>
      <c r="N29" s="82">
        <f t="shared" si="23"/>
        <v>0</v>
      </c>
      <c r="O29" s="83">
        <f t="shared" si="23"/>
        <v>0</v>
      </c>
      <c r="P29" s="83">
        <f t="shared" si="23"/>
        <v>0</v>
      </c>
      <c r="Q29" s="83">
        <f t="shared" si="23"/>
        <v>0</v>
      </c>
      <c r="R29" s="83">
        <f t="shared" si="23"/>
        <v>0</v>
      </c>
      <c r="S29" s="83">
        <f t="shared" si="23"/>
        <v>0</v>
      </c>
      <c r="T29" s="83">
        <f t="shared" si="23"/>
        <v>0</v>
      </c>
      <c r="U29" s="83">
        <f t="shared" si="23"/>
        <v>0</v>
      </c>
      <c r="V29" s="83">
        <f t="shared" si="23"/>
        <v>0</v>
      </c>
      <c r="W29" s="83">
        <f t="shared" si="23"/>
        <v>0</v>
      </c>
      <c r="X29" s="83">
        <f t="shared" si="23"/>
        <v>0</v>
      </c>
      <c r="Y29" s="83">
        <f t="shared" si="23"/>
        <v>0</v>
      </c>
      <c r="Z29" s="83">
        <f t="shared" si="23"/>
        <v>0</v>
      </c>
      <c r="AA29" s="83">
        <f t="shared" si="23"/>
        <v>0</v>
      </c>
      <c r="AB29" s="83">
        <f t="shared" si="23"/>
        <v>0</v>
      </c>
      <c r="AC29" s="83">
        <f t="shared" si="23"/>
        <v>0</v>
      </c>
      <c r="AD29" s="83">
        <f t="shared" si="23"/>
        <v>0</v>
      </c>
      <c r="AE29" s="89">
        <f t="shared" si="23"/>
        <v>5050000000</v>
      </c>
      <c r="AF29" s="82">
        <f t="shared" si="23"/>
        <v>0</v>
      </c>
      <c r="AG29" s="83">
        <f t="shared" si="23"/>
        <v>0</v>
      </c>
      <c r="AH29" s="83">
        <f t="shared" si="23"/>
        <v>0</v>
      </c>
      <c r="AI29" s="83">
        <f t="shared" si="23"/>
        <v>0</v>
      </c>
      <c r="AJ29" s="82">
        <f t="shared" si="23"/>
        <v>19287000000</v>
      </c>
      <c r="AK29" s="89">
        <f t="shared" si="23"/>
        <v>18979000000</v>
      </c>
      <c r="AL29" s="82">
        <f t="shared" si="23"/>
        <v>0</v>
      </c>
      <c r="AM29" s="82">
        <f t="shared" si="23"/>
        <v>0</v>
      </c>
      <c r="AN29" s="82">
        <f t="shared" si="23"/>
        <v>0</v>
      </c>
      <c r="AO29" s="82">
        <f t="shared" si="23"/>
        <v>0</v>
      </c>
      <c r="AP29" s="82">
        <f t="shared" si="23"/>
        <v>0</v>
      </c>
      <c r="AQ29" s="82">
        <f t="shared" si="23"/>
        <v>0</v>
      </c>
      <c r="AR29" s="82">
        <f t="shared" si="23"/>
        <v>0</v>
      </c>
      <c r="AS29" s="82">
        <f t="shared" si="23"/>
        <v>0</v>
      </c>
      <c r="AT29" s="82">
        <f t="shared" si="23"/>
        <v>0</v>
      </c>
      <c r="AU29" s="82">
        <f t="shared" si="23"/>
        <v>0</v>
      </c>
      <c r="AV29" s="82">
        <f t="shared" si="23"/>
        <v>0</v>
      </c>
      <c r="AW29" s="82">
        <f t="shared" si="23"/>
        <v>18979000000</v>
      </c>
      <c r="AX29" s="82">
        <f t="shared" si="23"/>
        <v>743123974</v>
      </c>
      <c r="AY29" s="82">
        <f t="shared" si="23"/>
        <v>713422729</v>
      </c>
      <c r="AZ29" s="82">
        <f t="shared" si="23"/>
        <v>640356355</v>
      </c>
      <c r="BA29" s="82">
        <f t="shared" si="23"/>
        <v>715830507</v>
      </c>
      <c r="BB29" s="82">
        <f t="shared" si="23"/>
        <v>0</v>
      </c>
      <c r="BC29" s="82">
        <f t="shared" si="23"/>
        <v>0</v>
      </c>
      <c r="BD29" s="82">
        <f t="shared" si="23"/>
        <v>0</v>
      </c>
      <c r="BE29" s="82">
        <f t="shared" si="23"/>
        <v>0</v>
      </c>
      <c r="BF29" s="82">
        <f t="shared" si="23"/>
        <v>0</v>
      </c>
      <c r="BG29" s="82">
        <f t="shared" si="23"/>
        <v>0</v>
      </c>
      <c r="BH29" s="82">
        <f t="shared" si="23"/>
        <v>0</v>
      </c>
      <c r="BI29" s="82">
        <f t="shared" si="23"/>
        <v>0</v>
      </c>
      <c r="BJ29" s="82">
        <f t="shared" si="23"/>
        <v>2812733565</v>
      </c>
      <c r="BK29" s="82">
        <f t="shared" si="23"/>
        <v>743123974</v>
      </c>
      <c r="BL29" s="82">
        <f t="shared" si="23"/>
        <v>713422729</v>
      </c>
      <c r="BM29" s="82">
        <f t="shared" si="23"/>
        <v>640356355</v>
      </c>
      <c r="BN29" s="82">
        <f t="shared" si="23"/>
        <v>715830507</v>
      </c>
      <c r="BO29" s="82">
        <f t="shared" si="23"/>
        <v>0</v>
      </c>
      <c r="BP29" s="82">
        <f t="shared" si="23"/>
        <v>0</v>
      </c>
      <c r="BQ29" s="82">
        <f t="shared" si="23"/>
        <v>0</v>
      </c>
      <c r="BR29" s="82">
        <f t="shared" si="23"/>
        <v>0</v>
      </c>
      <c r="BS29" s="82">
        <f t="shared" ref="BS29:CJ29" si="24">SUM(BS30:BS35)</f>
        <v>0</v>
      </c>
      <c r="BT29" s="82">
        <f t="shared" si="24"/>
        <v>0</v>
      </c>
      <c r="BU29" s="82">
        <f t="shared" si="24"/>
        <v>0</v>
      </c>
      <c r="BV29" s="82">
        <f t="shared" si="24"/>
        <v>0</v>
      </c>
      <c r="BW29" s="82">
        <f t="shared" si="24"/>
        <v>2812733565</v>
      </c>
      <c r="BX29" s="82">
        <f t="shared" si="24"/>
        <v>743123974</v>
      </c>
      <c r="BY29" s="82">
        <f t="shared" si="24"/>
        <v>713422729</v>
      </c>
      <c r="BZ29" s="82">
        <f t="shared" si="24"/>
        <v>640356355</v>
      </c>
      <c r="CA29" s="82">
        <f t="shared" si="24"/>
        <v>715830507</v>
      </c>
      <c r="CB29" s="82">
        <f t="shared" si="24"/>
        <v>0</v>
      </c>
      <c r="CC29" s="82">
        <f t="shared" si="24"/>
        <v>0</v>
      </c>
      <c r="CD29" s="82">
        <f t="shared" si="24"/>
        <v>0</v>
      </c>
      <c r="CE29" s="82">
        <f t="shared" si="24"/>
        <v>0</v>
      </c>
      <c r="CF29" s="82">
        <f t="shared" si="24"/>
        <v>0</v>
      </c>
      <c r="CG29" s="82">
        <f t="shared" si="24"/>
        <v>0</v>
      </c>
      <c r="CH29" s="82">
        <f t="shared" si="24"/>
        <v>0</v>
      </c>
      <c r="CI29" s="82">
        <f t="shared" si="24"/>
        <v>0</v>
      </c>
      <c r="CJ29" s="82">
        <f t="shared" si="24"/>
        <v>2812733565</v>
      </c>
      <c r="CK29" s="82">
        <f t="shared" si="7"/>
        <v>308000000</v>
      </c>
      <c r="CL29" s="82">
        <f t="shared" si="8"/>
        <v>16166266435</v>
      </c>
      <c r="CM29" s="82">
        <f t="shared" si="9"/>
        <v>0</v>
      </c>
      <c r="CN29" s="82">
        <f t="shared" si="10"/>
        <v>0</v>
      </c>
    </row>
    <row r="30" spans="1:92" ht="14.25" customHeight="1" outlineLevel="5" x14ac:dyDescent="0.25">
      <c r="B30" s="3" t="str">
        <f t="shared" si="16"/>
        <v>A 1-0-1-5-110</v>
      </c>
      <c r="C30" s="73" t="s">
        <v>72</v>
      </c>
      <c r="D30" s="16">
        <v>10</v>
      </c>
      <c r="E30" s="77" t="s">
        <v>73</v>
      </c>
      <c r="F30" s="78">
        <v>3600000000</v>
      </c>
      <c r="G30" s="79">
        <v>0</v>
      </c>
      <c r="H30" s="78">
        <v>0</v>
      </c>
      <c r="I30" s="80">
        <v>0</v>
      </c>
      <c r="J30" s="78">
        <v>0</v>
      </c>
      <c r="K30" s="81">
        <v>0</v>
      </c>
      <c r="L30" s="80">
        <v>0</v>
      </c>
      <c r="M30" s="79">
        <v>600000000</v>
      </c>
      <c r="N30" s="82">
        <v>0</v>
      </c>
      <c r="O30" s="83">
        <v>0</v>
      </c>
      <c r="P30" s="83">
        <v>0</v>
      </c>
      <c r="Q30" s="80">
        <v>0</v>
      </c>
      <c r="R30" s="80">
        <v>0</v>
      </c>
      <c r="S30" s="80">
        <v>0</v>
      </c>
      <c r="T30" s="80">
        <v>0</v>
      </c>
      <c r="U30" s="80">
        <v>0</v>
      </c>
      <c r="V30" s="80">
        <v>0</v>
      </c>
      <c r="W30" s="80">
        <v>0</v>
      </c>
      <c r="X30" s="80">
        <v>0</v>
      </c>
      <c r="Y30" s="80">
        <v>0</v>
      </c>
      <c r="Z30" s="80">
        <v>0</v>
      </c>
      <c r="AA30" s="80">
        <v>0</v>
      </c>
      <c r="AB30" s="80">
        <v>0</v>
      </c>
      <c r="AC30" s="80">
        <v>0</v>
      </c>
      <c r="AD30" s="80">
        <v>0</v>
      </c>
      <c r="AE30" s="79">
        <f t="shared" ref="AE30:AF35" si="25">+G30+I30+K30+M30+O30+Q30+S30+U30+W30+Y30+AA30+AC30</f>
        <v>600000000</v>
      </c>
      <c r="AF30" s="78">
        <f t="shared" si="25"/>
        <v>0</v>
      </c>
      <c r="AG30" s="80"/>
      <c r="AH30" s="80"/>
      <c r="AI30" s="92"/>
      <c r="AJ30" s="78">
        <f t="shared" ref="AJ30:AJ35" si="26">+F30-AE30+AF30</f>
        <v>3000000000</v>
      </c>
      <c r="AK30" s="84">
        <v>2900000000</v>
      </c>
      <c r="AL30" s="85">
        <v>0</v>
      </c>
      <c r="AM30" s="85">
        <v>0</v>
      </c>
      <c r="AN30" s="78">
        <v>0</v>
      </c>
      <c r="AO30" s="78"/>
      <c r="AP30" s="78"/>
      <c r="AQ30" s="78"/>
      <c r="AR30" s="78"/>
      <c r="AS30" s="78"/>
      <c r="AT30" s="78"/>
      <c r="AU30" s="78"/>
      <c r="AV30" s="78"/>
      <c r="AW30" s="78">
        <f t="shared" si="17"/>
        <v>2900000000</v>
      </c>
      <c r="AX30" s="78">
        <v>198787157</v>
      </c>
      <c r="AY30" s="78">
        <v>230287863</v>
      </c>
      <c r="AZ30" s="78">
        <v>231946822</v>
      </c>
      <c r="BA30" s="78">
        <v>234240875</v>
      </c>
      <c r="BB30" s="78"/>
      <c r="BC30" s="78"/>
      <c r="BD30" s="78"/>
      <c r="BE30" s="78"/>
      <c r="BF30" s="78"/>
      <c r="BG30" s="78"/>
      <c r="BH30" s="78"/>
      <c r="BI30" s="78"/>
      <c r="BJ30" s="78">
        <f t="shared" si="22"/>
        <v>895262717</v>
      </c>
      <c r="BK30" s="78">
        <v>198787157</v>
      </c>
      <c r="BL30" s="78">
        <v>230287863</v>
      </c>
      <c r="BM30" s="78">
        <v>231946822</v>
      </c>
      <c r="BN30" s="78">
        <v>234240875</v>
      </c>
      <c r="BO30" s="78"/>
      <c r="BP30" s="78"/>
      <c r="BQ30" s="78"/>
      <c r="BR30" s="78"/>
      <c r="BS30" s="78"/>
      <c r="BT30" s="78"/>
      <c r="BU30" s="78"/>
      <c r="BV30" s="78"/>
      <c r="BW30" s="78">
        <f t="shared" si="18"/>
        <v>895262717</v>
      </c>
      <c r="BX30" s="78">
        <v>198787157</v>
      </c>
      <c r="BY30" s="78">
        <v>230287863</v>
      </c>
      <c r="BZ30" s="78">
        <v>231946822</v>
      </c>
      <c r="CA30" s="78">
        <v>234240875</v>
      </c>
      <c r="CB30" s="78"/>
      <c r="CC30" s="78"/>
      <c r="CD30" s="78"/>
      <c r="CE30" s="78"/>
      <c r="CF30" s="78"/>
      <c r="CG30" s="78"/>
      <c r="CH30" s="78"/>
      <c r="CI30" s="78"/>
      <c r="CJ30" s="78">
        <f t="shared" si="19"/>
        <v>895262717</v>
      </c>
      <c r="CK30" s="69">
        <f t="shared" si="7"/>
        <v>100000000</v>
      </c>
      <c r="CL30" s="69">
        <f t="shared" si="8"/>
        <v>2004737283</v>
      </c>
      <c r="CM30" s="69">
        <f t="shared" si="9"/>
        <v>0</v>
      </c>
      <c r="CN30" s="69">
        <f t="shared" si="10"/>
        <v>0</v>
      </c>
    </row>
    <row r="31" spans="1:92" ht="13.5" customHeight="1" outlineLevel="5" x14ac:dyDescent="0.25">
      <c r="B31" s="3" t="str">
        <f t="shared" si="16"/>
        <v>A 1-0-1-5-210</v>
      </c>
      <c r="C31" s="73" t="s">
        <v>74</v>
      </c>
      <c r="D31" s="16">
        <v>10</v>
      </c>
      <c r="E31" s="77" t="s">
        <v>75</v>
      </c>
      <c r="F31" s="78">
        <v>3000000000</v>
      </c>
      <c r="G31" s="79">
        <v>0</v>
      </c>
      <c r="H31" s="78">
        <v>0</v>
      </c>
      <c r="I31" s="80">
        <v>0</v>
      </c>
      <c r="J31" s="78">
        <v>0</v>
      </c>
      <c r="K31" s="81">
        <v>0</v>
      </c>
      <c r="L31" s="80">
        <v>0</v>
      </c>
      <c r="M31" s="79">
        <v>850000000</v>
      </c>
      <c r="N31" s="82">
        <v>0</v>
      </c>
      <c r="O31" s="83">
        <v>0</v>
      </c>
      <c r="P31" s="83">
        <v>0</v>
      </c>
      <c r="Q31" s="80">
        <v>0</v>
      </c>
      <c r="R31" s="80">
        <v>0</v>
      </c>
      <c r="S31" s="80">
        <v>0</v>
      </c>
      <c r="T31" s="80">
        <v>0</v>
      </c>
      <c r="U31" s="80">
        <v>0</v>
      </c>
      <c r="V31" s="80">
        <v>0</v>
      </c>
      <c r="W31" s="80">
        <v>0</v>
      </c>
      <c r="X31" s="80">
        <v>0</v>
      </c>
      <c r="Y31" s="80">
        <v>0</v>
      </c>
      <c r="Z31" s="80">
        <v>0</v>
      </c>
      <c r="AA31" s="80">
        <v>0</v>
      </c>
      <c r="AB31" s="80">
        <v>0</v>
      </c>
      <c r="AC31" s="80">
        <v>0</v>
      </c>
      <c r="AD31" s="80">
        <v>0</v>
      </c>
      <c r="AE31" s="79">
        <f t="shared" si="25"/>
        <v>850000000</v>
      </c>
      <c r="AF31" s="78">
        <f t="shared" si="25"/>
        <v>0</v>
      </c>
      <c r="AG31" s="80"/>
      <c r="AH31" s="80"/>
      <c r="AI31" s="92"/>
      <c r="AJ31" s="78">
        <f t="shared" si="26"/>
        <v>2150000000</v>
      </c>
      <c r="AK31" s="84">
        <v>2100000000</v>
      </c>
      <c r="AL31" s="85">
        <v>0</v>
      </c>
      <c r="AM31" s="85">
        <v>0</v>
      </c>
      <c r="AN31" s="78">
        <v>0</v>
      </c>
      <c r="AO31" s="78"/>
      <c r="AP31" s="78"/>
      <c r="AQ31" s="78"/>
      <c r="AR31" s="78"/>
      <c r="AS31" s="78"/>
      <c r="AT31" s="78"/>
      <c r="AU31" s="78"/>
      <c r="AV31" s="78"/>
      <c r="AW31" s="78">
        <f t="shared" si="17"/>
        <v>2100000000</v>
      </c>
      <c r="AX31" s="78">
        <v>216894823</v>
      </c>
      <c r="AY31" s="78">
        <v>236969577</v>
      </c>
      <c r="AZ31" s="78">
        <v>108399094</v>
      </c>
      <c r="BA31" s="78">
        <v>178155505</v>
      </c>
      <c r="BB31" s="78"/>
      <c r="BC31" s="78"/>
      <c r="BD31" s="78"/>
      <c r="BE31" s="78"/>
      <c r="BF31" s="78"/>
      <c r="BG31" s="78"/>
      <c r="BH31" s="78"/>
      <c r="BI31" s="78"/>
      <c r="BJ31" s="78">
        <f t="shared" si="22"/>
        <v>740418999</v>
      </c>
      <c r="BK31" s="78">
        <v>216894823</v>
      </c>
      <c r="BL31" s="78">
        <v>236969577</v>
      </c>
      <c r="BM31" s="78">
        <v>108399094</v>
      </c>
      <c r="BN31" s="78">
        <v>178155505</v>
      </c>
      <c r="BO31" s="78"/>
      <c r="BP31" s="78"/>
      <c r="BQ31" s="78"/>
      <c r="BR31" s="78"/>
      <c r="BS31" s="78"/>
      <c r="BT31" s="78"/>
      <c r="BU31" s="78"/>
      <c r="BV31" s="78"/>
      <c r="BW31" s="78">
        <f t="shared" si="18"/>
        <v>740418999</v>
      </c>
      <c r="BX31" s="78">
        <v>216894823</v>
      </c>
      <c r="BY31" s="78">
        <v>236969577</v>
      </c>
      <c r="BZ31" s="78">
        <v>108399094</v>
      </c>
      <c r="CA31" s="78">
        <v>178155505</v>
      </c>
      <c r="CB31" s="78"/>
      <c r="CC31" s="78"/>
      <c r="CD31" s="78"/>
      <c r="CE31" s="78"/>
      <c r="CF31" s="78"/>
      <c r="CG31" s="78"/>
      <c r="CH31" s="78"/>
      <c r="CI31" s="78"/>
      <c r="CJ31" s="78">
        <f t="shared" si="19"/>
        <v>740418999</v>
      </c>
      <c r="CK31" s="69">
        <f t="shared" si="7"/>
        <v>50000000</v>
      </c>
      <c r="CL31" s="69">
        <f t="shared" si="8"/>
        <v>1359581001</v>
      </c>
      <c r="CM31" s="69">
        <f t="shared" si="9"/>
        <v>0</v>
      </c>
      <c r="CN31" s="69">
        <f t="shared" si="10"/>
        <v>0</v>
      </c>
    </row>
    <row r="32" spans="1:92" outlineLevel="5" x14ac:dyDescent="0.25">
      <c r="B32" s="3" t="str">
        <f t="shared" si="16"/>
        <v>A 1-0-1-5-1410</v>
      </c>
      <c r="C32" s="73" t="s">
        <v>76</v>
      </c>
      <c r="D32" s="16">
        <v>10</v>
      </c>
      <c r="E32" s="77" t="s">
        <v>77</v>
      </c>
      <c r="F32" s="78">
        <v>4000000000</v>
      </c>
      <c r="G32" s="79">
        <v>0</v>
      </c>
      <c r="H32" s="78">
        <v>0</v>
      </c>
      <c r="I32" s="80">
        <v>0</v>
      </c>
      <c r="J32" s="78">
        <v>0</v>
      </c>
      <c r="K32" s="81">
        <v>0</v>
      </c>
      <c r="L32" s="80">
        <v>0</v>
      </c>
      <c r="M32" s="79">
        <v>1150000000</v>
      </c>
      <c r="N32" s="82">
        <v>0</v>
      </c>
      <c r="O32" s="83">
        <v>0</v>
      </c>
      <c r="P32" s="83">
        <v>0</v>
      </c>
      <c r="Q32" s="80">
        <v>0</v>
      </c>
      <c r="R32" s="80">
        <v>0</v>
      </c>
      <c r="S32" s="80">
        <v>0</v>
      </c>
      <c r="T32" s="80">
        <v>0</v>
      </c>
      <c r="U32" s="80">
        <v>0</v>
      </c>
      <c r="V32" s="80">
        <v>0</v>
      </c>
      <c r="W32" s="80">
        <v>0</v>
      </c>
      <c r="X32" s="80">
        <v>0</v>
      </c>
      <c r="Y32" s="80">
        <v>0</v>
      </c>
      <c r="Z32" s="80">
        <v>0</v>
      </c>
      <c r="AA32" s="80">
        <v>0</v>
      </c>
      <c r="AB32" s="80">
        <v>0</v>
      </c>
      <c r="AC32" s="80">
        <v>0</v>
      </c>
      <c r="AD32" s="80">
        <v>0</v>
      </c>
      <c r="AE32" s="79">
        <f t="shared" si="25"/>
        <v>1150000000</v>
      </c>
      <c r="AF32" s="78">
        <f t="shared" si="25"/>
        <v>0</v>
      </c>
      <c r="AG32" s="80"/>
      <c r="AH32" s="80"/>
      <c r="AI32" s="92"/>
      <c r="AJ32" s="78">
        <f t="shared" si="26"/>
        <v>2850000000</v>
      </c>
      <c r="AK32" s="84">
        <v>2800000000</v>
      </c>
      <c r="AL32" s="85">
        <v>0</v>
      </c>
      <c r="AM32" s="85">
        <v>0</v>
      </c>
      <c r="AN32" s="78">
        <v>0</v>
      </c>
      <c r="AO32" s="78"/>
      <c r="AP32" s="78"/>
      <c r="AQ32" s="78"/>
      <c r="AR32" s="78"/>
      <c r="AS32" s="78"/>
      <c r="AT32" s="78"/>
      <c r="AU32" s="78"/>
      <c r="AV32" s="78"/>
      <c r="AW32" s="78">
        <f t="shared" si="17"/>
        <v>2800000000</v>
      </c>
      <c r="AX32" s="78">
        <v>7219791</v>
      </c>
      <c r="AY32" s="78">
        <v>10088625</v>
      </c>
      <c r="AZ32" s="78">
        <v>3097424</v>
      </c>
      <c r="BA32" s="78">
        <v>8153741</v>
      </c>
      <c r="BB32" s="78"/>
      <c r="BC32" s="78"/>
      <c r="BD32" s="78"/>
      <c r="BE32" s="78"/>
      <c r="BF32" s="78"/>
      <c r="BG32" s="78"/>
      <c r="BH32" s="78"/>
      <c r="BI32" s="78"/>
      <c r="BJ32" s="78">
        <f t="shared" si="22"/>
        <v>28559581</v>
      </c>
      <c r="BK32" s="78">
        <v>7219791</v>
      </c>
      <c r="BL32" s="78">
        <v>10088625</v>
      </c>
      <c r="BM32" s="78">
        <v>3097424</v>
      </c>
      <c r="BN32" s="78">
        <v>8153741</v>
      </c>
      <c r="BO32" s="78"/>
      <c r="BP32" s="78"/>
      <c r="BQ32" s="78"/>
      <c r="BR32" s="78"/>
      <c r="BS32" s="78"/>
      <c r="BT32" s="78"/>
      <c r="BU32" s="78"/>
      <c r="BV32" s="78"/>
      <c r="BW32" s="78">
        <f t="shared" si="18"/>
        <v>28559581</v>
      </c>
      <c r="BX32" s="78">
        <v>7219791</v>
      </c>
      <c r="BY32" s="78">
        <v>10088625</v>
      </c>
      <c r="BZ32" s="78">
        <v>3097424</v>
      </c>
      <c r="CA32" s="78">
        <v>8153741</v>
      </c>
      <c r="CB32" s="78"/>
      <c r="CC32" s="78"/>
      <c r="CD32" s="78"/>
      <c r="CE32" s="78"/>
      <c r="CF32" s="78"/>
      <c r="CG32" s="78"/>
      <c r="CH32" s="78"/>
      <c r="CI32" s="78"/>
      <c r="CJ32" s="78">
        <f t="shared" si="19"/>
        <v>28559581</v>
      </c>
      <c r="CK32" s="69">
        <f t="shared" si="7"/>
        <v>50000000</v>
      </c>
      <c r="CL32" s="69">
        <f t="shared" si="8"/>
        <v>2771440419</v>
      </c>
      <c r="CM32" s="69">
        <f t="shared" si="9"/>
        <v>0</v>
      </c>
      <c r="CN32" s="69">
        <f t="shared" si="10"/>
        <v>0</v>
      </c>
    </row>
    <row r="33" spans="1:92" outlineLevel="5" x14ac:dyDescent="0.25">
      <c r="B33" s="3" t="str">
        <f t="shared" si="16"/>
        <v>A 1-0-1-5-1510</v>
      </c>
      <c r="C33" s="73" t="s">
        <v>78</v>
      </c>
      <c r="D33" s="16">
        <v>10</v>
      </c>
      <c r="E33" s="77" t="s">
        <v>79</v>
      </c>
      <c r="F33" s="78">
        <v>3758000000</v>
      </c>
      <c r="G33" s="79">
        <v>0</v>
      </c>
      <c r="H33" s="78">
        <v>0</v>
      </c>
      <c r="I33" s="80">
        <v>0</v>
      </c>
      <c r="J33" s="78">
        <v>0</v>
      </c>
      <c r="K33" s="81">
        <v>0</v>
      </c>
      <c r="L33" s="80">
        <v>0</v>
      </c>
      <c r="M33" s="79">
        <v>800000000</v>
      </c>
      <c r="N33" s="82">
        <v>0</v>
      </c>
      <c r="O33" s="83">
        <v>0</v>
      </c>
      <c r="P33" s="83">
        <v>0</v>
      </c>
      <c r="Q33" s="80">
        <v>0</v>
      </c>
      <c r="R33" s="80">
        <v>0</v>
      </c>
      <c r="S33" s="80">
        <v>0</v>
      </c>
      <c r="T33" s="80">
        <v>0</v>
      </c>
      <c r="U33" s="80">
        <v>0</v>
      </c>
      <c r="V33" s="80">
        <v>0</v>
      </c>
      <c r="W33" s="80">
        <v>0</v>
      </c>
      <c r="X33" s="80">
        <v>0</v>
      </c>
      <c r="Y33" s="80">
        <v>0</v>
      </c>
      <c r="Z33" s="80">
        <v>0</v>
      </c>
      <c r="AA33" s="80">
        <v>0</v>
      </c>
      <c r="AB33" s="80">
        <v>0</v>
      </c>
      <c r="AC33" s="80">
        <v>0</v>
      </c>
      <c r="AD33" s="80">
        <v>0</v>
      </c>
      <c r="AE33" s="79">
        <f t="shared" si="25"/>
        <v>800000000</v>
      </c>
      <c r="AF33" s="78">
        <f t="shared" si="25"/>
        <v>0</v>
      </c>
      <c r="AG33" s="80"/>
      <c r="AH33" s="80"/>
      <c r="AI33" s="92"/>
      <c r="AJ33" s="78">
        <f t="shared" si="26"/>
        <v>2958000000</v>
      </c>
      <c r="AK33" s="84">
        <v>2900000000</v>
      </c>
      <c r="AL33" s="85">
        <v>0</v>
      </c>
      <c r="AM33" s="85">
        <v>0</v>
      </c>
      <c r="AN33" s="78">
        <v>0</v>
      </c>
      <c r="AO33" s="78"/>
      <c r="AP33" s="78"/>
      <c r="AQ33" s="78"/>
      <c r="AR33" s="78"/>
      <c r="AS33" s="78"/>
      <c r="AT33" s="78"/>
      <c r="AU33" s="78"/>
      <c r="AV33" s="78"/>
      <c r="AW33" s="78">
        <f t="shared" si="17"/>
        <v>2900000000</v>
      </c>
      <c r="AX33" s="78">
        <v>165075736</v>
      </c>
      <c r="AY33" s="78">
        <v>83466656</v>
      </c>
      <c r="AZ33" s="78">
        <v>141798628</v>
      </c>
      <c r="BA33" s="78">
        <v>136480903</v>
      </c>
      <c r="BB33" s="78"/>
      <c r="BC33" s="78"/>
      <c r="BD33" s="78"/>
      <c r="BE33" s="78"/>
      <c r="BF33" s="78"/>
      <c r="BG33" s="78"/>
      <c r="BH33" s="78"/>
      <c r="BI33" s="78"/>
      <c r="BJ33" s="78">
        <f t="shared" si="22"/>
        <v>526821923</v>
      </c>
      <c r="BK33" s="78">
        <v>165075736</v>
      </c>
      <c r="BL33" s="78">
        <v>83466656</v>
      </c>
      <c r="BM33" s="78">
        <v>141798628</v>
      </c>
      <c r="BN33" s="78">
        <v>136480903</v>
      </c>
      <c r="BO33" s="78"/>
      <c r="BP33" s="78"/>
      <c r="BQ33" s="78"/>
      <c r="BR33" s="78"/>
      <c r="BS33" s="78"/>
      <c r="BT33" s="78"/>
      <c r="BU33" s="78"/>
      <c r="BV33" s="78"/>
      <c r="BW33" s="78">
        <f t="shared" si="18"/>
        <v>526821923</v>
      </c>
      <c r="BX33" s="78">
        <v>165075736</v>
      </c>
      <c r="BY33" s="78">
        <v>83466656</v>
      </c>
      <c r="BZ33" s="78">
        <v>141798628</v>
      </c>
      <c r="CA33" s="78">
        <v>136480903</v>
      </c>
      <c r="CB33" s="78"/>
      <c r="CC33" s="78"/>
      <c r="CD33" s="78"/>
      <c r="CE33" s="78"/>
      <c r="CF33" s="78"/>
      <c r="CG33" s="78"/>
      <c r="CH33" s="78"/>
      <c r="CI33" s="78"/>
      <c r="CJ33" s="78">
        <f t="shared" si="19"/>
        <v>526821923</v>
      </c>
      <c r="CK33" s="69">
        <f t="shared" si="7"/>
        <v>58000000</v>
      </c>
      <c r="CL33" s="69">
        <f t="shared" si="8"/>
        <v>2373178077</v>
      </c>
      <c r="CM33" s="69">
        <f t="shared" si="9"/>
        <v>0</v>
      </c>
      <c r="CN33" s="69">
        <f t="shared" si="10"/>
        <v>0</v>
      </c>
    </row>
    <row r="34" spans="1:92" outlineLevel="5" x14ac:dyDescent="0.25">
      <c r="B34" s="3" t="str">
        <f t="shared" si="16"/>
        <v>A 1-0-1-5-1610</v>
      </c>
      <c r="C34" s="73" t="s">
        <v>80</v>
      </c>
      <c r="D34" s="16">
        <v>10</v>
      </c>
      <c r="E34" s="77" t="s">
        <v>81</v>
      </c>
      <c r="F34" s="78">
        <v>8000000000</v>
      </c>
      <c r="G34" s="79">
        <v>0</v>
      </c>
      <c r="H34" s="78">
        <v>0</v>
      </c>
      <c r="I34" s="80">
        <v>0</v>
      </c>
      <c r="J34" s="78">
        <v>0</v>
      </c>
      <c r="K34" s="81">
        <v>0</v>
      </c>
      <c r="L34" s="80">
        <v>0</v>
      </c>
      <c r="M34" s="79">
        <v>1650000000</v>
      </c>
      <c r="N34" s="82">
        <v>0</v>
      </c>
      <c r="O34" s="83">
        <v>0</v>
      </c>
      <c r="P34" s="83">
        <v>0</v>
      </c>
      <c r="Q34" s="80">
        <v>0</v>
      </c>
      <c r="R34" s="80">
        <v>0</v>
      </c>
      <c r="S34" s="80">
        <v>0</v>
      </c>
      <c r="T34" s="80">
        <v>0</v>
      </c>
      <c r="U34" s="80">
        <v>0</v>
      </c>
      <c r="V34" s="80">
        <v>0</v>
      </c>
      <c r="W34" s="80">
        <v>0</v>
      </c>
      <c r="X34" s="80">
        <v>0</v>
      </c>
      <c r="Y34" s="80">
        <v>0</v>
      </c>
      <c r="Z34" s="80">
        <v>0</v>
      </c>
      <c r="AA34" s="80">
        <v>0</v>
      </c>
      <c r="AB34" s="80">
        <v>0</v>
      </c>
      <c r="AC34" s="80">
        <v>0</v>
      </c>
      <c r="AD34" s="80">
        <v>0</v>
      </c>
      <c r="AE34" s="79">
        <f t="shared" si="25"/>
        <v>1650000000</v>
      </c>
      <c r="AF34" s="78">
        <f t="shared" si="25"/>
        <v>0</v>
      </c>
      <c r="AG34" s="80"/>
      <c r="AH34" s="80"/>
      <c r="AI34" s="92"/>
      <c r="AJ34" s="78">
        <f t="shared" si="26"/>
        <v>6350000000</v>
      </c>
      <c r="AK34" s="84">
        <v>6300000000</v>
      </c>
      <c r="AL34" s="85">
        <v>0</v>
      </c>
      <c r="AM34" s="85">
        <v>0</v>
      </c>
      <c r="AN34" s="78">
        <v>0</v>
      </c>
      <c r="AO34" s="78"/>
      <c r="AP34" s="78"/>
      <c r="AQ34" s="78"/>
      <c r="AR34" s="78"/>
      <c r="AS34" s="78"/>
      <c r="AT34" s="78"/>
      <c r="AU34" s="78"/>
      <c r="AV34" s="78"/>
      <c r="AW34" s="78">
        <f t="shared" si="17"/>
        <v>6300000000</v>
      </c>
      <c r="AX34" s="78">
        <v>3547614</v>
      </c>
      <c r="AY34" s="78">
        <v>3851951</v>
      </c>
      <c r="AZ34" s="78">
        <v>2278134</v>
      </c>
      <c r="BA34" s="78">
        <v>6247012</v>
      </c>
      <c r="BB34" s="78"/>
      <c r="BC34" s="78"/>
      <c r="BD34" s="78"/>
      <c r="BE34" s="78"/>
      <c r="BF34" s="78"/>
      <c r="BG34" s="78"/>
      <c r="BH34" s="78"/>
      <c r="BI34" s="78"/>
      <c r="BJ34" s="78">
        <f t="shared" si="22"/>
        <v>15924711</v>
      </c>
      <c r="BK34" s="78">
        <v>3547614</v>
      </c>
      <c r="BL34" s="78">
        <v>3851951</v>
      </c>
      <c r="BM34" s="78">
        <v>2278134</v>
      </c>
      <c r="BN34" s="78">
        <v>6247012</v>
      </c>
      <c r="BO34" s="78"/>
      <c r="BP34" s="78"/>
      <c r="BQ34" s="78"/>
      <c r="BR34" s="78"/>
      <c r="BS34" s="78"/>
      <c r="BT34" s="78"/>
      <c r="BU34" s="78"/>
      <c r="BV34" s="78"/>
      <c r="BW34" s="78">
        <f t="shared" si="18"/>
        <v>15924711</v>
      </c>
      <c r="BX34" s="78">
        <v>3547614</v>
      </c>
      <c r="BY34" s="78">
        <v>3851951</v>
      </c>
      <c r="BZ34" s="78">
        <v>2278134</v>
      </c>
      <c r="CA34" s="78">
        <v>6247012</v>
      </c>
      <c r="CB34" s="78"/>
      <c r="CC34" s="78"/>
      <c r="CD34" s="78"/>
      <c r="CE34" s="78"/>
      <c r="CF34" s="78"/>
      <c r="CG34" s="78"/>
      <c r="CH34" s="78"/>
      <c r="CI34" s="78"/>
      <c r="CJ34" s="78">
        <f t="shared" si="19"/>
        <v>15924711</v>
      </c>
      <c r="CK34" s="69">
        <f t="shared" si="7"/>
        <v>50000000</v>
      </c>
      <c r="CL34" s="69">
        <f t="shared" si="8"/>
        <v>6284075289</v>
      </c>
      <c r="CM34" s="69">
        <f t="shared" si="9"/>
        <v>0</v>
      </c>
      <c r="CN34" s="69">
        <f t="shared" si="10"/>
        <v>0</v>
      </c>
    </row>
    <row r="35" spans="1:92" outlineLevel="5" x14ac:dyDescent="0.25">
      <c r="B35" s="3" t="str">
        <f t="shared" si="16"/>
        <v>A 1-0-1-5-2210</v>
      </c>
      <c r="C35" s="73" t="s">
        <v>82</v>
      </c>
      <c r="D35" s="16">
        <v>10</v>
      </c>
      <c r="E35" s="77" t="s">
        <v>83</v>
      </c>
      <c r="F35" s="78">
        <v>1979000000</v>
      </c>
      <c r="G35" s="79">
        <v>0</v>
      </c>
      <c r="H35" s="78">
        <v>0</v>
      </c>
      <c r="I35" s="80">
        <v>0</v>
      </c>
      <c r="J35" s="78">
        <v>0</v>
      </c>
      <c r="K35" s="81">
        <v>0</v>
      </c>
      <c r="L35" s="80">
        <v>0</v>
      </c>
      <c r="M35" s="89">
        <v>0</v>
      </c>
      <c r="N35" s="82">
        <v>0</v>
      </c>
      <c r="O35" s="83">
        <v>0</v>
      </c>
      <c r="P35" s="83">
        <v>0</v>
      </c>
      <c r="Q35" s="80">
        <v>0</v>
      </c>
      <c r="R35" s="80">
        <v>0</v>
      </c>
      <c r="S35" s="80">
        <v>0</v>
      </c>
      <c r="T35" s="80">
        <v>0</v>
      </c>
      <c r="U35" s="80">
        <v>0</v>
      </c>
      <c r="V35" s="80">
        <v>0</v>
      </c>
      <c r="W35" s="80">
        <v>0</v>
      </c>
      <c r="X35" s="80">
        <v>0</v>
      </c>
      <c r="Y35" s="80">
        <v>0</v>
      </c>
      <c r="Z35" s="80">
        <v>0</v>
      </c>
      <c r="AA35" s="80">
        <v>0</v>
      </c>
      <c r="AB35" s="80">
        <v>0</v>
      </c>
      <c r="AC35" s="80">
        <v>0</v>
      </c>
      <c r="AD35" s="80">
        <v>0</v>
      </c>
      <c r="AE35" s="79">
        <f t="shared" si="25"/>
        <v>0</v>
      </c>
      <c r="AF35" s="78">
        <f t="shared" si="25"/>
        <v>0</v>
      </c>
      <c r="AG35" s="80"/>
      <c r="AH35" s="80"/>
      <c r="AI35" s="92"/>
      <c r="AJ35" s="78">
        <f t="shared" si="26"/>
        <v>1979000000</v>
      </c>
      <c r="AK35" s="84">
        <v>1979000000</v>
      </c>
      <c r="AL35" s="85">
        <v>0</v>
      </c>
      <c r="AM35" s="85">
        <v>0</v>
      </c>
      <c r="AN35" s="78">
        <v>0</v>
      </c>
      <c r="AO35" s="78"/>
      <c r="AP35" s="78"/>
      <c r="AQ35" s="78"/>
      <c r="AR35" s="78"/>
      <c r="AS35" s="78"/>
      <c r="AT35" s="78"/>
      <c r="AU35" s="78"/>
      <c r="AV35" s="78"/>
      <c r="AW35" s="78">
        <f t="shared" si="17"/>
        <v>1979000000</v>
      </c>
      <c r="AX35" s="78">
        <v>151598853</v>
      </c>
      <c r="AY35" s="78">
        <v>148758057</v>
      </c>
      <c r="AZ35" s="78">
        <v>152836253</v>
      </c>
      <c r="BA35" s="78">
        <v>152552471</v>
      </c>
      <c r="BB35" s="78"/>
      <c r="BC35" s="78"/>
      <c r="BD35" s="78"/>
      <c r="BE35" s="78"/>
      <c r="BF35" s="78"/>
      <c r="BG35" s="78"/>
      <c r="BH35" s="78"/>
      <c r="BI35" s="78"/>
      <c r="BJ35" s="78">
        <f t="shared" si="22"/>
        <v>605745634</v>
      </c>
      <c r="BK35" s="78">
        <v>151598853</v>
      </c>
      <c r="BL35" s="78">
        <v>148758057</v>
      </c>
      <c r="BM35" s="78">
        <v>152836253</v>
      </c>
      <c r="BN35" s="78">
        <v>152552471</v>
      </c>
      <c r="BO35" s="78"/>
      <c r="BP35" s="78"/>
      <c r="BQ35" s="78"/>
      <c r="BR35" s="78"/>
      <c r="BS35" s="78"/>
      <c r="BT35" s="78"/>
      <c r="BU35" s="78"/>
      <c r="BV35" s="78"/>
      <c r="BW35" s="78">
        <f t="shared" si="18"/>
        <v>605745634</v>
      </c>
      <c r="BX35" s="78">
        <v>151598853</v>
      </c>
      <c r="BY35" s="78">
        <v>148758057</v>
      </c>
      <c r="BZ35" s="78">
        <v>152836253</v>
      </c>
      <c r="CA35" s="78">
        <v>152552471</v>
      </c>
      <c r="CB35" s="78"/>
      <c r="CC35" s="78"/>
      <c r="CD35" s="78"/>
      <c r="CE35" s="78"/>
      <c r="CF35" s="78"/>
      <c r="CG35" s="78"/>
      <c r="CH35" s="78"/>
      <c r="CI35" s="78"/>
      <c r="CJ35" s="78">
        <f t="shared" si="19"/>
        <v>605745634</v>
      </c>
      <c r="CK35" s="69">
        <f t="shared" si="7"/>
        <v>0</v>
      </c>
      <c r="CL35" s="69">
        <f t="shared" si="8"/>
        <v>1373254366</v>
      </c>
      <c r="CM35" s="69">
        <f t="shared" si="9"/>
        <v>0</v>
      </c>
      <c r="CN35" s="69">
        <f t="shared" si="10"/>
        <v>0</v>
      </c>
    </row>
    <row r="36" spans="1:92" s="76" customFormat="1" outlineLevel="4" x14ac:dyDescent="0.25">
      <c r="A36" s="74" t="s">
        <v>84</v>
      </c>
      <c r="C36" s="75" t="s">
        <v>85</v>
      </c>
      <c r="D36" s="64">
        <v>10</v>
      </c>
      <c r="E36" s="88" t="s">
        <v>86</v>
      </c>
      <c r="F36" s="82">
        <f>+F37+F38</f>
        <v>546000000</v>
      </c>
      <c r="G36" s="89">
        <f t="shared" ref="G36:BR36" si="27">+G37+G38</f>
        <v>0</v>
      </c>
      <c r="H36" s="82">
        <f t="shared" si="27"/>
        <v>0</v>
      </c>
      <c r="I36" s="83">
        <f t="shared" si="27"/>
        <v>0</v>
      </c>
      <c r="J36" s="82">
        <f t="shared" si="27"/>
        <v>0</v>
      </c>
      <c r="K36" s="90">
        <f t="shared" si="27"/>
        <v>0</v>
      </c>
      <c r="L36" s="83">
        <f t="shared" si="27"/>
        <v>0</v>
      </c>
      <c r="M36" s="89">
        <f t="shared" si="27"/>
        <v>0</v>
      </c>
      <c r="N36" s="82">
        <f t="shared" si="27"/>
        <v>0</v>
      </c>
      <c r="O36" s="83">
        <f t="shared" si="27"/>
        <v>0</v>
      </c>
      <c r="P36" s="83">
        <f t="shared" si="27"/>
        <v>0</v>
      </c>
      <c r="Q36" s="83">
        <f t="shared" si="27"/>
        <v>0</v>
      </c>
      <c r="R36" s="83">
        <f t="shared" si="27"/>
        <v>0</v>
      </c>
      <c r="S36" s="83">
        <f t="shared" si="27"/>
        <v>0</v>
      </c>
      <c r="T36" s="83">
        <f t="shared" si="27"/>
        <v>0</v>
      </c>
      <c r="U36" s="83">
        <f t="shared" si="27"/>
        <v>0</v>
      </c>
      <c r="V36" s="83">
        <f t="shared" si="27"/>
        <v>0</v>
      </c>
      <c r="W36" s="83">
        <f t="shared" si="27"/>
        <v>0</v>
      </c>
      <c r="X36" s="83">
        <f t="shared" si="27"/>
        <v>0</v>
      </c>
      <c r="Y36" s="83">
        <f t="shared" si="27"/>
        <v>0</v>
      </c>
      <c r="Z36" s="83">
        <f t="shared" si="27"/>
        <v>0</v>
      </c>
      <c r="AA36" s="83">
        <f t="shared" si="27"/>
        <v>0</v>
      </c>
      <c r="AB36" s="83">
        <f t="shared" si="27"/>
        <v>0</v>
      </c>
      <c r="AC36" s="83">
        <f t="shared" si="27"/>
        <v>0</v>
      </c>
      <c r="AD36" s="83">
        <f t="shared" si="27"/>
        <v>0</v>
      </c>
      <c r="AE36" s="89">
        <f t="shared" si="27"/>
        <v>0</v>
      </c>
      <c r="AF36" s="82">
        <f t="shared" si="27"/>
        <v>0</v>
      </c>
      <c r="AG36" s="83">
        <f t="shared" si="27"/>
        <v>0</v>
      </c>
      <c r="AH36" s="83">
        <f t="shared" si="27"/>
        <v>0</v>
      </c>
      <c r="AI36" s="83">
        <f t="shared" si="27"/>
        <v>0</v>
      </c>
      <c r="AJ36" s="82">
        <f t="shared" si="27"/>
        <v>546000000</v>
      </c>
      <c r="AK36" s="89">
        <f t="shared" si="27"/>
        <v>546000000</v>
      </c>
      <c r="AL36" s="82">
        <f t="shared" si="27"/>
        <v>0</v>
      </c>
      <c r="AM36" s="82">
        <f t="shared" si="27"/>
        <v>0</v>
      </c>
      <c r="AN36" s="82">
        <f t="shared" si="27"/>
        <v>0</v>
      </c>
      <c r="AO36" s="82">
        <f t="shared" si="27"/>
        <v>0</v>
      </c>
      <c r="AP36" s="82">
        <f t="shared" si="27"/>
        <v>0</v>
      </c>
      <c r="AQ36" s="82">
        <f t="shared" si="27"/>
        <v>0</v>
      </c>
      <c r="AR36" s="82">
        <f t="shared" si="27"/>
        <v>0</v>
      </c>
      <c r="AS36" s="82">
        <f t="shared" si="27"/>
        <v>0</v>
      </c>
      <c r="AT36" s="82">
        <f t="shared" si="27"/>
        <v>0</v>
      </c>
      <c r="AU36" s="82">
        <f t="shared" si="27"/>
        <v>0</v>
      </c>
      <c r="AV36" s="82">
        <f t="shared" si="27"/>
        <v>0</v>
      </c>
      <c r="AW36" s="82">
        <f t="shared" si="27"/>
        <v>546000000</v>
      </c>
      <c r="AX36" s="82">
        <f t="shared" si="27"/>
        <v>23752993</v>
      </c>
      <c r="AY36" s="82">
        <f t="shared" si="27"/>
        <v>47102355</v>
      </c>
      <c r="AZ36" s="82">
        <f t="shared" si="27"/>
        <v>28096191</v>
      </c>
      <c r="BA36" s="82">
        <f t="shared" si="27"/>
        <v>51518090</v>
      </c>
      <c r="BB36" s="82">
        <f t="shared" si="27"/>
        <v>0</v>
      </c>
      <c r="BC36" s="82">
        <f t="shared" si="27"/>
        <v>0</v>
      </c>
      <c r="BD36" s="82">
        <f t="shared" si="27"/>
        <v>0</v>
      </c>
      <c r="BE36" s="82">
        <f t="shared" si="27"/>
        <v>0</v>
      </c>
      <c r="BF36" s="82">
        <f t="shared" si="27"/>
        <v>0</v>
      </c>
      <c r="BG36" s="82">
        <f t="shared" si="27"/>
        <v>0</v>
      </c>
      <c r="BH36" s="82">
        <f t="shared" si="27"/>
        <v>0</v>
      </c>
      <c r="BI36" s="82">
        <f t="shared" si="27"/>
        <v>0</v>
      </c>
      <c r="BJ36" s="82">
        <f t="shared" si="27"/>
        <v>150469629</v>
      </c>
      <c r="BK36" s="82">
        <f t="shared" si="27"/>
        <v>23752993</v>
      </c>
      <c r="BL36" s="82">
        <f t="shared" si="27"/>
        <v>47102355</v>
      </c>
      <c r="BM36" s="82">
        <f t="shared" si="27"/>
        <v>28096191</v>
      </c>
      <c r="BN36" s="82">
        <f t="shared" si="27"/>
        <v>51518090</v>
      </c>
      <c r="BO36" s="82">
        <f t="shared" si="27"/>
        <v>0</v>
      </c>
      <c r="BP36" s="82">
        <f t="shared" si="27"/>
        <v>0</v>
      </c>
      <c r="BQ36" s="82">
        <f t="shared" si="27"/>
        <v>0</v>
      </c>
      <c r="BR36" s="82">
        <f t="shared" si="27"/>
        <v>0</v>
      </c>
      <c r="BS36" s="82">
        <f t="shared" ref="BS36:CJ36" si="28">+BS37+BS38</f>
        <v>0</v>
      </c>
      <c r="BT36" s="82">
        <f t="shared" si="28"/>
        <v>0</v>
      </c>
      <c r="BU36" s="82">
        <f t="shared" si="28"/>
        <v>0</v>
      </c>
      <c r="BV36" s="82">
        <f t="shared" si="28"/>
        <v>0</v>
      </c>
      <c r="BW36" s="82">
        <f t="shared" si="28"/>
        <v>150469629</v>
      </c>
      <c r="BX36" s="82">
        <f t="shared" si="28"/>
        <v>23752993</v>
      </c>
      <c r="BY36" s="82">
        <f t="shared" si="28"/>
        <v>47102355</v>
      </c>
      <c r="BZ36" s="82">
        <f t="shared" si="28"/>
        <v>28096191</v>
      </c>
      <c r="CA36" s="82">
        <f t="shared" si="28"/>
        <v>51518090</v>
      </c>
      <c r="CB36" s="82">
        <f t="shared" si="28"/>
        <v>0</v>
      </c>
      <c r="CC36" s="82">
        <f t="shared" si="28"/>
        <v>0</v>
      </c>
      <c r="CD36" s="82">
        <f t="shared" si="28"/>
        <v>0</v>
      </c>
      <c r="CE36" s="82">
        <f t="shared" si="28"/>
        <v>0</v>
      </c>
      <c r="CF36" s="82">
        <f t="shared" si="28"/>
        <v>0</v>
      </c>
      <c r="CG36" s="82">
        <f t="shared" si="28"/>
        <v>0</v>
      </c>
      <c r="CH36" s="82">
        <f t="shared" si="28"/>
        <v>0</v>
      </c>
      <c r="CI36" s="82">
        <f t="shared" si="28"/>
        <v>0</v>
      </c>
      <c r="CJ36" s="82">
        <f t="shared" si="28"/>
        <v>150469629</v>
      </c>
      <c r="CK36" s="82">
        <f t="shared" si="7"/>
        <v>0</v>
      </c>
      <c r="CL36" s="82">
        <f t="shared" si="8"/>
        <v>395530371</v>
      </c>
      <c r="CM36" s="82">
        <f t="shared" si="9"/>
        <v>0</v>
      </c>
      <c r="CN36" s="82">
        <f t="shared" si="10"/>
        <v>0</v>
      </c>
    </row>
    <row r="37" spans="1:92" outlineLevel="5" x14ac:dyDescent="0.25">
      <c r="B37" s="3" t="str">
        <f>+C37&amp;D37</f>
        <v>A 1-0-1-9-110</v>
      </c>
      <c r="C37" s="73" t="s">
        <v>87</v>
      </c>
      <c r="D37" s="16">
        <v>10</v>
      </c>
      <c r="E37" s="77" t="s">
        <v>88</v>
      </c>
      <c r="F37" s="78">
        <v>326000000</v>
      </c>
      <c r="G37" s="79">
        <v>0</v>
      </c>
      <c r="H37" s="78">
        <v>0</v>
      </c>
      <c r="I37" s="80">
        <v>0</v>
      </c>
      <c r="J37" s="78">
        <v>0</v>
      </c>
      <c r="K37" s="81">
        <v>0</v>
      </c>
      <c r="L37" s="80">
        <v>0</v>
      </c>
      <c r="M37" s="89">
        <v>0</v>
      </c>
      <c r="N37" s="82">
        <v>0</v>
      </c>
      <c r="O37" s="83">
        <v>0</v>
      </c>
      <c r="P37" s="83">
        <v>0</v>
      </c>
      <c r="Q37" s="80">
        <v>0</v>
      </c>
      <c r="R37" s="80">
        <v>0</v>
      </c>
      <c r="S37" s="80">
        <v>0</v>
      </c>
      <c r="T37" s="80">
        <v>0</v>
      </c>
      <c r="U37" s="80">
        <v>0</v>
      </c>
      <c r="V37" s="80">
        <v>0</v>
      </c>
      <c r="W37" s="80">
        <v>0</v>
      </c>
      <c r="X37" s="80">
        <v>0</v>
      </c>
      <c r="Y37" s="80">
        <v>0</v>
      </c>
      <c r="Z37" s="80">
        <v>0</v>
      </c>
      <c r="AA37" s="80">
        <v>0</v>
      </c>
      <c r="AB37" s="80">
        <v>0</v>
      </c>
      <c r="AC37" s="80">
        <v>0</v>
      </c>
      <c r="AD37" s="80">
        <v>0</v>
      </c>
      <c r="AE37" s="79">
        <f t="shared" ref="AE37:AF39" si="29">+G37+I37+K37+M37+O37+Q37+S37+U37+W37+Y37+AA37+AC37</f>
        <v>0</v>
      </c>
      <c r="AF37" s="78">
        <f t="shared" si="29"/>
        <v>0</v>
      </c>
      <c r="AG37" s="80"/>
      <c r="AH37" s="80"/>
      <c r="AI37" s="92"/>
      <c r="AJ37" s="78">
        <f>+F37-AE37+AF37</f>
        <v>326000000</v>
      </c>
      <c r="AK37" s="84">
        <v>326000000</v>
      </c>
      <c r="AL37" s="85">
        <v>0</v>
      </c>
      <c r="AM37" s="85">
        <v>0</v>
      </c>
      <c r="AN37" s="78">
        <v>0</v>
      </c>
      <c r="AO37" s="78"/>
      <c r="AP37" s="78"/>
      <c r="AQ37" s="78"/>
      <c r="AR37" s="78"/>
      <c r="AS37" s="78"/>
      <c r="AT37" s="78"/>
      <c r="AU37" s="78"/>
      <c r="AV37" s="78"/>
      <c r="AW37" s="78">
        <f t="shared" si="17"/>
        <v>326000000</v>
      </c>
      <c r="AX37" s="78">
        <v>0</v>
      </c>
      <c r="AY37" s="78">
        <v>18017754</v>
      </c>
      <c r="AZ37" s="78">
        <v>22177673</v>
      </c>
      <c r="BA37" s="78">
        <v>23746290</v>
      </c>
      <c r="BB37" s="78"/>
      <c r="BC37" s="78"/>
      <c r="BD37" s="78"/>
      <c r="BE37" s="78"/>
      <c r="BF37" s="78"/>
      <c r="BG37" s="78"/>
      <c r="BH37" s="78"/>
      <c r="BI37" s="78"/>
      <c r="BJ37" s="78">
        <f t="shared" si="22"/>
        <v>63941717</v>
      </c>
      <c r="BK37" s="78">
        <v>0</v>
      </c>
      <c r="BL37" s="78">
        <v>18017754</v>
      </c>
      <c r="BM37" s="78">
        <v>22177673</v>
      </c>
      <c r="BN37" s="78">
        <v>23746290</v>
      </c>
      <c r="BO37" s="78"/>
      <c r="BP37" s="78"/>
      <c r="BQ37" s="78"/>
      <c r="BR37" s="78"/>
      <c r="BS37" s="78"/>
      <c r="BT37" s="78"/>
      <c r="BU37" s="78"/>
      <c r="BV37" s="78"/>
      <c r="BW37" s="78">
        <f t="shared" si="18"/>
        <v>63941717</v>
      </c>
      <c r="BX37" s="78">
        <v>0</v>
      </c>
      <c r="BY37" s="78">
        <v>18017754</v>
      </c>
      <c r="BZ37" s="78">
        <v>22177673</v>
      </c>
      <c r="CA37" s="78">
        <v>23746290</v>
      </c>
      <c r="CB37" s="78"/>
      <c r="CC37" s="78"/>
      <c r="CD37" s="78"/>
      <c r="CE37" s="78"/>
      <c r="CF37" s="78"/>
      <c r="CG37" s="78"/>
      <c r="CH37" s="78"/>
      <c r="CI37" s="78"/>
      <c r="CJ37" s="78">
        <f t="shared" si="19"/>
        <v>63941717</v>
      </c>
      <c r="CK37" s="69">
        <f t="shared" si="7"/>
        <v>0</v>
      </c>
      <c r="CL37" s="69">
        <f t="shared" si="8"/>
        <v>262058283</v>
      </c>
      <c r="CM37" s="69">
        <f t="shared" si="9"/>
        <v>0</v>
      </c>
      <c r="CN37" s="69">
        <f t="shared" si="10"/>
        <v>0</v>
      </c>
    </row>
    <row r="38" spans="1:92" outlineLevel="5" x14ac:dyDescent="0.25">
      <c r="B38" s="3" t="str">
        <f>+C38&amp;D38</f>
        <v>A 1-0-1-9-310</v>
      </c>
      <c r="C38" s="73" t="s">
        <v>89</v>
      </c>
      <c r="D38" s="16">
        <v>10</v>
      </c>
      <c r="E38" s="77" t="s">
        <v>90</v>
      </c>
      <c r="F38" s="78">
        <v>220000000</v>
      </c>
      <c r="G38" s="79">
        <v>0</v>
      </c>
      <c r="H38" s="78">
        <v>0</v>
      </c>
      <c r="I38" s="80">
        <v>0</v>
      </c>
      <c r="J38" s="78">
        <v>0</v>
      </c>
      <c r="K38" s="81">
        <v>0</v>
      </c>
      <c r="L38" s="80">
        <v>0</v>
      </c>
      <c r="M38" s="89">
        <v>0</v>
      </c>
      <c r="N38" s="82">
        <v>0</v>
      </c>
      <c r="O38" s="83">
        <v>0</v>
      </c>
      <c r="P38" s="83">
        <v>0</v>
      </c>
      <c r="Q38" s="80">
        <v>0</v>
      </c>
      <c r="R38" s="80">
        <v>0</v>
      </c>
      <c r="S38" s="80">
        <v>0</v>
      </c>
      <c r="T38" s="80">
        <v>0</v>
      </c>
      <c r="U38" s="80">
        <v>0</v>
      </c>
      <c r="V38" s="80">
        <v>0</v>
      </c>
      <c r="W38" s="80">
        <v>0</v>
      </c>
      <c r="X38" s="80">
        <v>0</v>
      </c>
      <c r="Y38" s="80">
        <v>0</v>
      </c>
      <c r="Z38" s="80">
        <v>0</v>
      </c>
      <c r="AA38" s="80">
        <v>0</v>
      </c>
      <c r="AB38" s="80">
        <v>0</v>
      </c>
      <c r="AC38" s="80">
        <v>0</v>
      </c>
      <c r="AD38" s="80">
        <v>0</v>
      </c>
      <c r="AE38" s="79">
        <f t="shared" si="29"/>
        <v>0</v>
      </c>
      <c r="AF38" s="78">
        <f t="shared" si="29"/>
        <v>0</v>
      </c>
      <c r="AG38" s="80"/>
      <c r="AH38" s="80"/>
      <c r="AI38" s="80"/>
      <c r="AJ38" s="78">
        <f>+F38-AE38+AF38</f>
        <v>220000000</v>
      </c>
      <c r="AK38" s="84">
        <v>220000000</v>
      </c>
      <c r="AL38" s="85">
        <v>0</v>
      </c>
      <c r="AM38" s="85">
        <v>0</v>
      </c>
      <c r="AN38" s="78">
        <v>0</v>
      </c>
      <c r="AO38" s="78"/>
      <c r="AP38" s="78"/>
      <c r="AQ38" s="78"/>
      <c r="AR38" s="78"/>
      <c r="AS38" s="78"/>
      <c r="AT38" s="78"/>
      <c r="AU38" s="78"/>
      <c r="AV38" s="78"/>
      <c r="AW38" s="78">
        <f t="shared" si="17"/>
        <v>220000000</v>
      </c>
      <c r="AX38" s="78">
        <v>23752993</v>
      </c>
      <c r="AY38" s="78">
        <v>29084601</v>
      </c>
      <c r="AZ38" s="78">
        <v>5918518</v>
      </c>
      <c r="BA38" s="78">
        <v>27771800</v>
      </c>
      <c r="BB38" s="78"/>
      <c r="BC38" s="78"/>
      <c r="BD38" s="78"/>
      <c r="BE38" s="78"/>
      <c r="BF38" s="78"/>
      <c r="BG38" s="78"/>
      <c r="BH38" s="78"/>
      <c r="BI38" s="78"/>
      <c r="BJ38" s="78">
        <f t="shared" si="22"/>
        <v>86527912</v>
      </c>
      <c r="BK38" s="78">
        <v>23752993</v>
      </c>
      <c r="BL38" s="78">
        <v>29084601</v>
      </c>
      <c r="BM38" s="78">
        <v>5918518</v>
      </c>
      <c r="BN38" s="78">
        <v>27771800</v>
      </c>
      <c r="BO38" s="78"/>
      <c r="BP38" s="78"/>
      <c r="BQ38" s="78"/>
      <c r="BR38" s="78"/>
      <c r="BS38" s="78"/>
      <c r="BT38" s="78"/>
      <c r="BU38" s="78"/>
      <c r="BV38" s="78"/>
      <c r="BW38" s="78">
        <f t="shared" si="18"/>
        <v>86527912</v>
      </c>
      <c r="BX38" s="78">
        <v>23752993</v>
      </c>
      <c r="BY38" s="78">
        <v>29084601</v>
      </c>
      <c r="BZ38" s="78">
        <v>5918518</v>
      </c>
      <c r="CA38" s="78">
        <v>27771800</v>
      </c>
      <c r="CB38" s="78"/>
      <c r="CC38" s="78"/>
      <c r="CD38" s="78"/>
      <c r="CE38" s="78"/>
      <c r="CF38" s="78"/>
      <c r="CG38" s="78"/>
      <c r="CH38" s="78"/>
      <c r="CI38" s="78"/>
      <c r="CJ38" s="78">
        <f t="shared" si="19"/>
        <v>86527912</v>
      </c>
      <c r="CK38" s="69">
        <f t="shared" si="7"/>
        <v>0</v>
      </c>
      <c r="CL38" s="69">
        <f t="shared" si="8"/>
        <v>133472088</v>
      </c>
      <c r="CM38" s="69">
        <f t="shared" si="9"/>
        <v>0</v>
      </c>
      <c r="CN38" s="69">
        <f t="shared" si="10"/>
        <v>0</v>
      </c>
    </row>
    <row r="39" spans="1:92" s="76" customFormat="1" outlineLevel="4" x14ac:dyDescent="0.25">
      <c r="B39" s="3" t="str">
        <f>+C39&amp;D39</f>
        <v>A 1-0-1-99910</v>
      </c>
      <c r="C39" s="75" t="s">
        <v>91</v>
      </c>
      <c r="D39" s="64">
        <v>10</v>
      </c>
      <c r="E39" s="88" t="s">
        <v>92</v>
      </c>
      <c r="F39" s="82"/>
      <c r="G39" s="89">
        <v>0</v>
      </c>
      <c r="H39" s="82">
        <v>0</v>
      </c>
      <c r="I39" s="83">
        <v>0</v>
      </c>
      <c r="J39" s="82">
        <v>0</v>
      </c>
      <c r="K39" s="90">
        <v>0</v>
      </c>
      <c r="L39" s="83">
        <v>0</v>
      </c>
      <c r="M39" s="89">
        <v>0</v>
      </c>
      <c r="N39" s="82">
        <v>0</v>
      </c>
      <c r="O39" s="83">
        <v>0</v>
      </c>
      <c r="P39" s="83">
        <v>0</v>
      </c>
      <c r="Q39" s="83">
        <v>0</v>
      </c>
      <c r="R39" s="83">
        <v>0</v>
      </c>
      <c r="S39" s="83">
        <v>0</v>
      </c>
      <c r="T39" s="83">
        <v>0</v>
      </c>
      <c r="U39" s="83">
        <v>0</v>
      </c>
      <c r="V39" s="83">
        <v>0</v>
      </c>
      <c r="W39" s="83">
        <v>0</v>
      </c>
      <c r="X39" s="83">
        <v>0</v>
      </c>
      <c r="Y39" s="83">
        <v>0</v>
      </c>
      <c r="Z39" s="83">
        <v>0</v>
      </c>
      <c r="AA39" s="83">
        <v>0</v>
      </c>
      <c r="AB39" s="83">
        <v>0</v>
      </c>
      <c r="AC39" s="83">
        <v>0</v>
      </c>
      <c r="AD39" s="83">
        <v>0</v>
      </c>
      <c r="AE39" s="79">
        <f t="shared" si="29"/>
        <v>0</v>
      </c>
      <c r="AF39" s="78">
        <f t="shared" si="29"/>
        <v>0</v>
      </c>
      <c r="AG39" s="83"/>
      <c r="AH39" s="83"/>
      <c r="AI39" s="93"/>
      <c r="AJ39" s="78">
        <f>+F39-AE39+AF39</f>
        <v>0</v>
      </c>
      <c r="AK39" s="94">
        <v>0</v>
      </c>
      <c r="AL39" s="85">
        <v>0</v>
      </c>
      <c r="AM39" s="85">
        <v>0</v>
      </c>
      <c r="AN39" s="78">
        <v>0</v>
      </c>
      <c r="AO39" s="82"/>
      <c r="AP39" s="82"/>
      <c r="AQ39" s="82"/>
      <c r="AR39" s="82"/>
      <c r="AS39" s="82"/>
      <c r="AT39" s="82"/>
      <c r="AU39" s="82"/>
      <c r="AV39" s="82"/>
      <c r="AW39" s="78">
        <f t="shared" si="17"/>
        <v>0</v>
      </c>
      <c r="AX39" s="82">
        <v>0</v>
      </c>
      <c r="AY39" s="82">
        <v>0</v>
      </c>
      <c r="AZ39" s="78">
        <v>0</v>
      </c>
      <c r="BA39" s="78">
        <v>0</v>
      </c>
      <c r="BB39" s="82"/>
      <c r="BC39" s="82"/>
      <c r="BD39" s="82"/>
      <c r="BE39" s="82"/>
      <c r="BF39" s="82"/>
      <c r="BG39" s="82"/>
      <c r="BH39" s="82"/>
      <c r="BI39" s="82"/>
      <c r="BJ39" s="78">
        <f t="shared" si="22"/>
        <v>0</v>
      </c>
      <c r="BK39" s="82">
        <v>0</v>
      </c>
      <c r="BL39" s="78">
        <v>0</v>
      </c>
      <c r="BM39" s="78">
        <v>0</v>
      </c>
      <c r="BN39" s="78">
        <v>0</v>
      </c>
      <c r="BO39" s="82"/>
      <c r="BP39" s="82"/>
      <c r="BQ39" s="82"/>
      <c r="BR39" s="82"/>
      <c r="BS39" s="82"/>
      <c r="BT39" s="82"/>
      <c r="BU39" s="82"/>
      <c r="BV39" s="82"/>
      <c r="BW39" s="78">
        <f t="shared" si="18"/>
        <v>0</v>
      </c>
      <c r="BX39" s="82">
        <v>0</v>
      </c>
      <c r="BY39" s="78">
        <v>0</v>
      </c>
      <c r="BZ39" s="78">
        <v>0</v>
      </c>
      <c r="CA39" s="78">
        <v>0</v>
      </c>
      <c r="CB39" s="82"/>
      <c r="CC39" s="82"/>
      <c r="CD39" s="82"/>
      <c r="CE39" s="82"/>
      <c r="CF39" s="82"/>
      <c r="CG39" s="82"/>
      <c r="CH39" s="82"/>
      <c r="CI39" s="82"/>
      <c r="CJ39" s="78">
        <f t="shared" si="19"/>
        <v>0</v>
      </c>
      <c r="CK39" s="69">
        <f t="shared" si="7"/>
        <v>0</v>
      </c>
      <c r="CL39" s="69">
        <f t="shared" si="8"/>
        <v>0</v>
      </c>
      <c r="CM39" s="69">
        <f t="shared" si="9"/>
        <v>0</v>
      </c>
      <c r="CN39" s="69">
        <f t="shared" si="10"/>
        <v>0</v>
      </c>
    </row>
    <row r="40" spans="1:92" s="76" customFormat="1" outlineLevel="4" x14ac:dyDescent="0.25">
      <c r="A40" s="74" t="s">
        <v>93</v>
      </c>
      <c r="C40" s="75" t="s">
        <v>94</v>
      </c>
      <c r="D40" s="64">
        <v>10</v>
      </c>
      <c r="E40" s="88" t="s">
        <v>95</v>
      </c>
      <c r="F40" s="82">
        <f>+F41</f>
        <v>1620000000</v>
      </c>
      <c r="G40" s="89">
        <f t="shared" ref="G40:BR40" si="30">+G41</f>
        <v>0</v>
      </c>
      <c r="H40" s="82">
        <f t="shared" si="30"/>
        <v>0</v>
      </c>
      <c r="I40" s="83">
        <f t="shared" si="30"/>
        <v>0</v>
      </c>
      <c r="J40" s="82">
        <f t="shared" si="30"/>
        <v>0</v>
      </c>
      <c r="K40" s="90">
        <f t="shared" si="30"/>
        <v>0</v>
      </c>
      <c r="L40" s="83">
        <f t="shared" si="30"/>
        <v>0</v>
      </c>
      <c r="M40" s="89">
        <f t="shared" si="30"/>
        <v>0</v>
      </c>
      <c r="N40" s="82">
        <f t="shared" si="30"/>
        <v>600000000</v>
      </c>
      <c r="O40" s="83">
        <f t="shared" si="30"/>
        <v>0</v>
      </c>
      <c r="P40" s="83">
        <f t="shared" si="30"/>
        <v>0</v>
      </c>
      <c r="Q40" s="83">
        <f t="shared" si="30"/>
        <v>0</v>
      </c>
      <c r="R40" s="83">
        <f t="shared" si="30"/>
        <v>0</v>
      </c>
      <c r="S40" s="83">
        <f t="shared" si="30"/>
        <v>0</v>
      </c>
      <c r="T40" s="83">
        <f t="shared" si="30"/>
        <v>0</v>
      </c>
      <c r="U40" s="83">
        <f t="shared" si="30"/>
        <v>0</v>
      </c>
      <c r="V40" s="83">
        <f t="shared" si="30"/>
        <v>0</v>
      </c>
      <c r="W40" s="83">
        <f t="shared" si="30"/>
        <v>0</v>
      </c>
      <c r="X40" s="83">
        <f t="shared" si="30"/>
        <v>0</v>
      </c>
      <c r="Y40" s="83">
        <f t="shared" si="30"/>
        <v>0</v>
      </c>
      <c r="Z40" s="83">
        <f t="shared" si="30"/>
        <v>0</v>
      </c>
      <c r="AA40" s="83">
        <f t="shared" si="30"/>
        <v>0</v>
      </c>
      <c r="AB40" s="83">
        <f t="shared" si="30"/>
        <v>0</v>
      </c>
      <c r="AC40" s="83">
        <f t="shared" si="30"/>
        <v>0</v>
      </c>
      <c r="AD40" s="83">
        <f t="shared" si="30"/>
        <v>0</v>
      </c>
      <c r="AE40" s="89">
        <f t="shared" si="30"/>
        <v>0</v>
      </c>
      <c r="AF40" s="82">
        <f t="shared" si="30"/>
        <v>600000000</v>
      </c>
      <c r="AG40" s="83">
        <f t="shared" si="30"/>
        <v>0</v>
      </c>
      <c r="AH40" s="83">
        <f t="shared" si="30"/>
        <v>0</v>
      </c>
      <c r="AI40" s="83">
        <f t="shared" si="30"/>
        <v>0</v>
      </c>
      <c r="AJ40" s="82">
        <f t="shared" si="30"/>
        <v>2220000000</v>
      </c>
      <c r="AK40" s="89">
        <f t="shared" si="30"/>
        <v>1550813907</v>
      </c>
      <c r="AL40" s="82">
        <f t="shared" si="30"/>
        <v>66000000</v>
      </c>
      <c r="AM40" s="82">
        <f t="shared" si="30"/>
        <v>2500000</v>
      </c>
      <c r="AN40" s="82">
        <f t="shared" si="30"/>
        <v>336000000</v>
      </c>
      <c r="AO40" s="82">
        <f t="shared" si="30"/>
        <v>0</v>
      </c>
      <c r="AP40" s="82">
        <f t="shared" si="30"/>
        <v>0</v>
      </c>
      <c r="AQ40" s="82">
        <f t="shared" si="30"/>
        <v>0</v>
      </c>
      <c r="AR40" s="82">
        <f t="shared" si="30"/>
        <v>0</v>
      </c>
      <c r="AS40" s="82">
        <f t="shared" si="30"/>
        <v>0</v>
      </c>
      <c r="AT40" s="82">
        <f t="shared" si="30"/>
        <v>0</v>
      </c>
      <c r="AU40" s="82">
        <f t="shared" si="30"/>
        <v>0</v>
      </c>
      <c r="AV40" s="82">
        <f t="shared" si="30"/>
        <v>0</v>
      </c>
      <c r="AW40" s="82">
        <f t="shared" si="30"/>
        <v>1955313907</v>
      </c>
      <c r="AX40" s="82">
        <f t="shared" si="30"/>
        <v>971684730</v>
      </c>
      <c r="AY40" s="82">
        <f t="shared" si="30"/>
        <v>530623053</v>
      </c>
      <c r="AZ40" s="82">
        <f t="shared" si="30"/>
        <v>2500000</v>
      </c>
      <c r="BA40" s="82">
        <f t="shared" si="30"/>
        <v>55000000</v>
      </c>
      <c r="BB40" s="82">
        <f t="shared" si="30"/>
        <v>0</v>
      </c>
      <c r="BC40" s="82">
        <f t="shared" si="30"/>
        <v>0</v>
      </c>
      <c r="BD40" s="82">
        <f t="shared" si="30"/>
        <v>0</v>
      </c>
      <c r="BE40" s="82">
        <f t="shared" si="30"/>
        <v>0</v>
      </c>
      <c r="BF40" s="82">
        <f t="shared" si="30"/>
        <v>0</v>
      </c>
      <c r="BG40" s="82">
        <f t="shared" si="30"/>
        <v>0</v>
      </c>
      <c r="BH40" s="82">
        <f t="shared" si="30"/>
        <v>0</v>
      </c>
      <c r="BI40" s="82">
        <f t="shared" si="30"/>
        <v>0</v>
      </c>
      <c r="BJ40" s="82">
        <f t="shared" si="30"/>
        <v>1559807783</v>
      </c>
      <c r="BK40" s="82">
        <f t="shared" si="30"/>
        <v>3310000</v>
      </c>
      <c r="BL40" s="82">
        <f t="shared" si="30"/>
        <v>12221329</v>
      </c>
      <c r="BM40" s="82">
        <f t="shared" si="30"/>
        <v>125644897</v>
      </c>
      <c r="BN40" s="82">
        <f t="shared" si="30"/>
        <v>120879247</v>
      </c>
      <c r="BO40" s="82">
        <f t="shared" si="30"/>
        <v>0</v>
      </c>
      <c r="BP40" s="82">
        <f t="shared" si="30"/>
        <v>0</v>
      </c>
      <c r="BQ40" s="82">
        <f t="shared" si="30"/>
        <v>0</v>
      </c>
      <c r="BR40" s="82">
        <f t="shared" si="30"/>
        <v>0</v>
      </c>
      <c r="BS40" s="82">
        <f t="shared" ref="BS40:CJ40" si="31">+BS41</f>
        <v>0</v>
      </c>
      <c r="BT40" s="82">
        <f t="shared" si="31"/>
        <v>0</v>
      </c>
      <c r="BU40" s="82">
        <f t="shared" si="31"/>
        <v>0</v>
      </c>
      <c r="BV40" s="82">
        <f t="shared" si="31"/>
        <v>0</v>
      </c>
      <c r="BW40" s="82">
        <f t="shared" si="31"/>
        <v>262055473</v>
      </c>
      <c r="BX40" s="82">
        <f t="shared" si="31"/>
        <v>0</v>
      </c>
      <c r="BY40" s="82">
        <f t="shared" si="31"/>
        <v>15531329</v>
      </c>
      <c r="BZ40" s="82">
        <f t="shared" si="31"/>
        <v>125644897</v>
      </c>
      <c r="CA40" s="82">
        <f t="shared" si="31"/>
        <v>120879247</v>
      </c>
      <c r="CB40" s="82">
        <f t="shared" si="31"/>
        <v>0</v>
      </c>
      <c r="CC40" s="82">
        <f t="shared" si="31"/>
        <v>0</v>
      </c>
      <c r="CD40" s="82">
        <f t="shared" si="31"/>
        <v>0</v>
      </c>
      <c r="CE40" s="82">
        <f t="shared" si="31"/>
        <v>0</v>
      </c>
      <c r="CF40" s="82">
        <f t="shared" si="31"/>
        <v>0</v>
      </c>
      <c r="CG40" s="82">
        <f t="shared" si="31"/>
        <v>0</v>
      </c>
      <c r="CH40" s="82">
        <f t="shared" si="31"/>
        <v>0</v>
      </c>
      <c r="CI40" s="82">
        <f t="shared" si="31"/>
        <v>0</v>
      </c>
      <c r="CJ40" s="82">
        <f t="shared" si="31"/>
        <v>262055473</v>
      </c>
      <c r="CK40" s="82">
        <f t="shared" si="7"/>
        <v>264686093</v>
      </c>
      <c r="CL40" s="82">
        <f t="shared" si="8"/>
        <v>395506124</v>
      </c>
      <c r="CM40" s="82">
        <f t="shared" si="9"/>
        <v>1297752310</v>
      </c>
      <c r="CN40" s="82">
        <f t="shared" si="10"/>
        <v>0</v>
      </c>
    </row>
    <row r="41" spans="1:92" outlineLevel="4" x14ac:dyDescent="0.25">
      <c r="B41" s="3" t="str">
        <f>+C41&amp;D41</f>
        <v>A 1-0-2-1210</v>
      </c>
      <c r="C41" s="73" t="s">
        <v>96</v>
      </c>
      <c r="D41" s="16">
        <v>10</v>
      </c>
      <c r="E41" s="77" t="s">
        <v>97</v>
      </c>
      <c r="F41" s="78">
        <v>1620000000</v>
      </c>
      <c r="G41" s="79">
        <v>0</v>
      </c>
      <c r="H41" s="78">
        <v>0</v>
      </c>
      <c r="I41" s="80">
        <v>0</v>
      </c>
      <c r="J41" s="78">
        <v>0</v>
      </c>
      <c r="K41" s="81">
        <v>0</v>
      </c>
      <c r="L41" s="80">
        <v>0</v>
      </c>
      <c r="M41" s="89">
        <v>0</v>
      </c>
      <c r="N41" s="78">
        <v>600000000</v>
      </c>
      <c r="O41" s="83">
        <v>0</v>
      </c>
      <c r="P41" s="83">
        <v>0</v>
      </c>
      <c r="Q41" s="80">
        <v>0</v>
      </c>
      <c r="R41" s="80">
        <v>0</v>
      </c>
      <c r="S41" s="80">
        <v>0</v>
      </c>
      <c r="T41" s="80">
        <v>0</v>
      </c>
      <c r="U41" s="80">
        <v>0</v>
      </c>
      <c r="V41" s="80">
        <v>0</v>
      </c>
      <c r="W41" s="80">
        <v>0</v>
      </c>
      <c r="X41" s="80">
        <v>0</v>
      </c>
      <c r="Y41" s="80">
        <v>0</v>
      </c>
      <c r="Z41" s="80">
        <v>0</v>
      </c>
      <c r="AA41" s="80">
        <v>0</v>
      </c>
      <c r="AB41" s="80">
        <v>0</v>
      </c>
      <c r="AC41" s="80">
        <v>0</v>
      </c>
      <c r="AD41" s="80">
        <v>0</v>
      </c>
      <c r="AE41" s="79">
        <f>+G41+I41+K41+M41+O41+Q41+S41+U41+W41+Y41+AA41+AC41</f>
        <v>0</v>
      </c>
      <c r="AF41" s="78">
        <f>+H41+J41+L41+N41+P41+R41+T41+V41+X41+Z41+AB41+AD41</f>
        <v>600000000</v>
      </c>
      <c r="AG41" s="80"/>
      <c r="AH41" s="80"/>
      <c r="AI41" s="92"/>
      <c r="AJ41" s="78">
        <f>+F41-AE41+AF41</f>
        <v>2220000000</v>
      </c>
      <c r="AK41" s="84">
        <v>1550813907</v>
      </c>
      <c r="AL41" s="85">
        <v>66000000</v>
      </c>
      <c r="AM41" s="85">
        <v>2500000</v>
      </c>
      <c r="AN41" s="78">
        <v>336000000</v>
      </c>
      <c r="AO41" s="78"/>
      <c r="AP41" s="78"/>
      <c r="AQ41" s="78"/>
      <c r="AR41" s="78"/>
      <c r="AS41" s="78"/>
      <c r="AT41" s="78"/>
      <c r="AU41" s="78"/>
      <c r="AV41" s="78"/>
      <c r="AW41" s="78">
        <f>+SUM(AK41:AV41)</f>
        <v>1955313907</v>
      </c>
      <c r="AX41" s="78">
        <v>971684730</v>
      </c>
      <c r="AY41" s="78">
        <v>530623053</v>
      </c>
      <c r="AZ41" s="78">
        <v>2500000</v>
      </c>
      <c r="BA41" s="78">
        <v>55000000</v>
      </c>
      <c r="BB41" s="78"/>
      <c r="BC41" s="78"/>
      <c r="BD41" s="78"/>
      <c r="BE41" s="78"/>
      <c r="BF41" s="78"/>
      <c r="BG41" s="78"/>
      <c r="BH41" s="78"/>
      <c r="BI41" s="78"/>
      <c r="BJ41" s="78">
        <f>+SUM(AX41:BI41)</f>
        <v>1559807783</v>
      </c>
      <c r="BK41" s="78">
        <v>3310000</v>
      </c>
      <c r="BL41" s="78">
        <v>12221329</v>
      </c>
      <c r="BM41" s="78">
        <v>125644897</v>
      </c>
      <c r="BN41" s="78">
        <v>120879247</v>
      </c>
      <c r="BO41" s="78"/>
      <c r="BP41" s="78"/>
      <c r="BQ41" s="78"/>
      <c r="BR41" s="78"/>
      <c r="BS41" s="78"/>
      <c r="BT41" s="78"/>
      <c r="BU41" s="78"/>
      <c r="BV41" s="78"/>
      <c r="BW41" s="78">
        <f>+SUM(BK41:BV41)</f>
        <v>262055473</v>
      </c>
      <c r="BX41" s="78">
        <v>0</v>
      </c>
      <c r="BY41" s="78">
        <v>15531329</v>
      </c>
      <c r="BZ41" s="78">
        <v>125644897</v>
      </c>
      <c r="CA41" s="78">
        <v>120879247</v>
      </c>
      <c r="CB41" s="78"/>
      <c r="CC41" s="78"/>
      <c r="CD41" s="78"/>
      <c r="CE41" s="78"/>
      <c r="CF41" s="78"/>
      <c r="CG41" s="78"/>
      <c r="CH41" s="78"/>
      <c r="CI41" s="78"/>
      <c r="CJ41" s="78">
        <f>+SUM(BX41:CI41)</f>
        <v>262055473</v>
      </c>
      <c r="CK41" s="69">
        <f t="shared" si="7"/>
        <v>264686093</v>
      </c>
      <c r="CL41" s="69">
        <f t="shared" si="8"/>
        <v>395506124</v>
      </c>
      <c r="CM41" s="69">
        <f t="shared" si="9"/>
        <v>1297752310</v>
      </c>
      <c r="CN41" s="69">
        <f t="shared" si="10"/>
        <v>0</v>
      </c>
    </row>
    <row r="42" spans="1:92" s="76" customFormat="1" outlineLevel="3" x14ac:dyDescent="0.25">
      <c r="A42" s="74" t="s">
        <v>98</v>
      </c>
      <c r="C42" s="75" t="s">
        <v>99</v>
      </c>
      <c r="D42" s="64">
        <v>10</v>
      </c>
      <c r="E42" s="88" t="s">
        <v>100</v>
      </c>
      <c r="F42" s="82">
        <f>+F43+F49+F54+F55+F56+F57</f>
        <v>39618000000</v>
      </c>
      <c r="G42" s="89">
        <f t="shared" ref="G42:BR42" si="32">+G43+G49+G54+G55+G56+G57</f>
        <v>0</v>
      </c>
      <c r="H42" s="82">
        <f t="shared" si="32"/>
        <v>0</v>
      </c>
      <c r="I42" s="83">
        <f t="shared" si="32"/>
        <v>0</v>
      </c>
      <c r="J42" s="82">
        <f t="shared" si="32"/>
        <v>0</v>
      </c>
      <c r="K42" s="90">
        <f t="shared" si="32"/>
        <v>0</v>
      </c>
      <c r="L42" s="83">
        <f t="shared" si="32"/>
        <v>0</v>
      </c>
      <c r="M42" s="89">
        <f t="shared" si="32"/>
        <v>5950000000</v>
      </c>
      <c r="N42" s="82">
        <f t="shared" si="32"/>
        <v>0</v>
      </c>
      <c r="O42" s="83">
        <f t="shared" si="32"/>
        <v>0</v>
      </c>
      <c r="P42" s="83">
        <f t="shared" si="32"/>
        <v>0</v>
      </c>
      <c r="Q42" s="83">
        <f t="shared" si="32"/>
        <v>0</v>
      </c>
      <c r="R42" s="83">
        <f t="shared" si="32"/>
        <v>0</v>
      </c>
      <c r="S42" s="83">
        <f t="shared" si="32"/>
        <v>0</v>
      </c>
      <c r="T42" s="83">
        <f t="shared" si="32"/>
        <v>0</v>
      </c>
      <c r="U42" s="83">
        <f t="shared" si="32"/>
        <v>0</v>
      </c>
      <c r="V42" s="83">
        <f t="shared" si="32"/>
        <v>0</v>
      </c>
      <c r="W42" s="83">
        <f t="shared" si="32"/>
        <v>0</v>
      </c>
      <c r="X42" s="83">
        <f t="shared" si="32"/>
        <v>0</v>
      </c>
      <c r="Y42" s="83">
        <f t="shared" si="32"/>
        <v>0</v>
      </c>
      <c r="Z42" s="83">
        <f t="shared" si="32"/>
        <v>0</v>
      </c>
      <c r="AA42" s="83">
        <f t="shared" si="32"/>
        <v>0</v>
      </c>
      <c r="AB42" s="83">
        <f t="shared" si="32"/>
        <v>0</v>
      </c>
      <c r="AC42" s="83">
        <f t="shared" si="32"/>
        <v>0</v>
      </c>
      <c r="AD42" s="83">
        <f t="shared" si="32"/>
        <v>0</v>
      </c>
      <c r="AE42" s="89">
        <f t="shared" si="32"/>
        <v>5950000000</v>
      </c>
      <c r="AF42" s="82">
        <f t="shared" si="32"/>
        <v>0</v>
      </c>
      <c r="AG42" s="83">
        <f t="shared" si="32"/>
        <v>0</v>
      </c>
      <c r="AH42" s="83">
        <f t="shared" si="32"/>
        <v>0</v>
      </c>
      <c r="AI42" s="83">
        <f t="shared" si="32"/>
        <v>0</v>
      </c>
      <c r="AJ42" s="82">
        <f t="shared" si="32"/>
        <v>33668000000</v>
      </c>
      <c r="AK42" s="89">
        <f>+AK43+AK49+AK54+AK55+AK56+AK57</f>
        <v>33101687383</v>
      </c>
      <c r="AL42" s="82">
        <f t="shared" si="32"/>
        <v>0</v>
      </c>
      <c r="AM42" s="82">
        <f t="shared" si="32"/>
        <v>0</v>
      </c>
      <c r="AN42" s="82">
        <f t="shared" si="32"/>
        <v>0</v>
      </c>
      <c r="AO42" s="82">
        <f t="shared" si="32"/>
        <v>0</v>
      </c>
      <c r="AP42" s="82">
        <f t="shared" si="32"/>
        <v>0</v>
      </c>
      <c r="AQ42" s="82">
        <f t="shared" si="32"/>
        <v>0</v>
      </c>
      <c r="AR42" s="82">
        <f t="shared" si="32"/>
        <v>0</v>
      </c>
      <c r="AS42" s="82">
        <f t="shared" si="32"/>
        <v>0</v>
      </c>
      <c r="AT42" s="82">
        <f t="shared" si="32"/>
        <v>0</v>
      </c>
      <c r="AU42" s="82">
        <f t="shared" si="32"/>
        <v>0</v>
      </c>
      <c r="AV42" s="82">
        <f t="shared" si="32"/>
        <v>0</v>
      </c>
      <c r="AW42" s="82">
        <f t="shared" si="32"/>
        <v>33101687383</v>
      </c>
      <c r="AX42" s="82">
        <f t="shared" si="32"/>
        <v>2258047688</v>
      </c>
      <c r="AY42" s="82">
        <f t="shared" si="32"/>
        <v>2346746644</v>
      </c>
      <c r="AZ42" s="82">
        <f t="shared" si="32"/>
        <v>2342504365</v>
      </c>
      <c r="BA42" s="82">
        <f t="shared" si="32"/>
        <v>2397751848</v>
      </c>
      <c r="BB42" s="82">
        <f t="shared" si="32"/>
        <v>0</v>
      </c>
      <c r="BC42" s="82">
        <f t="shared" si="32"/>
        <v>0</v>
      </c>
      <c r="BD42" s="82">
        <f t="shared" si="32"/>
        <v>0</v>
      </c>
      <c r="BE42" s="82">
        <f t="shared" si="32"/>
        <v>0</v>
      </c>
      <c r="BF42" s="82">
        <f t="shared" si="32"/>
        <v>0</v>
      </c>
      <c r="BG42" s="82">
        <f t="shared" si="32"/>
        <v>0</v>
      </c>
      <c r="BH42" s="82">
        <f t="shared" si="32"/>
        <v>0</v>
      </c>
      <c r="BI42" s="82">
        <f t="shared" si="32"/>
        <v>0</v>
      </c>
      <c r="BJ42" s="82">
        <f t="shared" si="32"/>
        <v>9345050545</v>
      </c>
      <c r="BK42" s="82">
        <f t="shared" si="32"/>
        <v>2256466396</v>
      </c>
      <c r="BL42" s="82">
        <f t="shared" si="32"/>
        <v>2345596454</v>
      </c>
      <c r="BM42" s="82">
        <f t="shared" si="32"/>
        <v>2342379665</v>
      </c>
      <c r="BN42" s="82">
        <f t="shared" si="32"/>
        <v>2397876548</v>
      </c>
      <c r="BO42" s="82">
        <f t="shared" si="32"/>
        <v>0</v>
      </c>
      <c r="BP42" s="82">
        <f t="shared" si="32"/>
        <v>0</v>
      </c>
      <c r="BQ42" s="82">
        <f t="shared" si="32"/>
        <v>0</v>
      </c>
      <c r="BR42" s="82">
        <f t="shared" si="32"/>
        <v>0</v>
      </c>
      <c r="BS42" s="82">
        <f t="shared" ref="BS42:CJ42" si="33">+BS43+BS49+BS54+BS55+BS56+BS57</f>
        <v>0</v>
      </c>
      <c r="BT42" s="82">
        <f t="shared" si="33"/>
        <v>0</v>
      </c>
      <c r="BU42" s="82">
        <f t="shared" si="33"/>
        <v>0</v>
      </c>
      <c r="BV42" s="82">
        <f t="shared" si="33"/>
        <v>0</v>
      </c>
      <c r="BW42" s="82">
        <f t="shared" si="33"/>
        <v>9342319063</v>
      </c>
      <c r="BX42" s="82">
        <f t="shared" si="33"/>
        <v>2256466396</v>
      </c>
      <c r="BY42" s="82">
        <f t="shared" si="33"/>
        <v>2345596454</v>
      </c>
      <c r="BZ42" s="82">
        <f t="shared" si="33"/>
        <v>2342379665</v>
      </c>
      <c r="CA42" s="82">
        <f t="shared" si="33"/>
        <v>2397876548</v>
      </c>
      <c r="CB42" s="82">
        <f t="shared" si="33"/>
        <v>0</v>
      </c>
      <c r="CC42" s="82">
        <f t="shared" si="33"/>
        <v>0</v>
      </c>
      <c r="CD42" s="82">
        <f t="shared" si="33"/>
        <v>0</v>
      </c>
      <c r="CE42" s="82">
        <f t="shared" si="33"/>
        <v>0</v>
      </c>
      <c r="CF42" s="82">
        <f t="shared" si="33"/>
        <v>0</v>
      </c>
      <c r="CG42" s="82">
        <f t="shared" si="33"/>
        <v>0</v>
      </c>
      <c r="CH42" s="82">
        <f t="shared" si="33"/>
        <v>0</v>
      </c>
      <c r="CI42" s="82">
        <f t="shared" si="33"/>
        <v>0</v>
      </c>
      <c r="CJ42" s="82">
        <f t="shared" si="33"/>
        <v>9342319063</v>
      </c>
      <c r="CK42" s="82">
        <f t="shared" si="7"/>
        <v>566312617</v>
      </c>
      <c r="CL42" s="82">
        <f t="shared" si="8"/>
        <v>23756636838</v>
      </c>
      <c r="CM42" s="82">
        <f t="shared" si="9"/>
        <v>2731482</v>
      </c>
      <c r="CN42" s="82">
        <f t="shared" si="10"/>
        <v>0</v>
      </c>
    </row>
    <row r="43" spans="1:92" s="76" customFormat="1" outlineLevel="4" x14ac:dyDescent="0.25">
      <c r="C43" s="75" t="s">
        <v>101</v>
      </c>
      <c r="D43" s="64">
        <v>10</v>
      </c>
      <c r="E43" s="88" t="s">
        <v>102</v>
      </c>
      <c r="F43" s="82">
        <f>SUM(F44:F48)</f>
        <v>20997540000</v>
      </c>
      <c r="G43" s="89">
        <f t="shared" ref="G43:BR43" si="34">SUM(G44:G48)</f>
        <v>0</v>
      </c>
      <c r="H43" s="82">
        <f t="shared" si="34"/>
        <v>0</v>
      </c>
      <c r="I43" s="83">
        <f t="shared" si="34"/>
        <v>0</v>
      </c>
      <c r="J43" s="82">
        <f t="shared" si="34"/>
        <v>0</v>
      </c>
      <c r="K43" s="90">
        <f t="shared" si="34"/>
        <v>0</v>
      </c>
      <c r="L43" s="83">
        <f t="shared" si="34"/>
        <v>0</v>
      </c>
      <c r="M43" s="89">
        <f t="shared" si="34"/>
        <v>3600000000</v>
      </c>
      <c r="N43" s="82">
        <f t="shared" si="34"/>
        <v>0</v>
      </c>
      <c r="O43" s="83">
        <f t="shared" si="34"/>
        <v>0</v>
      </c>
      <c r="P43" s="83">
        <f t="shared" si="34"/>
        <v>0</v>
      </c>
      <c r="Q43" s="83">
        <f t="shared" si="34"/>
        <v>0</v>
      </c>
      <c r="R43" s="83">
        <f t="shared" si="34"/>
        <v>0</v>
      </c>
      <c r="S43" s="83">
        <f t="shared" si="34"/>
        <v>0</v>
      </c>
      <c r="T43" s="83">
        <f t="shared" si="34"/>
        <v>0</v>
      </c>
      <c r="U43" s="83">
        <f t="shared" si="34"/>
        <v>0</v>
      </c>
      <c r="V43" s="83">
        <f t="shared" si="34"/>
        <v>0</v>
      </c>
      <c r="W43" s="83">
        <f t="shared" si="34"/>
        <v>0</v>
      </c>
      <c r="X43" s="83">
        <f t="shared" si="34"/>
        <v>0</v>
      </c>
      <c r="Y43" s="83">
        <f t="shared" si="34"/>
        <v>0</v>
      </c>
      <c r="Z43" s="83">
        <f t="shared" si="34"/>
        <v>0</v>
      </c>
      <c r="AA43" s="83">
        <f t="shared" si="34"/>
        <v>0</v>
      </c>
      <c r="AB43" s="83">
        <f t="shared" si="34"/>
        <v>0</v>
      </c>
      <c r="AC43" s="83">
        <f t="shared" si="34"/>
        <v>0</v>
      </c>
      <c r="AD43" s="83">
        <f t="shared" si="34"/>
        <v>0</v>
      </c>
      <c r="AE43" s="89">
        <f t="shared" si="34"/>
        <v>3600000000</v>
      </c>
      <c r="AF43" s="82">
        <f t="shared" si="34"/>
        <v>0</v>
      </c>
      <c r="AG43" s="83">
        <f t="shared" si="34"/>
        <v>0</v>
      </c>
      <c r="AH43" s="83">
        <f t="shared" si="34"/>
        <v>0</v>
      </c>
      <c r="AI43" s="83">
        <f t="shared" si="34"/>
        <v>0</v>
      </c>
      <c r="AJ43" s="82">
        <f t="shared" si="34"/>
        <v>17397540000</v>
      </c>
      <c r="AK43" s="89">
        <f>SUM(AK44:AK48)</f>
        <v>17000000000</v>
      </c>
      <c r="AL43" s="82">
        <f t="shared" si="34"/>
        <v>0</v>
      </c>
      <c r="AM43" s="82">
        <f t="shared" si="34"/>
        <v>0</v>
      </c>
      <c r="AN43" s="82">
        <f t="shared" si="34"/>
        <v>0</v>
      </c>
      <c r="AO43" s="82">
        <f t="shared" si="34"/>
        <v>0</v>
      </c>
      <c r="AP43" s="82">
        <f t="shared" si="34"/>
        <v>0</v>
      </c>
      <c r="AQ43" s="82">
        <f t="shared" si="34"/>
        <v>0</v>
      </c>
      <c r="AR43" s="82">
        <f t="shared" si="34"/>
        <v>0</v>
      </c>
      <c r="AS43" s="82">
        <f t="shared" si="34"/>
        <v>0</v>
      </c>
      <c r="AT43" s="82">
        <f t="shared" si="34"/>
        <v>0</v>
      </c>
      <c r="AU43" s="82">
        <f t="shared" si="34"/>
        <v>0</v>
      </c>
      <c r="AV43" s="82">
        <f t="shared" si="34"/>
        <v>0</v>
      </c>
      <c r="AW43" s="82">
        <f t="shared" si="34"/>
        <v>17000000000</v>
      </c>
      <c r="AX43" s="82">
        <f t="shared" si="34"/>
        <v>1143149148</v>
      </c>
      <c r="AY43" s="82">
        <f t="shared" si="34"/>
        <v>1206717908</v>
      </c>
      <c r="AZ43" s="82">
        <f t="shared" si="34"/>
        <v>1201686265</v>
      </c>
      <c r="BA43" s="82">
        <f t="shared" si="34"/>
        <v>1235632863</v>
      </c>
      <c r="BB43" s="82">
        <f t="shared" si="34"/>
        <v>0</v>
      </c>
      <c r="BC43" s="82">
        <f t="shared" si="34"/>
        <v>0</v>
      </c>
      <c r="BD43" s="82">
        <f t="shared" si="34"/>
        <v>0</v>
      </c>
      <c r="BE43" s="82">
        <f t="shared" si="34"/>
        <v>0</v>
      </c>
      <c r="BF43" s="82">
        <f t="shared" si="34"/>
        <v>0</v>
      </c>
      <c r="BG43" s="82">
        <f t="shared" si="34"/>
        <v>0</v>
      </c>
      <c r="BH43" s="82">
        <f t="shared" si="34"/>
        <v>0</v>
      </c>
      <c r="BI43" s="82">
        <f t="shared" si="34"/>
        <v>0</v>
      </c>
      <c r="BJ43" s="82">
        <f t="shared" si="34"/>
        <v>4787186184</v>
      </c>
      <c r="BK43" s="82">
        <f t="shared" si="34"/>
        <v>1141567856</v>
      </c>
      <c r="BL43" s="82">
        <f t="shared" si="34"/>
        <v>1205567718</v>
      </c>
      <c r="BM43" s="82">
        <f t="shared" si="34"/>
        <v>1201561565</v>
      </c>
      <c r="BN43" s="82">
        <f t="shared" si="34"/>
        <v>1235757563</v>
      </c>
      <c r="BO43" s="82">
        <f t="shared" si="34"/>
        <v>0</v>
      </c>
      <c r="BP43" s="82">
        <f t="shared" si="34"/>
        <v>0</v>
      </c>
      <c r="BQ43" s="82">
        <f t="shared" si="34"/>
        <v>0</v>
      </c>
      <c r="BR43" s="82">
        <f t="shared" si="34"/>
        <v>0</v>
      </c>
      <c r="BS43" s="82">
        <f t="shared" ref="BS43:CJ43" si="35">SUM(BS44:BS48)</f>
        <v>0</v>
      </c>
      <c r="BT43" s="82">
        <f t="shared" si="35"/>
        <v>0</v>
      </c>
      <c r="BU43" s="82">
        <f t="shared" si="35"/>
        <v>0</v>
      </c>
      <c r="BV43" s="82">
        <f t="shared" si="35"/>
        <v>0</v>
      </c>
      <c r="BW43" s="82">
        <f t="shared" si="35"/>
        <v>4784454702</v>
      </c>
      <c r="BX43" s="82">
        <f t="shared" si="35"/>
        <v>1141567856</v>
      </c>
      <c r="BY43" s="82">
        <f t="shared" si="35"/>
        <v>1205567718</v>
      </c>
      <c r="BZ43" s="82">
        <f t="shared" si="35"/>
        <v>1201561565</v>
      </c>
      <c r="CA43" s="82">
        <f t="shared" si="35"/>
        <v>1235757563</v>
      </c>
      <c r="CB43" s="82">
        <f t="shared" si="35"/>
        <v>0</v>
      </c>
      <c r="CC43" s="82">
        <f t="shared" si="35"/>
        <v>0</v>
      </c>
      <c r="CD43" s="82">
        <f t="shared" si="35"/>
        <v>0</v>
      </c>
      <c r="CE43" s="82">
        <f t="shared" si="35"/>
        <v>0</v>
      </c>
      <c r="CF43" s="82">
        <f t="shared" si="35"/>
        <v>0</v>
      </c>
      <c r="CG43" s="82">
        <f t="shared" si="35"/>
        <v>0</v>
      </c>
      <c r="CH43" s="82">
        <f t="shared" si="35"/>
        <v>0</v>
      </c>
      <c r="CI43" s="82">
        <f t="shared" si="35"/>
        <v>0</v>
      </c>
      <c r="CJ43" s="82">
        <f t="shared" si="35"/>
        <v>4784454702</v>
      </c>
      <c r="CK43" s="82">
        <f t="shared" si="7"/>
        <v>397540000</v>
      </c>
      <c r="CL43" s="82">
        <f t="shared" si="8"/>
        <v>12212813816</v>
      </c>
      <c r="CM43" s="82">
        <f t="shared" si="9"/>
        <v>2731482</v>
      </c>
      <c r="CN43" s="82">
        <f t="shared" si="10"/>
        <v>0</v>
      </c>
    </row>
    <row r="44" spans="1:92" outlineLevel="5" x14ac:dyDescent="0.25">
      <c r="B44" s="3" t="str">
        <f t="shared" ref="B44:B57" si="36">+C44&amp;D44</f>
        <v>A 1-0-5-1-110</v>
      </c>
      <c r="C44" s="73" t="s">
        <v>103</v>
      </c>
      <c r="D44" s="16">
        <v>10</v>
      </c>
      <c r="E44" s="77" t="s">
        <v>104</v>
      </c>
      <c r="F44" s="78">
        <v>3961800000</v>
      </c>
      <c r="G44" s="79">
        <v>0</v>
      </c>
      <c r="H44" s="78">
        <v>0</v>
      </c>
      <c r="I44" s="80">
        <v>0</v>
      </c>
      <c r="J44" s="78">
        <v>0</v>
      </c>
      <c r="K44" s="81">
        <v>0</v>
      </c>
      <c r="L44" s="80">
        <v>0</v>
      </c>
      <c r="M44" s="78">
        <v>800000000</v>
      </c>
      <c r="N44" s="82">
        <v>0</v>
      </c>
      <c r="O44" s="83">
        <v>0</v>
      </c>
      <c r="P44" s="83">
        <v>0</v>
      </c>
      <c r="Q44" s="80">
        <v>0</v>
      </c>
      <c r="R44" s="80">
        <v>0</v>
      </c>
      <c r="S44" s="80">
        <v>0</v>
      </c>
      <c r="T44" s="80">
        <v>0</v>
      </c>
      <c r="U44" s="80">
        <v>0</v>
      </c>
      <c r="V44" s="80">
        <v>0</v>
      </c>
      <c r="W44" s="80">
        <v>0</v>
      </c>
      <c r="X44" s="80">
        <v>0</v>
      </c>
      <c r="Y44" s="80">
        <v>0</v>
      </c>
      <c r="Z44" s="80">
        <v>0</v>
      </c>
      <c r="AA44" s="80">
        <v>0</v>
      </c>
      <c r="AB44" s="80">
        <v>0</v>
      </c>
      <c r="AC44" s="80">
        <v>0</v>
      </c>
      <c r="AD44" s="80">
        <v>0</v>
      </c>
      <c r="AE44" s="79">
        <f t="shared" ref="AE44:AF48" si="37">+G44+I44+K44+M44+O44+Q44+S44+U44+W44+Y44+AA44+AC44</f>
        <v>800000000</v>
      </c>
      <c r="AF44" s="78">
        <f t="shared" si="37"/>
        <v>0</v>
      </c>
      <c r="AG44" s="80"/>
      <c r="AH44" s="80"/>
      <c r="AI44" s="92"/>
      <c r="AJ44" s="78">
        <f>+F44-AE44+AF44</f>
        <v>3161800000</v>
      </c>
      <c r="AK44" s="84">
        <v>3100000000</v>
      </c>
      <c r="AL44" s="85">
        <v>0</v>
      </c>
      <c r="AM44" s="85">
        <v>0</v>
      </c>
      <c r="AN44" s="78">
        <v>0</v>
      </c>
      <c r="AO44" s="78"/>
      <c r="AP44" s="78"/>
      <c r="AQ44" s="78"/>
      <c r="AR44" s="78"/>
      <c r="AS44" s="78"/>
      <c r="AT44" s="78"/>
      <c r="AU44" s="78"/>
      <c r="AV44" s="78"/>
      <c r="AW44" s="78">
        <f t="shared" ref="AW44:AW57" si="38">+SUM(AK44:AV44)</f>
        <v>3100000000</v>
      </c>
      <c r="AX44" s="78">
        <v>230714200</v>
      </c>
      <c r="AY44" s="78">
        <v>246559000</v>
      </c>
      <c r="AZ44" s="78">
        <v>255389600</v>
      </c>
      <c r="BA44" s="78">
        <v>256595400</v>
      </c>
      <c r="BB44" s="78"/>
      <c r="BC44" s="78"/>
      <c r="BD44" s="78"/>
      <c r="BE44" s="78"/>
      <c r="BF44" s="78"/>
      <c r="BG44" s="78"/>
      <c r="BH44" s="78"/>
      <c r="BI44" s="78"/>
      <c r="BJ44" s="78">
        <f t="shared" ref="BJ44:BJ57" si="39">+SUM(AX44:BI44)</f>
        <v>989258200</v>
      </c>
      <c r="BK44" s="78">
        <v>230714200</v>
      </c>
      <c r="BL44" s="78">
        <v>246559000</v>
      </c>
      <c r="BM44" s="78">
        <v>255389600</v>
      </c>
      <c r="BN44" s="78">
        <v>256595400</v>
      </c>
      <c r="BO44" s="78"/>
      <c r="BP44" s="78"/>
      <c r="BQ44" s="78"/>
      <c r="BR44" s="78"/>
      <c r="BS44" s="78"/>
      <c r="BT44" s="78"/>
      <c r="BU44" s="78"/>
      <c r="BV44" s="78"/>
      <c r="BW44" s="78">
        <f t="shared" ref="BW44:BW57" si="40">+SUM(BK44:BV44)</f>
        <v>989258200</v>
      </c>
      <c r="BX44" s="78">
        <v>230714200</v>
      </c>
      <c r="BY44" s="78">
        <v>246559000</v>
      </c>
      <c r="BZ44" s="78">
        <v>255389600</v>
      </c>
      <c r="CA44" s="78">
        <v>256595400</v>
      </c>
      <c r="CB44" s="78"/>
      <c r="CC44" s="78"/>
      <c r="CD44" s="78"/>
      <c r="CE44" s="78"/>
      <c r="CF44" s="78"/>
      <c r="CG44" s="78"/>
      <c r="CH44" s="78"/>
      <c r="CI44" s="78"/>
      <c r="CJ44" s="78">
        <f t="shared" ref="CJ44:CJ57" si="41">+SUM(BX44:CI44)</f>
        <v>989258200</v>
      </c>
      <c r="CK44" s="69">
        <f t="shared" si="7"/>
        <v>61800000</v>
      </c>
      <c r="CL44" s="69">
        <f t="shared" si="8"/>
        <v>2110741800</v>
      </c>
      <c r="CM44" s="69">
        <f t="shared" si="9"/>
        <v>0</v>
      </c>
      <c r="CN44" s="69">
        <f t="shared" si="10"/>
        <v>0</v>
      </c>
    </row>
    <row r="45" spans="1:92" outlineLevel="5" x14ac:dyDescent="0.25">
      <c r="B45" s="3" t="str">
        <f t="shared" si="36"/>
        <v>A 1-0-5-1-210</v>
      </c>
      <c r="C45" s="73" t="s">
        <v>105</v>
      </c>
      <c r="D45" s="16">
        <v>10</v>
      </c>
      <c r="E45" s="77" t="s">
        <v>106</v>
      </c>
      <c r="F45" s="78">
        <v>2773260000</v>
      </c>
      <c r="G45" s="79">
        <v>0</v>
      </c>
      <c r="H45" s="78">
        <v>0</v>
      </c>
      <c r="I45" s="80">
        <v>0</v>
      </c>
      <c r="J45" s="78">
        <v>0</v>
      </c>
      <c r="K45" s="81">
        <v>0</v>
      </c>
      <c r="L45" s="80">
        <v>0</v>
      </c>
      <c r="M45" s="78">
        <v>600000000</v>
      </c>
      <c r="N45" s="82">
        <v>0</v>
      </c>
      <c r="O45" s="83">
        <v>0</v>
      </c>
      <c r="P45" s="83">
        <v>0</v>
      </c>
      <c r="Q45" s="80">
        <v>0</v>
      </c>
      <c r="R45" s="80">
        <v>0</v>
      </c>
      <c r="S45" s="80">
        <v>0</v>
      </c>
      <c r="T45" s="80">
        <v>0</v>
      </c>
      <c r="U45" s="80">
        <v>0</v>
      </c>
      <c r="V45" s="80">
        <v>0</v>
      </c>
      <c r="W45" s="80">
        <v>0</v>
      </c>
      <c r="X45" s="80">
        <v>0</v>
      </c>
      <c r="Y45" s="80">
        <v>0</v>
      </c>
      <c r="Z45" s="80">
        <v>0</v>
      </c>
      <c r="AA45" s="80">
        <v>0</v>
      </c>
      <c r="AB45" s="80">
        <v>0</v>
      </c>
      <c r="AC45" s="80">
        <v>0</v>
      </c>
      <c r="AD45" s="80">
        <v>0</v>
      </c>
      <c r="AE45" s="79">
        <f t="shared" si="37"/>
        <v>600000000</v>
      </c>
      <c r="AF45" s="78">
        <f t="shared" si="37"/>
        <v>0</v>
      </c>
      <c r="AG45" s="80"/>
      <c r="AH45" s="80"/>
      <c r="AI45" s="92"/>
      <c r="AJ45" s="78">
        <f>+F45-AE45+AF45</f>
        <v>2173260000</v>
      </c>
      <c r="AK45" s="84">
        <v>2000000000</v>
      </c>
      <c r="AL45" s="85">
        <v>0</v>
      </c>
      <c r="AM45" s="85">
        <v>0</v>
      </c>
      <c r="AN45" s="78">
        <v>0</v>
      </c>
      <c r="AO45" s="78"/>
      <c r="AP45" s="78"/>
      <c r="AQ45" s="78"/>
      <c r="AR45" s="78"/>
      <c r="AS45" s="78"/>
      <c r="AT45" s="78"/>
      <c r="AU45" s="78"/>
      <c r="AV45" s="78"/>
      <c r="AW45" s="78">
        <f t="shared" si="38"/>
        <v>2000000000</v>
      </c>
      <c r="AX45" s="78">
        <v>707225</v>
      </c>
      <c r="AY45" s="78">
        <v>1908798</v>
      </c>
      <c r="AZ45" s="78">
        <v>817681</v>
      </c>
      <c r="BA45" s="78">
        <v>2039479</v>
      </c>
      <c r="BB45" s="78"/>
      <c r="BC45" s="78"/>
      <c r="BD45" s="78"/>
      <c r="BE45" s="78"/>
      <c r="BF45" s="78"/>
      <c r="BG45" s="78"/>
      <c r="BH45" s="78"/>
      <c r="BI45" s="78"/>
      <c r="BJ45" s="78">
        <f t="shared" si="39"/>
        <v>5473183</v>
      </c>
      <c r="BK45" s="78">
        <v>707225</v>
      </c>
      <c r="BL45" s="78">
        <v>1908798</v>
      </c>
      <c r="BM45" s="78">
        <v>817681</v>
      </c>
      <c r="BN45" s="78">
        <v>2039479</v>
      </c>
      <c r="BO45" s="78"/>
      <c r="BP45" s="78"/>
      <c r="BQ45" s="78"/>
      <c r="BR45" s="78"/>
      <c r="BS45" s="78"/>
      <c r="BT45" s="78"/>
      <c r="BU45" s="78"/>
      <c r="BV45" s="78"/>
      <c r="BW45" s="78">
        <f t="shared" si="40"/>
        <v>5473183</v>
      </c>
      <c r="BX45" s="78">
        <v>707225</v>
      </c>
      <c r="BY45" s="78">
        <v>1908798</v>
      </c>
      <c r="BZ45" s="78">
        <v>817681</v>
      </c>
      <c r="CA45" s="78">
        <v>2039479</v>
      </c>
      <c r="CB45" s="78"/>
      <c r="CC45" s="78"/>
      <c r="CD45" s="78"/>
      <c r="CE45" s="78"/>
      <c r="CF45" s="78"/>
      <c r="CG45" s="78"/>
      <c r="CH45" s="78"/>
      <c r="CI45" s="78"/>
      <c r="CJ45" s="78">
        <f t="shared" si="41"/>
        <v>5473183</v>
      </c>
      <c r="CK45" s="69">
        <f t="shared" si="7"/>
        <v>173260000</v>
      </c>
      <c r="CL45" s="69">
        <f t="shared" si="8"/>
        <v>1994526817</v>
      </c>
      <c r="CM45" s="69">
        <f t="shared" si="9"/>
        <v>0</v>
      </c>
      <c r="CN45" s="69">
        <f t="shared" si="10"/>
        <v>0</v>
      </c>
    </row>
    <row r="46" spans="1:92" outlineLevel="5" x14ac:dyDescent="0.25">
      <c r="B46" s="3" t="str">
        <f t="shared" si="36"/>
        <v>A 1-0-5-1-310</v>
      </c>
      <c r="C46" s="73" t="s">
        <v>107</v>
      </c>
      <c r="D46" s="16">
        <v>10</v>
      </c>
      <c r="E46" s="77" t="s">
        <v>108</v>
      </c>
      <c r="F46" s="78">
        <v>4754160000</v>
      </c>
      <c r="G46" s="79">
        <v>0</v>
      </c>
      <c r="H46" s="78">
        <v>0</v>
      </c>
      <c r="I46" s="80">
        <v>0</v>
      </c>
      <c r="J46" s="78">
        <v>0</v>
      </c>
      <c r="K46" s="81">
        <v>0</v>
      </c>
      <c r="L46" s="80">
        <v>0</v>
      </c>
      <c r="M46" s="78">
        <v>1300000000</v>
      </c>
      <c r="N46" s="82">
        <v>0</v>
      </c>
      <c r="O46" s="83">
        <v>0</v>
      </c>
      <c r="P46" s="83">
        <v>0</v>
      </c>
      <c r="Q46" s="80">
        <v>0</v>
      </c>
      <c r="R46" s="80">
        <v>0</v>
      </c>
      <c r="S46" s="80">
        <v>0</v>
      </c>
      <c r="T46" s="80">
        <v>0</v>
      </c>
      <c r="U46" s="80">
        <v>0</v>
      </c>
      <c r="V46" s="80">
        <v>0</v>
      </c>
      <c r="W46" s="80">
        <v>0</v>
      </c>
      <c r="X46" s="80">
        <v>0</v>
      </c>
      <c r="Y46" s="80">
        <v>0</v>
      </c>
      <c r="Z46" s="80">
        <v>0</v>
      </c>
      <c r="AA46" s="80">
        <v>0</v>
      </c>
      <c r="AB46" s="80">
        <v>0</v>
      </c>
      <c r="AC46" s="80">
        <v>0</v>
      </c>
      <c r="AD46" s="80">
        <v>0</v>
      </c>
      <c r="AE46" s="79">
        <f t="shared" si="37"/>
        <v>1300000000</v>
      </c>
      <c r="AF46" s="78">
        <f t="shared" si="37"/>
        <v>0</v>
      </c>
      <c r="AG46" s="80"/>
      <c r="AH46" s="80"/>
      <c r="AI46" s="92"/>
      <c r="AJ46" s="78">
        <f>+F46-AE46+AF46</f>
        <v>3454160000</v>
      </c>
      <c r="AK46" s="84">
        <v>3400000000</v>
      </c>
      <c r="AL46" s="85">
        <v>0</v>
      </c>
      <c r="AM46" s="85">
        <v>0</v>
      </c>
      <c r="AN46" s="78">
        <v>0</v>
      </c>
      <c r="AO46" s="78"/>
      <c r="AP46" s="78"/>
      <c r="AQ46" s="78"/>
      <c r="AR46" s="78"/>
      <c r="AS46" s="78"/>
      <c r="AT46" s="78"/>
      <c r="AU46" s="78"/>
      <c r="AV46" s="78"/>
      <c r="AW46" s="78">
        <f t="shared" si="38"/>
        <v>3400000000</v>
      </c>
      <c r="AX46" s="78">
        <v>340177400</v>
      </c>
      <c r="AY46" s="78">
        <v>342852800</v>
      </c>
      <c r="AZ46" s="78">
        <v>336156200</v>
      </c>
      <c r="BA46" s="78">
        <v>347879200</v>
      </c>
      <c r="BB46" s="78"/>
      <c r="BC46" s="78"/>
      <c r="BD46" s="78"/>
      <c r="BE46" s="78"/>
      <c r="BF46" s="78"/>
      <c r="BG46" s="78"/>
      <c r="BH46" s="78"/>
      <c r="BI46" s="78"/>
      <c r="BJ46" s="78">
        <f t="shared" si="39"/>
        <v>1367065600</v>
      </c>
      <c r="BK46" s="78">
        <v>340177400</v>
      </c>
      <c r="BL46" s="78">
        <v>342852800</v>
      </c>
      <c r="BM46" s="78">
        <v>336050200</v>
      </c>
      <c r="BN46" s="78">
        <v>347985200</v>
      </c>
      <c r="BO46" s="78"/>
      <c r="BP46" s="78"/>
      <c r="BQ46" s="78"/>
      <c r="BR46" s="78"/>
      <c r="BS46" s="78"/>
      <c r="BT46" s="78"/>
      <c r="BU46" s="78"/>
      <c r="BV46" s="78"/>
      <c r="BW46" s="78">
        <f t="shared" si="40"/>
        <v>1367065600</v>
      </c>
      <c r="BX46" s="78">
        <v>340177400</v>
      </c>
      <c r="BY46" s="78">
        <v>342852800</v>
      </c>
      <c r="BZ46" s="78">
        <v>336050200</v>
      </c>
      <c r="CA46" s="78">
        <v>347985200</v>
      </c>
      <c r="CB46" s="78"/>
      <c r="CC46" s="78"/>
      <c r="CD46" s="78"/>
      <c r="CE46" s="78"/>
      <c r="CF46" s="78"/>
      <c r="CG46" s="78"/>
      <c r="CH46" s="78"/>
      <c r="CI46" s="78"/>
      <c r="CJ46" s="78">
        <f t="shared" si="41"/>
        <v>1367065600</v>
      </c>
      <c r="CK46" s="69">
        <f t="shared" si="7"/>
        <v>54160000</v>
      </c>
      <c r="CL46" s="69">
        <f t="shared" si="8"/>
        <v>2032934400</v>
      </c>
      <c r="CM46" s="69">
        <f t="shared" si="9"/>
        <v>0</v>
      </c>
      <c r="CN46" s="69">
        <f t="shared" si="10"/>
        <v>0</v>
      </c>
    </row>
    <row r="47" spans="1:92" outlineLevel="5" x14ac:dyDescent="0.25">
      <c r="B47" s="3" t="str">
        <f t="shared" si="36"/>
        <v>A 1-0-5-1-410</v>
      </c>
      <c r="C47" s="73" t="s">
        <v>109</v>
      </c>
      <c r="D47" s="16">
        <v>10</v>
      </c>
      <c r="E47" s="77" t="s">
        <v>110</v>
      </c>
      <c r="F47" s="78">
        <v>8319780000</v>
      </c>
      <c r="G47" s="79">
        <v>0</v>
      </c>
      <c r="H47" s="78">
        <v>0</v>
      </c>
      <c r="I47" s="80">
        <v>0</v>
      </c>
      <c r="J47" s="78">
        <v>0</v>
      </c>
      <c r="K47" s="81">
        <v>0</v>
      </c>
      <c r="L47" s="80">
        <v>0</v>
      </c>
      <c r="M47" s="78">
        <v>800000000</v>
      </c>
      <c r="N47" s="82">
        <v>0</v>
      </c>
      <c r="O47" s="83">
        <v>0</v>
      </c>
      <c r="P47" s="83">
        <v>0</v>
      </c>
      <c r="Q47" s="80">
        <v>0</v>
      </c>
      <c r="R47" s="80">
        <v>0</v>
      </c>
      <c r="S47" s="80">
        <v>0</v>
      </c>
      <c r="T47" s="80">
        <v>0</v>
      </c>
      <c r="U47" s="80">
        <v>0</v>
      </c>
      <c r="V47" s="80">
        <v>0</v>
      </c>
      <c r="W47" s="80">
        <v>0</v>
      </c>
      <c r="X47" s="80">
        <v>0</v>
      </c>
      <c r="Y47" s="80">
        <v>0</v>
      </c>
      <c r="Z47" s="80">
        <v>0</v>
      </c>
      <c r="AA47" s="80">
        <v>0</v>
      </c>
      <c r="AB47" s="80">
        <v>0</v>
      </c>
      <c r="AC47" s="80">
        <v>0</v>
      </c>
      <c r="AD47" s="80">
        <v>0</v>
      </c>
      <c r="AE47" s="79">
        <f t="shared" si="37"/>
        <v>800000000</v>
      </c>
      <c r="AF47" s="78">
        <f t="shared" si="37"/>
        <v>0</v>
      </c>
      <c r="AG47" s="80"/>
      <c r="AH47" s="80"/>
      <c r="AI47" s="92"/>
      <c r="AJ47" s="78">
        <f>+F47-AE47+AF47</f>
        <v>7519780000</v>
      </c>
      <c r="AK47" s="84">
        <v>7500000000</v>
      </c>
      <c r="AL47" s="85">
        <v>0</v>
      </c>
      <c r="AM47" s="85">
        <v>0</v>
      </c>
      <c r="AN47" s="78">
        <v>0</v>
      </c>
      <c r="AO47" s="78"/>
      <c r="AP47" s="78"/>
      <c r="AQ47" s="78"/>
      <c r="AR47" s="78"/>
      <c r="AS47" s="78"/>
      <c r="AT47" s="78"/>
      <c r="AU47" s="78"/>
      <c r="AV47" s="78"/>
      <c r="AW47" s="78">
        <f t="shared" si="38"/>
        <v>7500000000</v>
      </c>
      <c r="AX47" s="78">
        <v>503342523</v>
      </c>
      <c r="AY47" s="78">
        <v>541005926</v>
      </c>
      <c r="AZ47" s="78">
        <f>533717000+18000</f>
        <v>533735000</v>
      </c>
      <c r="BA47" s="78">
        <v>552459400</v>
      </c>
      <c r="BB47" s="78"/>
      <c r="BC47" s="78"/>
      <c r="BD47" s="78"/>
      <c r="BE47" s="78"/>
      <c r="BF47" s="78"/>
      <c r="BG47" s="78"/>
      <c r="BH47" s="78"/>
      <c r="BI47" s="78"/>
      <c r="BJ47" s="78">
        <f t="shared" si="39"/>
        <v>2130542849</v>
      </c>
      <c r="BK47" s="78">
        <v>501761231</v>
      </c>
      <c r="BL47" s="78">
        <v>539855736</v>
      </c>
      <c r="BM47" s="78">
        <v>533717000</v>
      </c>
      <c r="BN47" s="78">
        <v>552477400</v>
      </c>
      <c r="BO47" s="78"/>
      <c r="BP47" s="78"/>
      <c r="BQ47" s="78"/>
      <c r="BR47" s="78"/>
      <c r="BS47" s="78"/>
      <c r="BT47" s="78"/>
      <c r="BU47" s="78"/>
      <c r="BV47" s="78"/>
      <c r="BW47" s="78">
        <f t="shared" si="40"/>
        <v>2127811367</v>
      </c>
      <c r="BX47" s="78">
        <v>501761231</v>
      </c>
      <c r="BY47" s="78">
        <v>539855736</v>
      </c>
      <c r="BZ47" s="78">
        <v>533717000</v>
      </c>
      <c r="CA47" s="78">
        <v>552477400</v>
      </c>
      <c r="CB47" s="78"/>
      <c r="CC47" s="78"/>
      <c r="CD47" s="78"/>
      <c r="CE47" s="78"/>
      <c r="CF47" s="78"/>
      <c r="CG47" s="78"/>
      <c r="CH47" s="78"/>
      <c r="CI47" s="78"/>
      <c r="CJ47" s="78">
        <f t="shared" si="41"/>
        <v>2127811367</v>
      </c>
      <c r="CK47" s="69">
        <f t="shared" si="7"/>
        <v>19780000</v>
      </c>
      <c r="CL47" s="69">
        <f t="shared" si="8"/>
        <v>5369457151</v>
      </c>
      <c r="CM47" s="69">
        <f t="shared" si="9"/>
        <v>2731482</v>
      </c>
      <c r="CN47" s="69">
        <f t="shared" si="10"/>
        <v>0</v>
      </c>
    </row>
    <row r="48" spans="1:92" outlineLevel="5" x14ac:dyDescent="0.25">
      <c r="B48" s="3" t="str">
        <f t="shared" si="36"/>
        <v>A 1-0-5-1-510</v>
      </c>
      <c r="C48" s="73" t="s">
        <v>111</v>
      </c>
      <c r="D48" s="16">
        <v>10</v>
      </c>
      <c r="E48" s="77" t="s">
        <v>112</v>
      </c>
      <c r="F48" s="78">
        <v>1188540000</v>
      </c>
      <c r="G48" s="79">
        <v>0</v>
      </c>
      <c r="H48" s="78">
        <v>0</v>
      </c>
      <c r="I48" s="80">
        <v>0</v>
      </c>
      <c r="J48" s="78">
        <v>0</v>
      </c>
      <c r="K48" s="81">
        <v>0</v>
      </c>
      <c r="L48" s="80">
        <v>0</v>
      </c>
      <c r="M48" s="78">
        <v>100000000</v>
      </c>
      <c r="N48" s="82">
        <v>0</v>
      </c>
      <c r="O48" s="83">
        <v>0</v>
      </c>
      <c r="P48" s="83">
        <v>0</v>
      </c>
      <c r="Q48" s="80">
        <v>0</v>
      </c>
      <c r="R48" s="80">
        <v>0</v>
      </c>
      <c r="S48" s="80">
        <v>0</v>
      </c>
      <c r="T48" s="80">
        <v>0</v>
      </c>
      <c r="U48" s="80">
        <v>0</v>
      </c>
      <c r="V48" s="80">
        <v>0</v>
      </c>
      <c r="W48" s="80">
        <v>0</v>
      </c>
      <c r="X48" s="80">
        <v>0</v>
      </c>
      <c r="Y48" s="80">
        <v>0</v>
      </c>
      <c r="Z48" s="80">
        <v>0</v>
      </c>
      <c r="AA48" s="80">
        <v>0</v>
      </c>
      <c r="AB48" s="80">
        <v>0</v>
      </c>
      <c r="AC48" s="80">
        <v>0</v>
      </c>
      <c r="AD48" s="80">
        <v>0</v>
      </c>
      <c r="AE48" s="79">
        <f t="shared" si="37"/>
        <v>100000000</v>
      </c>
      <c r="AF48" s="78">
        <f t="shared" si="37"/>
        <v>0</v>
      </c>
      <c r="AG48" s="80"/>
      <c r="AH48" s="80"/>
      <c r="AI48" s="92"/>
      <c r="AJ48" s="78">
        <f>+F48-AE48+AF48</f>
        <v>1088540000</v>
      </c>
      <c r="AK48" s="84">
        <v>1000000000</v>
      </c>
      <c r="AL48" s="85">
        <v>0</v>
      </c>
      <c r="AM48" s="85">
        <v>0</v>
      </c>
      <c r="AN48" s="78">
        <v>0</v>
      </c>
      <c r="AO48" s="78"/>
      <c r="AP48" s="78"/>
      <c r="AQ48" s="78"/>
      <c r="AR48" s="78"/>
      <c r="AS48" s="78"/>
      <c r="AT48" s="78"/>
      <c r="AU48" s="78"/>
      <c r="AV48" s="78"/>
      <c r="AW48" s="78">
        <f t="shared" si="38"/>
        <v>1000000000</v>
      </c>
      <c r="AX48" s="78">
        <v>68207800</v>
      </c>
      <c r="AY48" s="78">
        <v>74391384</v>
      </c>
      <c r="AZ48" s="78">
        <f>75587084+700</f>
        <v>75587784</v>
      </c>
      <c r="BA48" s="78">
        <v>76659384</v>
      </c>
      <c r="BB48" s="78"/>
      <c r="BC48" s="78"/>
      <c r="BD48" s="78"/>
      <c r="BE48" s="78"/>
      <c r="BF48" s="78"/>
      <c r="BG48" s="78"/>
      <c r="BH48" s="78"/>
      <c r="BI48" s="78"/>
      <c r="BJ48" s="78">
        <f t="shared" si="39"/>
        <v>294846352</v>
      </c>
      <c r="BK48" s="78">
        <v>68207800</v>
      </c>
      <c r="BL48" s="78">
        <v>74391384</v>
      </c>
      <c r="BM48" s="78">
        <v>75587084</v>
      </c>
      <c r="BN48" s="78">
        <v>76660084</v>
      </c>
      <c r="BO48" s="78"/>
      <c r="BP48" s="78"/>
      <c r="BQ48" s="78"/>
      <c r="BR48" s="78"/>
      <c r="BS48" s="78"/>
      <c r="BT48" s="78"/>
      <c r="BU48" s="78"/>
      <c r="BV48" s="78"/>
      <c r="BW48" s="78">
        <f t="shared" si="40"/>
        <v>294846352</v>
      </c>
      <c r="BX48" s="78">
        <v>68207800</v>
      </c>
      <c r="BY48" s="78">
        <v>74391384</v>
      </c>
      <c r="BZ48" s="78">
        <v>75587084</v>
      </c>
      <c r="CA48" s="78">
        <v>76660084</v>
      </c>
      <c r="CB48" s="78"/>
      <c r="CC48" s="78"/>
      <c r="CD48" s="78"/>
      <c r="CE48" s="78"/>
      <c r="CF48" s="78"/>
      <c r="CG48" s="78"/>
      <c r="CH48" s="78"/>
      <c r="CI48" s="78"/>
      <c r="CJ48" s="78">
        <f t="shared" si="41"/>
        <v>294846352</v>
      </c>
      <c r="CK48" s="69">
        <f t="shared" si="7"/>
        <v>88540000</v>
      </c>
      <c r="CL48" s="69">
        <f t="shared" si="8"/>
        <v>705153648</v>
      </c>
      <c r="CM48" s="69">
        <f t="shared" si="9"/>
        <v>0</v>
      </c>
      <c r="CN48" s="69">
        <f t="shared" si="10"/>
        <v>0</v>
      </c>
    </row>
    <row r="49" spans="1:92" s="76" customFormat="1" outlineLevel="4" x14ac:dyDescent="0.25">
      <c r="C49" s="75" t="s">
        <v>113</v>
      </c>
      <c r="D49" s="64">
        <v>10</v>
      </c>
      <c r="E49" s="88" t="s">
        <v>114</v>
      </c>
      <c r="F49" s="82">
        <f>SUM(F50:F53)</f>
        <v>13073940000</v>
      </c>
      <c r="G49" s="89">
        <f t="shared" ref="G49:BR49" si="42">SUM(G50:G53)</f>
        <v>0</v>
      </c>
      <c r="H49" s="82">
        <f t="shared" si="42"/>
        <v>0</v>
      </c>
      <c r="I49" s="83">
        <f t="shared" si="42"/>
        <v>0</v>
      </c>
      <c r="J49" s="82">
        <f t="shared" si="42"/>
        <v>0</v>
      </c>
      <c r="K49" s="90">
        <f t="shared" si="42"/>
        <v>0</v>
      </c>
      <c r="L49" s="83">
        <f t="shared" si="42"/>
        <v>0</v>
      </c>
      <c r="M49" s="89">
        <f t="shared" si="42"/>
        <v>1790000000</v>
      </c>
      <c r="N49" s="82">
        <f t="shared" si="42"/>
        <v>0</v>
      </c>
      <c r="O49" s="83">
        <f t="shared" si="42"/>
        <v>0</v>
      </c>
      <c r="P49" s="83">
        <f t="shared" si="42"/>
        <v>0</v>
      </c>
      <c r="Q49" s="83">
        <f t="shared" si="42"/>
        <v>0</v>
      </c>
      <c r="R49" s="83">
        <f t="shared" si="42"/>
        <v>0</v>
      </c>
      <c r="S49" s="83">
        <f t="shared" si="42"/>
        <v>0</v>
      </c>
      <c r="T49" s="83">
        <f t="shared" si="42"/>
        <v>0</v>
      </c>
      <c r="U49" s="83">
        <f t="shared" si="42"/>
        <v>0</v>
      </c>
      <c r="V49" s="83">
        <f t="shared" si="42"/>
        <v>0</v>
      </c>
      <c r="W49" s="83">
        <f t="shared" si="42"/>
        <v>0</v>
      </c>
      <c r="X49" s="83">
        <f t="shared" si="42"/>
        <v>0</v>
      </c>
      <c r="Y49" s="83">
        <f t="shared" si="42"/>
        <v>0</v>
      </c>
      <c r="Z49" s="83">
        <f t="shared" si="42"/>
        <v>0</v>
      </c>
      <c r="AA49" s="83">
        <f t="shared" si="42"/>
        <v>0</v>
      </c>
      <c r="AB49" s="83">
        <f t="shared" si="42"/>
        <v>0</v>
      </c>
      <c r="AC49" s="83">
        <f t="shared" si="42"/>
        <v>0</v>
      </c>
      <c r="AD49" s="83">
        <f t="shared" si="42"/>
        <v>0</v>
      </c>
      <c r="AE49" s="89">
        <f t="shared" si="42"/>
        <v>1790000000</v>
      </c>
      <c r="AF49" s="82">
        <f t="shared" si="42"/>
        <v>0</v>
      </c>
      <c r="AG49" s="83">
        <f t="shared" si="42"/>
        <v>0</v>
      </c>
      <c r="AH49" s="83">
        <f t="shared" si="42"/>
        <v>0</v>
      </c>
      <c r="AI49" s="83">
        <f t="shared" si="42"/>
        <v>0</v>
      </c>
      <c r="AJ49" s="82">
        <f t="shared" si="42"/>
        <v>11283940000</v>
      </c>
      <c r="AK49" s="89">
        <f t="shared" si="42"/>
        <v>11201687383</v>
      </c>
      <c r="AL49" s="82">
        <f t="shared" si="42"/>
        <v>0</v>
      </c>
      <c r="AM49" s="82">
        <f t="shared" si="42"/>
        <v>0</v>
      </c>
      <c r="AN49" s="82">
        <f t="shared" si="42"/>
        <v>0</v>
      </c>
      <c r="AO49" s="82">
        <f t="shared" si="42"/>
        <v>0</v>
      </c>
      <c r="AP49" s="82">
        <f t="shared" si="42"/>
        <v>0</v>
      </c>
      <c r="AQ49" s="82">
        <f t="shared" si="42"/>
        <v>0</v>
      </c>
      <c r="AR49" s="82">
        <f t="shared" si="42"/>
        <v>0</v>
      </c>
      <c r="AS49" s="82">
        <f t="shared" si="42"/>
        <v>0</v>
      </c>
      <c r="AT49" s="82">
        <f t="shared" si="42"/>
        <v>0</v>
      </c>
      <c r="AU49" s="82">
        <f t="shared" si="42"/>
        <v>0</v>
      </c>
      <c r="AV49" s="82">
        <f t="shared" si="42"/>
        <v>0</v>
      </c>
      <c r="AW49" s="82">
        <f t="shared" si="42"/>
        <v>11201687383</v>
      </c>
      <c r="AX49" s="82">
        <f t="shared" si="42"/>
        <v>818963090</v>
      </c>
      <c r="AY49" s="82">
        <f t="shared" si="42"/>
        <v>822204036</v>
      </c>
      <c r="AZ49" s="82">
        <f t="shared" si="42"/>
        <v>812422400</v>
      </c>
      <c r="BA49" s="82">
        <f t="shared" si="42"/>
        <v>832165835</v>
      </c>
      <c r="BB49" s="82">
        <f t="shared" si="42"/>
        <v>0</v>
      </c>
      <c r="BC49" s="82">
        <f t="shared" si="42"/>
        <v>0</v>
      </c>
      <c r="BD49" s="82">
        <f t="shared" si="42"/>
        <v>0</v>
      </c>
      <c r="BE49" s="82">
        <f t="shared" si="42"/>
        <v>0</v>
      </c>
      <c r="BF49" s="82">
        <f t="shared" si="42"/>
        <v>0</v>
      </c>
      <c r="BG49" s="82">
        <f t="shared" si="42"/>
        <v>0</v>
      </c>
      <c r="BH49" s="82">
        <f t="shared" si="42"/>
        <v>0</v>
      </c>
      <c r="BI49" s="82">
        <f t="shared" si="42"/>
        <v>0</v>
      </c>
      <c r="BJ49" s="82">
        <f t="shared" si="42"/>
        <v>3285755361</v>
      </c>
      <c r="BK49" s="82">
        <f t="shared" si="42"/>
        <v>818963090</v>
      </c>
      <c r="BL49" s="82">
        <f t="shared" si="42"/>
        <v>822204036</v>
      </c>
      <c r="BM49" s="82">
        <f t="shared" si="42"/>
        <v>812422400</v>
      </c>
      <c r="BN49" s="82">
        <f t="shared" si="42"/>
        <v>832165835</v>
      </c>
      <c r="BO49" s="82">
        <f t="shared" si="42"/>
        <v>0</v>
      </c>
      <c r="BP49" s="82">
        <f t="shared" si="42"/>
        <v>0</v>
      </c>
      <c r="BQ49" s="82">
        <f t="shared" si="42"/>
        <v>0</v>
      </c>
      <c r="BR49" s="82">
        <f t="shared" si="42"/>
        <v>0</v>
      </c>
      <c r="BS49" s="82">
        <f t="shared" ref="BS49:CJ49" si="43">SUM(BS50:BS53)</f>
        <v>0</v>
      </c>
      <c r="BT49" s="82">
        <f t="shared" si="43"/>
        <v>0</v>
      </c>
      <c r="BU49" s="82">
        <f t="shared" si="43"/>
        <v>0</v>
      </c>
      <c r="BV49" s="82">
        <f t="shared" si="43"/>
        <v>0</v>
      </c>
      <c r="BW49" s="82">
        <f t="shared" si="43"/>
        <v>3285755361</v>
      </c>
      <c r="BX49" s="82">
        <f t="shared" si="43"/>
        <v>818963090</v>
      </c>
      <c r="BY49" s="82">
        <f t="shared" si="43"/>
        <v>822204036</v>
      </c>
      <c r="BZ49" s="82">
        <f t="shared" si="43"/>
        <v>812422400</v>
      </c>
      <c r="CA49" s="82">
        <f t="shared" si="43"/>
        <v>832165835</v>
      </c>
      <c r="CB49" s="82">
        <f t="shared" si="43"/>
        <v>0</v>
      </c>
      <c r="CC49" s="82">
        <f t="shared" si="43"/>
        <v>0</v>
      </c>
      <c r="CD49" s="82">
        <f t="shared" si="43"/>
        <v>0</v>
      </c>
      <c r="CE49" s="82">
        <f t="shared" si="43"/>
        <v>0</v>
      </c>
      <c r="CF49" s="82">
        <f t="shared" si="43"/>
        <v>0</v>
      </c>
      <c r="CG49" s="82">
        <f t="shared" si="43"/>
        <v>0</v>
      </c>
      <c r="CH49" s="82">
        <f t="shared" si="43"/>
        <v>0</v>
      </c>
      <c r="CI49" s="82">
        <f t="shared" si="43"/>
        <v>0</v>
      </c>
      <c r="CJ49" s="82">
        <f t="shared" si="43"/>
        <v>3285755361</v>
      </c>
      <c r="CK49" s="82">
        <f t="shared" si="7"/>
        <v>82252617</v>
      </c>
      <c r="CL49" s="82">
        <f t="shared" si="8"/>
        <v>7915932022</v>
      </c>
      <c r="CM49" s="82">
        <f t="shared" si="9"/>
        <v>0</v>
      </c>
      <c r="CN49" s="82">
        <f t="shared" si="10"/>
        <v>0</v>
      </c>
    </row>
    <row r="50" spans="1:92" ht="16.5" customHeight="1" outlineLevel="5" x14ac:dyDescent="0.25">
      <c r="B50" s="3" t="str">
        <f t="shared" si="36"/>
        <v>A 1-0-5-2-110</v>
      </c>
      <c r="C50" s="73" t="s">
        <v>115</v>
      </c>
      <c r="D50" s="16">
        <v>10</v>
      </c>
      <c r="E50" s="77" t="s">
        <v>116</v>
      </c>
      <c r="F50" s="78">
        <v>198090000</v>
      </c>
      <c r="G50" s="79">
        <v>0</v>
      </c>
      <c r="H50" s="78">
        <v>0</v>
      </c>
      <c r="I50" s="80">
        <v>0</v>
      </c>
      <c r="J50" s="78">
        <v>0</v>
      </c>
      <c r="K50" s="81">
        <v>0</v>
      </c>
      <c r="L50" s="80">
        <v>0</v>
      </c>
      <c r="M50" s="79">
        <v>90000000</v>
      </c>
      <c r="N50" s="82">
        <v>0</v>
      </c>
      <c r="O50" s="83">
        <v>0</v>
      </c>
      <c r="P50" s="83">
        <v>0</v>
      </c>
      <c r="Q50" s="80">
        <v>0</v>
      </c>
      <c r="R50" s="80">
        <v>0</v>
      </c>
      <c r="S50" s="80">
        <v>0</v>
      </c>
      <c r="T50" s="80">
        <v>0</v>
      </c>
      <c r="U50" s="80">
        <v>0</v>
      </c>
      <c r="V50" s="80">
        <v>0</v>
      </c>
      <c r="W50" s="80">
        <v>0</v>
      </c>
      <c r="X50" s="80">
        <v>0</v>
      </c>
      <c r="Y50" s="80">
        <v>0</v>
      </c>
      <c r="Z50" s="80">
        <v>0</v>
      </c>
      <c r="AA50" s="80">
        <v>0</v>
      </c>
      <c r="AB50" s="80">
        <v>0</v>
      </c>
      <c r="AC50" s="80">
        <v>0</v>
      </c>
      <c r="AD50" s="80">
        <v>0</v>
      </c>
      <c r="AE50" s="79">
        <f t="shared" ref="AE50:AF56" si="44">+G50+I50+K50+M50+O50+Q50+S50+U50+W50+Y50+AA50+AC50</f>
        <v>90000000</v>
      </c>
      <c r="AF50" s="78">
        <f t="shared" si="44"/>
        <v>0</v>
      </c>
      <c r="AG50" s="80"/>
      <c r="AH50" s="80"/>
      <c r="AI50" s="92"/>
      <c r="AJ50" s="78">
        <f t="shared" ref="AJ50:AJ57" si="45">+F50-AE50+AF50</f>
        <v>108090000</v>
      </c>
      <c r="AK50" s="84">
        <v>100000000</v>
      </c>
      <c r="AL50" s="85">
        <v>0</v>
      </c>
      <c r="AM50" s="85">
        <v>0</v>
      </c>
      <c r="AN50" s="78">
        <v>0</v>
      </c>
      <c r="AO50" s="78"/>
      <c r="AP50" s="78"/>
      <c r="AQ50" s="78"/>
      <c r="AR50" s="78"/>
      <c r="AS50" s="78"/>
      <c r="AT50" s="78"/>
      <c r="AU50" s="78"/>
      <c r="AV50" s="78"/>
      <c r="AW50" s="78">
        <f t="shared" si="38"/>
        <v>100000000</v>
      </c>
      <c r="AX50" s="78">
        <v>6030500</v>
      </c>
      <c r="AY50" s="78">
        <v>7687900</v>
      </c>
      <c r="AZ50" s="78">
        <v>7307300</v>
      </c>
      <c r="BA50" s="78">
        <v>7347600</v>
      </c>
      <c r="BB50" s="78"/>
      <c r="BC50" s="78"/>
      <c r="BD50" s="78"/>
      <c r="BE50" s="78"/>
      <c r="BF50" s="78"/>
      <c r="BG50" s="78"/>
      <c r="BH50" s="78"/>
      <c r="BI50" s="78"/>
      <c r="BJ50" s="78">
        <f t="shared" si="39"/>
        <v>28373300</v>
      </c>
      <c r="BK50" s="78">
        <v>6030500</v>
      </c>
      <c r="BL50" s="78">
        <v>7687900</v>
      </c>
      <c r="BM50" s="78">
        <v>7307300</v>
      </c>
      <c r="BN50" s="78">
        <v>7347600</v>
      </c>
      <c r="BO50" s="78"/>
      <c r="BP50" s="78"/>
      <c r="BQ50" s="78"/>
      <c r="BR50" s="78"/>
      <c r="BS50" s="78"/>
      <c r="BT50" s="78"/>
      <c r="BU50" s="78"/>
      <c r="BV50" s="78"/>
      <c r="BW50" s="78">
        <f t="shared" si="40"/>
        <v>28373300</v>
      </c>
      <c r="BX50" s="78">
        <v>6030500</v>
      </c>
      <c r="BY50" s="78">
        <v>7687900</v>
      </c>
      <c r="BZ50" s="78">
        <v>7307300</v>
      </c>
      <c r="CA50" s="78">
        <v>7347600</v>
      </c>
      <c r="CB50" s="78"/>
      <c r="CC50" s="78"/>
      <c r="CD50" s="78"/>
      <c r="CE50" s="78"/>
      <c r="CF50" s="78"/>
      <c r="CG50" s="78"/>
      <c r="CH50" s="78"/>
      <c r="CI50" s="78"/>
      <c r="CJ50" s="78">
        <f t="shared" si="41"/>
        <v>28373300</v>
      </c>
      <c r="CK50" s="69">
        <f t="shared" si="7"/>
        <v>8090000</v>
      </c>
      <c r="CL50" s="69">
        <f t="shared" si="8"/>
        <v>71626700</v>
      </c>
      <c r="CM50" s="69">
        <f t="shared" si="9"/>
        <v>0</v>
      </c>
      <c r="CN50" s="69">
        <f t="shared" si="10"/>
        <v>0</v>
      </c>
    </row>
    <row r="51" spans="1:92" ht="13.5" customHeight="1" outlineLevel="5" x14ac:dyDescent="0.25">
      <c r="B51" s="3" t="str">
        <f t="shared" si="36"/>
        <v>A 1-0-5-2-210</v>
      </c>
      <c r="C51" s="73" t="s">
        <v>117</v>
      </c>
      <c r="D51" s="16">
        <v>10</v>
      </c>
      <c r="E51" s="77" t="s">
        <v>118</v>
      </c>
      <c r="F51" s="78">
        <v>6140790000</v>
      </c>
      <c r="G51" s="79">
        <v>0</v>
      </c>
      <c r="H51" s="78">
        <v>0</v>
      </c>
      <c r="I51" s="80">
        <v>0</v>
      </c>
      <c r="J51" s="78">
        <v>0</v>
      </c>
      <c r="K51" s="81">
        <v>0</v>
      </c>
      <c r="L51" s="80">
        <v>0</v>
      </c>
      <c r="M51" s="79">
        <v>600000000</v>
      </c>
      <c r="N51" s="82">
        <v>0</v>
      </c>
      <c r="O51" s="83">
        <v>0</v>
      </c>
      <c r="P51" s="83">
        <v>0</v>
      </c>
      <c r="Q51" s="80">
        <v>0</v>
      </c>
      <c r="R51" s="80">
        <v>0</v>
      </c>
      <c r="S51" s="80">
        <v>0</v>
      </c>
      <c r="T51" s="80">
        <v>0</v>
      </c>
      <c r="U51" s="80">
        <v>0</v>
      </c>
      <c r="V51" s="80">
        <v>0</v>
      </c>
      <c r="W51" s="80">
        <v>0</v>
      </c>
      <c r="X51" s="80">
        <v>0</v>
      </c>
      <c r="Y51" s="80">
        <v>0</v>
      </c>
      <c r="Z51" s="80">
        <v>0</v>
      </c>
      <c r="AA51" s="80">
        <v>0</v>
      </c>
      <c r="AB51" s="80">
        <v>0</v>
      </c>
      <c r="AC51" s="80">
        <v>0</v>
      </c>
      <c r="AD51" s="80">
        <v>0</v>
      </c>
      <c r="AE51" s="79">
        <f t="shared" si="44"/>
        <v>600000000</v>
      </c>
      <c r="AF51" s="78">
        <f t="shared" si="44"/>
        <v>0</v>
      </c>
      <c r="AG51" s="80"/>
      <c r="AH51" s="80"/>
      <c r="AI51" s="92"/>
      <c r="AJ51" s="78">
        <f t="shared" si="45"/>
        <v>5540790000</v>
      </c>
      <c r="AK51" s="84">
        <v>5503597383</v>
      </c>
      <c r="AL51" s="85">
        <v>0</v>
      </c>
      <c r="AM51" s="85">
        <v>0</v>
      </c>
      <c r="AN51" s="78">
        <v>0</v>
      </c>
      <c r="AO51" s="78"/>
      <c r="AP51" s="78"/>
      <c r="AQ51" s="78"/>
      <c r="AR51" s="78"/>
      <c r="AS51" s="78"/>
      <c r="AT51" s="78"/>
      <c r="AU51" s="78"/>
      <c r="AV51" s="78"/>
      <c r="AW51" s="78">
        <f t="shared" si="38"/>
        <v>5503597383</v>
      </c>
      <c r="AX51" s="78">
        <v>381206190</v>
      </c>
      <c r="AY51" s="78">
        <v>376557136</v>
      </c>
      <c r="AZ51" s="78">
        <v>381823000</v>
      </c>
      <c r="BA51" s="78">
        <v>386124135</v>
      </c>
      <c r="BB51" s="78"/>
      <c r="BC51" s="78"/>
      <c r="BD51" s="78"/>
      <c r="BE51" s="78"/>
      <c r="BF51" s="78"/>
      <c r="BG51" s="78"/>
      <c r="BH51" s="78"/>
      <c r="BI51" s="78"/>
      <c r="BJ51" s="78">
        <f t="shared" si="39"/>
        <v>1525710461</v>
      </c>
      <c r="BK51" s="78">
        <v>381206190</v>
      </c>
      <c r="BL51" s="78">
        <v>376557136</v>
      </c>
      <c r="BM51" s="78">
        <v>381823000</v>
      </c>
      <c r="BN51" s="78">
        <v>386124135</v>
      </c>
      <c r="BO51" s="78"/>
      <c r="BP51" s="78"/>
      <c r="BQ51" s="78"/>
      <c r="BR51" s="78"/>
      <c r="BS51" s="78"/>
      <c r="BT51" s="78"/>
      <c r="BU51" s="78"/>
      <c r="BV51" s="78"/>
      <c r="BW51" s="78">
        <f t="shared" si="40"/>
        <v>1525710461</v>
      </c>
      <c r="BX51" s="78">
        <v>381206190</v>
      </c>
      <c r="BY51" s="78">
        <v>376557136</v>
      </c>
      <c r="BZ51" s="78">
        <v>381823000</v>
      </c>
      <c r="CA51" s="78">
        <v>386124135</v>
      </c>
      <c r="CB51" s="78"/>
      <c r="CC51" s="78"/>
      <c r="CD51" s="78"/>
      <c r="CE51" s="78"/>
      <c r="CF51" s="78"/>
      <c r="CG51" s="78"/>
      <c r="CH51" s="78"/>
      <c r="CI51" s="78"/>
      <c r="CJ51" s="78">
        <f t="shared" si="41"/>
        <v>1525710461</v>
      </c>
      <c r="CK51" s="69">
        <f t="shared" si="7"/>
        <v>37192617</v>
      </c>
      <c r="CL51" s="69">
        <f t="shared" si="8"/>
        <v>3977886922</v>
      </c>
      <c r="CM51" s="69">
        <f t="shared" si="9"/>
        <v>0</v>
      </c>
      <c r="CN51" s="69">
        <f t="shared" si="10"/>
        <v>0</v>
      </c>
    </row>
    <row r="52" spans="1:92" ht="12.75" customHeight="1" outlineLevel="5" x14ac:dyDescent="0.25">
      <c r="B52" s="3" t="str">
        <f t="shared" si="36"/>
        <v>A 1-0-5-2-310</v>
      </c>
      <c r="C52" s="73" t="s">
        <v>119</v>
      </c>
      <c r="D52" s="16">
        <v>10</v>
      </c>
      <c r="E52" s="77" t="s">
        <v>120</v>
      </c>
      <c r="F52" s="78">
        <v>6536970000</v>
      </c>
      <c r="G52" s="79">
        <v>0</v>
      </c>
      <c r="H52" s="78">
        <v>0</v>
      </c>
      <c r="I52" s="80">
        <v>0</v>
      </c>
      <c r="J52" s="78">
        <v>0</v>
      </c>
      <c r="K52" s="81">
        <v>0</v>
      </c>
      <c r="L52" s="80">
        <v>0</v>
      </c>
      <c r="M52" s="79">
        <v>1100000000</v>
      </c>
      <c r="N52" s="82">
        <v>0</v>
      </c>
      <c r="O52" s="83">
        <v>0</v>
      </c>
      <c r="P52" s="83">
        <v>0</v>
      </c>
      <c r="Q52" s="80">
        <v>0</v>
      </c>
      <c r="R52" s="80">
        <v>0</v>
      </c>
      <c r="S52" s="80">
        <v>0</v>
      </c>
      <c r="T52" s="80">
        <v>0</v>
      </c>
      <c r="U52" s="80">
        <v>0</v>
      </c>
      <c r="V52" s="80">
        <v>0</v>
      </c>
      <c r="W52" s="80">
        <v>0</v>
      </c>
      <c r="X52" s="80">
        <v>0</v>
      </c>
      <c r="Y52" s="80">
        <v>0</v>
      </c>
      <c r="Z52" s="80">
        <v>0</v>
      </c>
      <c r="AA52" s="80">
        <v>0</v>
      </c>
      <c r="AB52" s="80">
        <v>0</v>
      </c>
      <c r="AC52" s="80">
        <v>0</v>
      </c>
      <c r="AD52" s="80">
        <v>0</v>
      </c>
      <c r="AE52" s="79">
        <f t="shared" si="44"/>
        <v>1100000000</v>
      </c>
      <c r="AF52" s="78">
        <f t="shared" si="44"/>
        <v>0</v>
      </c>
      <c r="AG52" s="80"/>
      <c r="AH52" s="80"/>
      <c r="AI52" s="92"/>
      <c r="AJ52" s="78">
        <f t="shared" si="45"/>
        <v>5436970000</v>
      </c>
      <c r="AK52" s="84">
        <v>5400000000</v>
      </c>
      <c r="AL52" s="85">
        <v>0</v>
      </c>
      <c r="AM52" s="85">
        <v>0</v>
      </c>
      <c r="AN52" s="78">
        <v>0</v>
      </c>
      <c r="AO52" s="78"/>
      <c r="AP52" s="78"/>
      <c r="AQ52" s="78"/>
      <c r="AR52" s="78"/>
      <c r="AS52" s="78"/>
      <c r="AT52" s="78"/>
      <c r="AU52" s="78"/>
      <c r="AV52" s="78"/>
      <c r="AW52" s="78">
        <f t="shared" si="38"/>
        <v>5400000000</v>
      </c>
      <c r="AX52" s="78">
        <v>427792800</v>
      </c>
      <c r="AY52" s="78">
        <v>434162300</v>
      </c>
      <c r="AZ52" s="78">
        <v>419893100</v>
      </c>
      <c r="BA52" s="78">
        <v>434829500</v>
      </c>
      <c r="BB52" s="78"/>
      <c r="BC52" s="78"/>
      <c r="BD52" s="78"/>
      <c r="BE52" s="78"/>
      <c r="BF52" s="78"/>
      <c r="BG52" s="78"/>
      <c r="BH52" s="78"/>
      <c r="BI52" s="78"/>
      <c r="BJ52" s="78">
        <f t="shared" si="39"/>
        <v>1716677700</v>
      </c>
      <c r="BK52" s="78">
        <v>427792800</v>
      </c>
      <c r="BL52" s="78">
        <v>434162300</v>
      </c>
      <c r="BM52" s="78">
        <v>419893100</v>
      </c>
      <c r="BN52" s="78">
        <v>434829500</v>
      </c>
      <c r="BO52" s="78"/>
      <c r="BP52" s="78"/>
      <c r="BQ52" s="78"/>
      <c r="BR52" s="78"/>
      <c r="BS52" s="78"/>
      <c r="BT52" s="78"/>
      <c r="BU52" s="78"/>
      <c r="BV52" s="78"/>
      <c r="BW52" s="78">
        <f t="shared" si="40"/>
        <v>1716677700</v>
      </c>
      <c r="BX52" s="78">
        <v>427792800</v>
      </c>
      <c r="BY52" s="78">
        <v>434162300</v>
      </c>
      <c r="BZ52" s="78">
        <v>419893100</v>
      </c>
      <c r="CA52" s="78">
        <v>434829500</v>
      </c>
      <c r="CB52" s="78"/>
      <c r="CC52" s="78"/>
      <c r="CD52" s="78"/>
      <c r="CE52" s="78"/>
      <c r="CF52" s="78"/>
      <c r="CG52" s="78"/>
      <c r="CH52" s="78"/>
      <c r="CI52" s="78"/>
      <c r="CJ52" s="78">
        <f t="shared" si="41"/>
        <v>1716677700</v>
      </c>
      <c r="CK52" s="69">
        <f t="shared" si="7"/>
        <v>36970000</v>
      </c>
      <c r="CL52" s="69">
        <f t="shared" si="8"/>
        <v>3683322300</v>
      </c>
      <c r="CM52" s="69">
        <f t="shared" si="9"/>
        <v>0</v>
      </c>
      <c r="CN52" s="69">
        <f t="shared" si="10"/>
        <v>0</v>
      </c>
    </row>
    <row r="53" spans="1:92" outlineLevel="5" x14ac:dyDescent="0.25">
      <c r="B53" s="3" t="str">
        <f t="shared" si="36"/>
        <v>A 1-0-5-2-610</v>
      </c>
      <c r="C53" s="73" t="s">
        <v>121</v>
      </c>
      <c r="D53" s="16">
        <v>10</v>
      </c>
      <c r="E53" s="77" t="s">
        <v>122</v>
      </c>
      <c r="F53" s="78">
        <v>198090000</v>
      </c>
      <c r="G53" s="79">
        <v>0</v>
      </c>
      <c r="H53" s="78">
        <v>0</v>
      </c>
      <c r="I53" s="80">
        <v>0</v>
      </c>
      <c r="J53" s="78">
        <v>0</v>
      </c>
      <c r="K53" s="81">
        <v>0</v>
      </c>
      <c r="L53" s="80">
        <v>0</v>
      </c>
      <c r="M53" s="89">
        <v>0</v>
      </c>
      <c r="N53" s="82">
        <v>0</v>
      </c>
      <c r="O53" s="83">
        <v>0</v>
      </c>
      <c r="P53" s="83">
        <v>0</v>
      </c>
      <c r="Q53" s="80">
        <v>0</v>
      </c>
      <c r="R53" s="80">
        <v>0</v>
      </c>
      <c r="S53" s="80">
        <v>0</v>
      </c>
      <c r="T53" s="80">
        <v>0</v>
      </c>
      <c r="U53" s="80">
        <v>0</v>
      </c>
      <c r="V53" s="80">
        <v>0</v>
      </c>
      <c r="W53" s="80">
        <v>0</v>
      </c>
      <c r="X53" s="80">
        <v>0</v>
      </c>
      <c r="Y53" s="80">
        <v>0</v>
      </c>
      <c r="Z53" s="80">
        <v>0</v>
      </c>
      <c r="AA53" s="80">
        <v>0</v>
      </c>
      <c r="AB53" s="80">
        <v>0</v>
      </c>
      <c r="AC53" s="80">
        <v>0</v>
      </c>
      <c r="AD53" s="80">
        <v>0</v>
      </c>
      <c r="AE53" s="79">
        <f t="shared" si="44"/>
        <v>0</v>
      </c>
      <c r="AF53" s="78">
        <f t="shared" si="44"/>
        <v>0</v>
      </c>
      <c r="AG53" s="80"/>
      <c r="AH53" s="80"/>
      <c r="AI53" s="92"/>
      <c r="AJ53" s="78">
        <f t="shared" si="45"/>
        <v>198090000</v>
      </c>
      <c r="AK53" s="84">
        <v>198090000</v>
      </c>
      <c r="AL53" s="85">
        <v>0</v>
      </c>
      <c r="AM53" s="85">
        <v>0</v>
      </c>
      <c r="AN53" s="78">
        <v>0</v>
      </c>
      <c r="AO53" s="78"/>
      <c r="AP53" s="78"/>
      <c r="AQ53" s="78"/>
      <c r="AR53" s="78"/>
      <c r="AS53" s="78"/>
      <c r="AT53" s="78"/>
      <c r="AU53" s="78"/>
      <c r="AV53" s="78"/>
      <c r="AW53" s="78">
        <f t="shared" si="38"/>
        <v>198090000</v>
      </c>
      <c r="AX53" s="78">
        <v>3933600</v>
      </c>
      <c r="AY53" s="78">
        <v>3796700</v>
      </c>
      <c r="AZ53" s="78">
        <v>3399000</v>
      </c>
      <c r="BA53" s="78">
        <v>3864600</v>
      </c>
      <c r="BB53" s="78"/>
      <c r="BC53" s="78"/>
      <c r="BD53" s="78"/>
      <c r="BE53" s="78"/>
      <c r="BF53" s="78"/>
      <c r="BG53" s="78"/>
      <c r="BH53" s="78"/>
      <c r="BI53" s="78"/>
      <c r="BJ53" s="78">
        <f t="shared" si="39"/>
        <v>14993900</v>
      </c>
      <c r="BK53" s="78">
        <v>3933600</v>
      </c>
      <c r="BL53" s="78">
        <v>3796700</v>
      </c>
      <c r="BM53" s="78">
        <v>3399000</v>
      </c>
      <c r="BN53" s="78">
        <v>3864600</v>
      </c>
      <c r="BO53" s="78"/>
      <c r="BP53" s="78"/>
      <c r="BQ53" s="78"/>
      <c r="BR53" s="78"/>
      <c r="BS53" s="78"/>
      <c r="BT53" s="78"/>
      <c r="BU53" s="78"/>
      <c r="BV53" s="78"/>
      <c r="BW53" s="78">
        <f t="shared" si="40"/>
        <v>14993900</v>
      </c>
      <c r="BX53" s="78">
        <v>3933600</v>
      </c>
      <c r="BY53" s="78">
        <v>3796700</v>
      </c>
      <c r="BZ53" s="78">
        <v>3399000</v>
      </c>
      <c r="CA53" s="78">
        <v>3864600</v>
      </c>
      <c r="CB53" s="78"/>
      <c r="CC53" s="78"/>
      <c r="CD53" s="78"/>
      <c r="CE53" s="78"/>
      <c r="CF53" s="78"/>
      <c r="CG53" s="78"/>
      <c r="CH53" s="78"/>
      <c r="CI53" s="78"/>
      <c r="CJ53" s="78">
        <f t="shared" si="41"/>
        <v>14993900</v>
      </c>
      <c r="CK53" s="69">
        <f t="shared" si="7"/>
        <v>0</v>
      </c>
      <c r="CL53" s="69">
        <f t="shared" si="8"/>
        <v>183096100</v>
      </c>
      <c r="CM53" s="69">
        <f t="shared" si="9"/>
        <v>0</v>
      </c>
      <c r="CN53" s="69">
        <f t="shared" si="10"/>
        <v>0</v>
      </c>
    </row>
    <row r="54" spans="1:92" s="76" customFormat="1" outlineLevel="4" x14ac:dyDescent="0.25">
      <c r="B54" s="76" t="str">
        <f t="shared" si="36"/>
        <v>A 1-0-5-610</v>
      </c>
      <c r="C54" s="75" t="s">
        <v>123</v>
      </c>
      <c r="D54" s="64">
        <v>10</v>
      </c>
      <c r="E54" s="88" t="s">
        <v>124</v>
      </c>
      <c r="F54" s="82">
        <v>3169440000</v>
      </c>
      <c r="G54" s="89">
        <v>0</v>
      </c>
      <c r="H54" s="82">
        <v>0</v>
      </c>
      <c r="I54" s="83">
        <v>0</v>
      </c>
      <c r="J54" s="82">
        <v>0</v>
      </c>
      <c r="K54" s="90">
        <v>0</v>
      </c>
      <c r="L54" s="83">
        <v>0</v>
      </c>
      <c r="M54" s="89">
        <v>200000000</v>
      </c>
      <c r="N54" s="82">
        <v>0</v>
      </c>
      <c r="O54" s="83">
        <v>0</v>
      </c>
      <c r="P54" s="83">
        <v>0</v>
      </c>
      <c r="Q54" s="83">
        <v>0</v>
      </c>
      <c r="R54" s="83">
        <v>0</v>
      </c>
      <c r="S54" s="83">
        <v>0</v>
      </c>
      <c r="T54" s="83">
        <v>0</v>
      </c>
      <c r="U54" s="83">
        <v>0</v>
      </c>
      <c r="V54" s="83">
        <v>0</v>
      </c>
      <c r="W54" s="83">
        <v>0</v>
      </c>
      <c r="X54" s="83">
        <v>0</v>
      </c>
      <c r="Y54" s="83">
        <v>0</v>
      </c>
      <c r="Z54" s="83">
        <v>0</v>
      </c>
      <c r="AA54" s="83">
        <v>0</v>
      </c>
      <c r="AB54" s="83">
        <v>0</v>
      </c>
      <c r="AC54" s="83">
        <v>0</v>
      </c>
      <c r="AD54" s="83">
        <v>0</v>
      </c>
      <c r="AE54" s="89">
        <f t="shared" si="44"/>
        <v>200000000</v>
      </c>
      <c r="AF54" s="82">
        <f t="shared" si="44"/>
        <v>0</v>
      </c>
      <c r="AG54" s="83"/>
      <c r="AH54" s="83"/>
      <c r="AI54" s="92"/>
      <c r="AJ54" s="82">
        <f t="shared" si="45"/>
        <v>2969440000</v>
      </c>
      <c r="AK54" s="94">
        <v>2900000000</v>
      </c>
      <c r="AL54" s="85">
        <v>0</v>
      </c>
      <c r="AM54" s="95">
        <v>0</v>
      </c>
      <c r="AN54" s="78">
        <v>0</v>
      </c>
      <c r="AO54" s="78"/>
      <c r="AP54" s="78"/>
      <c r="AQ54" s="78"/>
      <c r="AR54" s="78"/>
      <c r="AS54" s="78"/>
      <c r="AT54" s="78"/>
      <c r="AU54" s="78"/>
      <c r="AV54" s="78"/>
      <c r="AW54" s="82">
        <f t="shared" si="38"/>
        <v>2900000000</v>
      </c>
      <c r="AX54" s="82">
        <v>177554350</v>
      </c>
      <c r="AY54" s="82">
        <v>190686200</v>
      </c>
      <c r="AZ54" s="82">
        <v>197024600</v>
      </c>
      <c r="BA54" s="82">
        <v>197959350</v>
      </c>
      <c r="BB54" s="78"/>
      <c r="BC54" s="78"/>
      <c r="BD54" s="78"/>
      <c r="BE54" s="78"/>
      <c r="BF54" s="78"/>
      <c r="BG54" s="78"/>
      <c r="BH54" s="78"/>
      <c r="BI54" s="78"/>
      <c r="BJ54" s="82">
        <f t="shared" si="39"/>
        <v>763224500</v>
      </c>
      <c r="BK54" s="82">
        <v>177554350</v>
      </c>
      <c r="BL54" s="82">
        <v>190686200</v>
      </c>
      <c r="BM54" s="82">
        <v>197024600</v>
      </c>
      <c r="BN54" s="82">
        <v>197959350</v>
      </c>
      <c r="BO54" s="78"/>
      <c r="BP54" s="78"/>
      <c r="BQ54" s="78"/>
      <c r="BR54" s="78"/>
      <c r="BS54" s="78"/>
      <c r="BT54" s="78"/>
      <c r="BU54" s="78"/>
      <c r="BV54" s="78"/>
      <c r="BW54" s="82">
        <f t="shared" si="40"/>
        <v>763224500</v>
      </c>
      <c r="BX54" s="82">
        <v>177554350</v>
      </c>
      <c r="BY54" s="82">
        <v>190686200</v>
      </c>
      <c r="BZ54" s="78">
        <v>197024600</v>
      </c>
      <c r="CA54" s="78">
        <v>197959350</v>
      </c>
      <c r="CB54" s="78"/>
      <c r="CC54" s="78"/>
      <c r="CD54" s="78"/>
      <c r="CE54" s="78"/>
      <c r="CF54" s="78"/>
      <c r="CG54" s="78"/>
      <c r="CH54" s="78"/>
      <c r="CI54" s="78"/>
      <c r="CJ54" s="82">
        <f t="shared" si="41"/>
        <v>763224500</v>
      </c>
      <c r="CK54" s="69">
        <f t="shared" si="7"/>
        <v>69440000</v>
      </c>
      <c r="CL54" s="69">
        <f t="shared" si="8"/>
        <v>2136775500</v>
      </c>
      <c r="CM54" s="69">
        <f t="shared" si="9"/>
        <v>0</v>
      </c>
      <c r="CN54" s="69">
        <f t="shared" si="10"/>
        <v>0</v>
      </c>
    </row>
    <row r="55" spans="1:92" s="76" customFormat="1" outlineLevel="4" x14ac:dyDescent="0.25">
      <c r="B55" s="76" t="str">
        <f t="shared" si="36"/>
        <v>A 1-0-5-710</v>
      </c>
      <c r="C55" s="75" t="s">
        <v>125</v>
      </c>
      <c r="D55" s="64">
        <v>10</v>
      </c>
      <c r="E55" s="88" t="s">
        <v>126</v>
      </c>
      <c r="F55" s="82">
        <v>594270000</v>
      </c>
      <c r="G55" s="89">
        <v>0</v>
      </c>
      <c r="H55" s="82">
        <v>0</v>
      </c>
      <c r="I55" s="83">
        <v>0</v>
      </c>
      <c r="J55" s="82">
        <v>0</v>
      </c>
      <c r="K55" s="90">
        <v>0</v>
      </c>
      <c r="L55" s="83">
        <v>0</v>
      </c>
      <c r="M55" s="89">
        <v>90000000</v>
      </c>
      <c r="N55" s="82">
        <v>0</v>
      </c>
      <c r="O55" s="83">
        <v>0</v>
      </c>
      <c r="P55" s="83">
        <v>0</v>
      </c>
      <c r="Q55" s="83">
        <v>0</v>
      </c>
      <c r="R55" s="83">
        <v>0</v>
      </c>
      <c r="S55" s="83">
        <v>0</v>
      </c>
      <c r="T55" s="83">
        <v>0</v>
      </c>
      <c r="U55" s="83">
        <v>0</v>
      </c>
      <c r="V55" s="83">
        <v>0</v>
      </c>
      <c r="W55" s="83">
        <v>0</v>
      </c>
      <c r="X55" s="83">
        <v>0</v>
      </c>
      <c r="Y55" s="83">
        <v>0</v>
      </c>
      <c r="Z55" s="83">
        <v>0</v>
      </c>
      <c r="AA55" s="83">
        <v>0</v>
      </c>
      <c r="AB55" s="83">
        <v>0</v>
      </c>
      <c r="AC55" s="83">
        <v>0</v>
      </c>
      <c r="AD55" s="83">
        <v>0</v>
      </c>
      <c r="AE55" s="89">
        <f t="shared" si="44"/>
        <v>90000000</v>
      </c>
      <c r="AF55" s="82">
        <f t="shared" si="44"/>
        <v>0</v>
      </c>
      <c r="AG55" s="83"/>
      <c r="AH55" s="83"/>
      <c r="AI55" s="92"/>
      <c r="AJ55" s="82">
        <f t="shared" si="45"/>
        <v>504270000</v>
      </c>
      <c r="AK55" s="94">
        <v>500000000</v>
      </c>
      <c r="AL55" s="85">
        <v>0</v>
      </c>
      <c r="AM55" s="95">
        <v>0</v>
      </c>
      <c r="AN55" s="78">
        <v>0</v>
      </c>
      <c r="AO55" s="78"/>
      <c r="AP55" s="78"/>
      <c r="AQ55" s="78"/>
      <c r="AR55" s="78"/>
      <c r="AS55" s="78"/>
      <c r="AT55" s="78"/>
      <c r="AU55" s="78"/>
      <c r="AV55" s="78"/>
      <c r="AW55" s="82">
        <f t="shared" si="38"/>
        <v>500000000</v>
      </c>
      <c r="AX55" s="82">
        <v>29603025</v>
      </c>
      <c r="AY55" s="82">
        <v>31794600</v>
      </c>
      <c r="AZ55" s="82">
        <v>32853700</v>
      </c>
      <c r="BA55" s="82">
        <v>33010025</v>
      </c>
      <c r="BB55" s="78"/>
      <c r="BC55" s="78"/>
      <c r="BD55" s="78"/>
      <c r="BE55" s="78"/>
      <c r="BF55" s="78"/>
      <c r="BG55" s="78"/>
      <c r="BH55" s="78"/>
      <c r="BI55" s="78"/>
      <c r="BJ55" s="82">
        <f t="shared" si="39"/>
        <v>127261350</v>
      </c>
      <c r="BK55" s="82">
        <v>29603025</v>
      </c>
      <c r="BL55" s="82">
        <v>31794600</v>
      </c>
      <c r="BM55" s="82">
        <v>32853700</v>
      </c>
      <c r="BN55" s="82">
        <v>33010025</v>
      </c>
      <c r="BO55" s="78"/>
      <c r="BP55" s="78"/>
      <c r="BQ55" s="78"/>
      <c r="BR55" s="78"/>
      <c r="BS55" s="78"/>
      <c r="BT55" s="78"/>
      <c r="BU55" s="78"/>
      <c r="BV55" s="78"/>
      <c r="BW55" s="82">
        <f t="shared" si="40"/>
        <v>127261350</v>
      </c>
      <c r="BX55" s="82">
        <v>29603025</v>
      </c>
      <c r="BY55" s="82">
        <v>31794600</v>
      </c>
      <c r="BZ55" s="78">
        <v>32853700</v>
      </c>
      <c r="CA55" s="78">
        <v>33010025</v>
      </c>
      <c r="CB55" s="78"/>
      <c r="CC55" s="78"/>
      <c r="CD55" s="78"/>
      <c r="CE55" s="78"/>
      <c r="CF55" s="78"/>
      <c r="CG55" s="78"/>
      <c r="CH55" s="78"/>
      <c r="CI55" s="78"/>
      <c r="CJ55" s="82">
        <f t="shared" si="41"/>
        <v>127261350</v>
      </c>
      <c r="CK55" s="69">
        <f t="shared" si="7"/>
        <v>4270000</v>
      </c>
      <c r="CL55" s="69">
        <f t="shared" si="8"/>
        <v>372738650</v>
      </c>
      <c r="CM55" s="69">
        <f t="shared" si="9"/>
        <v>0</v>
      </c>
      <c r="CN55" s="69">
        <f t="shared" si="10"/>
        <v>0</v>
      </c>
    </row>
    <row r="56" spans="1:92" s="76" customFormat="1" ht="24" customHeight="1" outlineLevel="4" x14ac:dyDescent="0.25">
      <c r="B56" s="76" t="str">
        <f t="shared" si="36"/>
        <v>A 1-0-5-810</v>
      </c>
      <c r="C56" s="75" t="s">
        <v>127</v>
      </c>
      <c r="D56" s="64">
        <v>10</v>
      </c>
      <c r="E56" s="88" t="s">
        <v>128</v>
      </c>
      <c r="F56" s="82">
        <v>594270000</v>
      </c>
      <c r="G56" s="89">
        <v>0</v>
      </c>
      <c r="H56" s="82">
        <v>0</v>
      </c>
      <c r="I56" s="83">
        <v>0</v>
      </c>
      <c r="J56" s="82">
        <v>0</v>
      </c>
      <c r="K56" s="90">
        <v>0</v>
      </c>
      <c r="L56" s="83">
        <v>0</v>
      </c>
      <c r="M56" s="89">
        <v>90000000</v>
      </c>
      <c r="N56" s="82">
        <v>0</v>
      </c>
      <c r="O56" s="83">
        <v>0</v>
      </c>
      <c r="P56" s="83">
        <v>0</v>
      </c>
      <c r="Q56" s="83">
        <v>0</v>
      </c>
      <c r="R56" s="83">
        <v>0</v>
      </c>
      <c r="S56" s="83">
        <v>0</v>
      </c>
      <c r="T56" s="83">
        <v>0</v>
      </c>
      <c r="U56" s="83">
        <v>0</v>
      </c>
      <c r="V56" s="83">
        <v>0</v>
      </c>
      <c r="W56" s="83">
        <v>0</v>
      </c>
      <c r="X56" s="83">
        <v>0</v>
      </c>
      <c r="Y56" s="83">
        <v>0</v>
      </c>
      <c r="Z56" s="83">
        <v>0</v>
      </c>
      <c r="AA56" s="83">
        <v>0</v>
      </c>
      <c r="AB56" s="83">
        <v>0</v>
      </c>
      <c r="AC56" s="83">
        <v>0</v>
      </c>
      <c r="AD56" s="83">
        <v>0</v>
      </c>
      <c r="AE56" s="89">
        <f t="shared" si="44"/>
        <v>90000000</v>
      </c>
      <c r="AF56" s="82">
        <f t="shared" si="44"/>
        <v>0</v>
      </c>
      <c r="AG56" s="83"/>
      <c r="AH56" s="83"/>
      <c r="AI56" s="92"/>
      <c r="AJ56" s="82">
        <f t="shared" si="45"/>
        <v>504270000</v>
      </c>
      <c r="AK56" s="94">
        <v>500000000</v>
      </c>
      <c r="AL56" s="85">
        <v>0</v>
      </c>
      <c r="AM56" s="95">
        <v>0</v>
      </c>
      <c r="AN56" s="78">
        <v>0</v>
      </c>
      <c r="AO56" s="78"/>
      <c r="AP56" s="78"/>
      <c r="AQ56" s="78"/>
      <c r="AR56" s="78"/>
      <c r="AS56" s="78"/>
      <c r="AT56" s="78"/>
      <c r="AU56" s="78"/>
      <c r="AV56" s="78"/>
      <c r="AW56" s="82">
        <f t="shared" si="38"/>
        <v>500000000</v>
      </c>
      <c r="AX56" s="82">
        <v>29603025</v>
      </c>
      <c r="AY56" s="82">
        <v>31794600</v>
      </c>
      <c r="AZ56" s="82">
        <v>32853700</v>
      </c>
      <c r="BA56" s="82">
        <v>33010025</v>
      </c>
      <c r="BB56" s="78"/>
      <c r="BC56" s="78"/>
      <c r="BD56" s="78"/>
      <c r="BE56" s="78"/>
      <c r="BF56" s="78"/>
      <c r="BG56" s="78"/>
      <c r="BH56" s="78"/>
      <c r="BI56" s="78"/>
      <c r="BJ56" s="82">
        <f t="shared" si="39"/>
        <v>127261350</v>
      </c>
      <c r="BK56" s="82">
        <v>29603025</v>
      </c>
      <c r="BL56" s="82">
        <v>31794600</v>
      </c>
      <c r="BM56" s="82">
        <v>32853700</v>
      </c>
      <c r="BN56" s="82">
        <v>33010025</v>
      </c>
      <c r="BO56" s="78"/>
      <c r="BP56" s="78"/>
      <c r="BQ56" s="78"/>
      <c r="BR56" s="78"/>
      <c r="BS56" s="78"/>
      <c r="BT56" s="78"/>
      <c r="BU56" s="78"/>
      <c r="BV56" s="78"/>
      <c r="BW56" s="82">
        <f t="shared" si="40"/>
        <v>127261350</v>
      </c>
      <c r="BX56" s="82">
        <v>29603025</v>
      </c>
      <c r="BY56" s="82">
        <v>31794600</v>
      </c>
      <c r="BZ56" s="78">
        <v>32853700</v>
      </c>
      <c r="CA56" s="78">
        <v>33010025</v>
      </c>
      <c r="CB56" s="78"/>
      <c r="CC56" s="78"/>
      <c r="CD56" s="78"/>
      <c r="CE56" s="78"/>
      <c r="CF56" s="78"/>
      <c r="CG56" s="78"/>
      <c r="CH56" s="78"/>
      <c r="CI56" s="78"/>
      <c r="CJ56" s="82">
        <f t="shared" si="41"/>
        <v>127261350</v>
      </c>
      <c r="CK56" s="69">
        <f t="shared" si="7"/>
        <v>4270000</v>
      </c>
      <c r="CL56" s="69">
        <f t="shared" si="8"/>
        <v>372738650</v>
      </c>
      <c r="CM56" s="69">
        <f t="shared" si="9"/>
        <v>0</v>
      </c>
      <c r="CN56" s="69">
        <f t="shared" si="10"/>
        <v>0</v>
      </c>
    </row>
    <row r="57" spans="1:92" s="76" customFormat="1" ht="16.5" outlineLevel="4" thickBot="1" x14ac:dyDescent="0.3">
      <c r="B57" s="76" t="str">
        <f t="shared" si="36"/>
        <v>A 1-0-5-910</v>
      </c>
      <c r="C57" s="96" t="s">
        <v>129</v>
      </c>
      <c r="D57" s="97">
        <v>10</v>
      </c>
      <c r="E57" s="98" t="s">
        <v>130</v>
      </c>
      <c r="F57" s="99">
        <v>1188540000</v>
      </c>
      <c r="G57" s="100">
        <v>0</v>
      </c>
      <c r="H57" s="99">
        <v>0</v>
      </c>
      <c r="I57" s="101">
        <v>0</v>
      </c>
      <c r="J57" s="99">
        <v>0</v>
      </c>
      <c r="K57" s="102">
        <v>0</v>
      </c>
      <c r="L57" s="101">
        <v>0</v>
      </c>
      <c r="M57" s="100">
        <v>180000000</v>
      </c>
      <c r="N57" s="99">
        <v>0</v>
      </c>
      <c r="O57" s="101">
        <v>0</v>
      </c>
      <c r="P57" s="101">
        <v>0</v>
      </c>
      <c r="Q57" s="101">
        <v>0</v>
      </c>
      <c r="R57" s="101">
        <v>0</v>
      </c>
      <c r="S57" s="101">
        <v>0</v>
      </c>
      <c r="T57" s="101">
        <v>0</v>
      </c>
      <c r="U57" s="101">
        <v>0</v>
      </c>
      <c r="V57" s="101">
        <v>0</v>
      </c>
      <c r="W57" s="101">
        <v>0</v>
      </c>
      <c r="X57" s="101">
        <v>0</v>
      </c>
      <c r="Y57" s="101">
        <v>0</v>
      </c>
      <c r="Z57" s="101">
        <v>0</v>
      </c>
      <c r="AA57" s="101">
        <v>0</v>
      </c>
      <c r="AB57" s="101">
        <v>0</v>
      </c>
      <c r="AC57" s="101">
        <v>0</v>
      </c>
      <c r="AD57" s="101">
        <v>0</v>
      </c>
      <c r="AE57" s="100">
        <f>+G57+I57+K57+M57+O57+Q57+S57+U57+W57+Y57+AA57+AC57</f>
        <v>180000000</v>
      </c>
      <c r="AF57" s="99">
        <f>+H57+J57+L57+N57+P57+R57+T57+V57+X57+Z57+AB57+AD57</f>
        <v>0</v>
      </c>
      <c r="AG57" s="101"/>
      <c r="AH57" s="101"/>
      <c r="AI57" s="103"/>
      <c r="AJ57" s="99">
        <f t="shared" si="45"/>
        <v>1008540000</v>
      </c>
      <c r="AK57" s="104">
        <v>1000000000</v>
      </c>
      <c r="AL57" s="105">
        <v>0</v>
      </c>
      <c r="AM57" s="106">
        <v>0</v>
      </c>
      <c r="AN57" s="107">
        <v>0</v>
      </c>
      <c r="AO57" s="107"/>
      <c r="AP57" s="107"/>
      <c r="AQ57" s="107"/>
      <c r="AR57" s="107"/>
      <c r="AS57" s="107"/>
      <c r="AT57" s="107"/>
      <c r="AU57" s="107"/>
      <c r="AV57" s="107"/>
      <c r="AW57" s="99">
        <f t="shared" si="38"/>
        <v>1000000000</v>
      </c>
      <c r="AX57" s="99">
        <v>59175050</v>
      </c>
      <c r="AY57" s="99">
        <v>63549300</v>
      </c>
      <c r="AZ57" s="99">
        <v>65663700</v>
      </c>
      <c r="BA57" s="99">
        <v>65973750</v>
      </c>
      <c r="BB57" s="107"/>
      <c r="BC57" s="107"/>
      <c r="BD57" s="107"/>
      <c r="BE57" s="107"/>
      <c r="BF57" s="107"/>
      <c r="BG57" s="107"/>
      <c r="BH57" s="107"/>
      <c r="BI57" s="107"/>
      <c r="BJ57" s="99">
        <f t="shared" si="39"/>
        <v>254361800</v>
      </c>
      <c r="BK57" s="99">
        <v>59175050</v>
      </c>
      <c r="BL57" s="99">
        <v>63549300</v>
      </c>
      <c r="BM57" s="99">
        <v>65663700</v>
      </c>
      <c r="BN57" s="99">
        <v>65973750</v>
      </c>
      <c r="BO57" s="107"/>
      <c r="BP57" s="107"/>
      <c r="BQ57" s="107"/>
      <c r="BR57" s="107"/>
      <c r="BS57" s="107"/>
      <c r="BT57" s="107"/>
      <c r="BU57" s="107"/>
      <c r="BV57" s="107"/>
      <c r="BW57" s="99">
        <f t="shared" si="40"/>
        <v>254361800</v>
      </c>
      <c r="BX57" s="99">
        <v>59175050</v>
      </c>
      <c r="BY57" s="99">
        <v>63549300</v>
      </c>
      <c r="BZ57" s="78">
        <v>65663700</v>
      </c>
      <c r="CA57" s="107">
        <v>65973750</v>
      </c>
      <c r="CB57" s="107"/>
      <c r="CC57" s="107"/>
      <c r="CD57" s="107"/>
      <c r="CE57" s="107"/>
      <c r="CF57" s="107"/>
      <c r="CG57" s="107"/>
      <c r="CH57" s="107"/>
      <c r="CI57" s="107"/>
      <c r="CJ57" s="99">
        <f t="shared" si="41"/>
        <v>254361800</v>
      </c>
      <c r="CK57" s="108">
        <f t="shared" si="7"/>
        <v>8540000</v>
      </c>
      <c r="CL57" s="108">
        <f t="shared" si="8"/>
        <v>745638200</v>
      </c>
      <c r="CM57" s="108">
        <f t="shared" si="9"/>
        <v>0</v>
      </c>
      <c r="CN57" s="108">
        <f t="shared" si="10"/>
        <v>0</v>
      </c>
    </row>
    <row r="58" spans="1:92" ht="16.5" thickBot="1" x14ac:dyDescent="0.3">
      <c r="C58" s="109"/>
      <c r="D58" s="16"/>
      <c r="E58" s="18"/>
      <c r="F58" s="83"/>
      <c r="G58" s="83"/>
      <c r="H58" s="83"/>
      <c r="I58" s="83"/>
      <c r="J58" s="83"/>
      <c r="K58" s="83"/>
      <c r="L58" s="83"/>
      <c r="M58" s="83"/>
      <c r="N58" s="83"/>
      <c r="O58" s="83"/>
      <c r="P58" s="83"/>
      <c r="Q58" s="83"/>
      <c r="R58" s="83"/>
      <c r="S58" s="83"/>
      <c r="T58" s="83"/>
      <c r="U58" s="83"/>
      <c r="V58" s="83"/>
      <c r="W58" s="83"/>
      <c r="X58" s="83"/>
      <c r="Y58" s="83"/>
      <c r="Z58" s="83"/>
      <c r="AA58" s="83"/>
      <c r="AB58" s="83"/>
      <c r="AC58" s="83"/>
      <c r="AD58" s="83"/>
      <c r="AE58" s="83"/>
      <c r="AF58" s="83"/>
      <c r="AG58" s="83"/>
      <c r="AH58" s="83"/>
      <c r="AI58" s="83"/>
      <c r="AJ58" s="110"/>
      <c r="AK58" s="83"/>
      <c r="AL58" s="83"/>
      <c r="AM58" s="83"/>
      <c r="AN58" s="83"/>
      <c r="AO58" s="83"/>
      <c r="AP58" s="83"/>
      <c r="AQ58" s="83"/>
      <c r="AR58" s="83"/>
      <c r="AS58" s="83"/>
      <c r="AT58" s="83"/>
      <c r="AU58" s="83"/>
      <c r="AV58" s="83"/>
      <c r="AW58" s="83"/>
      <c r="AX58" s="80"/>
      <c r="AY58" s="83"/>
      <c r="AZ58" s="83"/>
      <c r="BA58" s="83"/>
      <c r="BB58" s="83"/>
      <c r="BC58" s="83"/>
      <c r="BD58" s="83"/>
      <c r="BE58" s="83"/>
      <c r="BF58" s="83"/>
      <c r="BG58" s="83"/>
      <c r="BH58" s="83"/>
      <c r="BI58" s="83"/>
      <c r="BJ58" s="83"/>
      <c r="BK58" s="83"/>
      <c r="BL58" s="83"/>
      <c r="BM58" s="83"/>
      <c r="BN58" s="83"/>
      <c r="BO58" s="83"/>
      <c r="BP58" s="83"/>
      <c r="BQ58" s="83"/>
      <c r="BR58" s="83"/>
      <c r="BS58" s="83"/>
      <c r="BT58" s="83"/>
      <c r="BU58" s="83"/>
      <c r="BV58" s="83"/>
      <c r="BW58" s="83"/>
      <c r="BX58" s="83"/>
      <c r="BY58" s="83"/>
      <c r="BZ58" s="83"/>
      <c r="CA58" s="83"/>
      <c r="CB58" s="83"/>
      <c r="CC58" s="83"/>
      <c r="CD58" s="83"/>
      <c r="CE58" s="83"/>
      <c r="CF58" s="83"/>
      <c r="CG58" s="83"/>
      <c r="CH58" s="83"/>
      <c r="CI58" s="83"/>
      <c r="CJ58" s="83"/>
      <c r="CK58" s="83"/>
      <c r="CL58" s="83"/>
      <c r="CM58" s="83"/>
      <c r="CN58" s="83"/>
    </row>
    <row r="59" spans="1:92" x14ac:dyDescent="0.25">
      <c r="A59" s="3" t="s">
        <v>131</v>
      </c>
      <c r="B59" s="111"/>
      <c r="C59" s="112"/>
      <c r="D59" s="113"/>
      <c r="E59" s="65" t="s">
        <v>132</v>
      </c>
      <c r="F59" s="114">
        <f t="shared" ref="F59:BQ59" si="46">+F60+F69</f>
        <v>14213700000</v>
      </c>
      <c r="G59" s="114">
        <f>+G60+G69</f>
        <v>22846270</v>
      </c>
      <c r="H59" s="114">
        <f>+H60+H69</f>
        <v>22846270</v>
      </c>
      <c r="I59" s="114">
        <f t="shared" si="46"/>
        <v>0</v>
      </c>
      <c r="J59" s="114">
        <f t="shared" si="46"/>
        <v>0</v>
      </c>
      <c r="K59" s="114">
        <f t="shared" si="46"/>
        <v>135500000</v>
      </c>
      <c r="L59" s="114">
        <f t="shared" si="46"/>
        <v>135500000</v>
      </c>
      <c r="M59" s="114">
        <f t="shared" si="46"/>
        <v>16900000</v>
      </c>
      <c r="N59" s="114">
        <f t="shared" si="46"/>
        <v>5970900000</v>
      </c>
      <c r="O59" s="114">
        <f t="shared" si="46"/>
        <v>0</v>
      </c>
      <c r="P59" s="114">
        <f t="shared" si="46"/>
        <v>0</v>
      </c>
      <c r="Q59" s="114">
        <f t="shared" si="46"/>
        <v>0</v>
      </c>
      <c r="R59" s="114">
        <f t="shared" si="46"/>
        <v>0</v>
      </c>
      <c r="S59" s="114">
        <f t="shared" si="46"/>
        <v>0</v>
      </c>
      <c r="T59" s="114">
        <f t="shared" si="46"/>
        <v>0</v>
      </c>
      <c r="U59" s="114">
        <f t="shared" si="46"/>
        <v>0</v>
      </c>
      <c r="V59" s="114">
        <f t="shared" si="46"/>
        <v>0</v>
      </c>
      <c r="W59" s="114">
        <f t="shared" si="46"/>
        <v>0</v>
      </c>
      <c r="X59" s="114">
        <f t="shared" si="46"/>
        <v>0</v>
      </c>
      <c r="Y59" s="114">
        <f t="shared" si="46"/>
        <v>0</v>
      </c>
      <c r="Z59" s="114">
        <f t="shared" si="46"/>
        <v>0</v>
      </c>
      <c r="AA59" s="114">
        <f t="shared" si="46"/>
        <v>0</v>
      </c>
      <c r="AB59" s="114">
        <f t="shared" si="46"/>
        <v>0</v>
      </c>
      <c r="AC59" s="114">
        <f t="shared" si="46"/>
        <v>0</v>
      </c>
      <c r="AD59" s="114">
        <f t="shared" si="46"/>
        <v>0</v>
      </c>
      <c r="AE59" s="114">
        <f t="shared" si="46"/>
        <v>175246270</v>
      </c>
      <c r="AF59" s="114">
        <f t="shared" si="46"/>
        <v>6129246270</v>
      </c>
      <c r="AG59" s="114">
        <f t="shared" si="46"/>
        <v>0</v>
      </c>
      <c r="AH59" s="114">
        <f t="shared" si="46"/>
        <v>0</v>
      </c>
      <c r="AI59" s="114">
        <f t="shared" si="46"/>
        <v>0</v>
      </c>
      <c r="AJ59" s="114">
        <f>+AJ60+AJ69</f>
        <v>20167700000</v>
      </c>
      <c r="AK59" s="114">
        <f t="shared" si="46"/>
        <v>7083354267</v>
      </c>
      <c r="AL59" s="114">
        <f t="shared" si="46"/>
        <v>799280643</v>
      </c>
      <c r="AM59" s="114">
        <f t="shared" si="46"/>
        <v>1188874553</v>
      </c>
      <c r="AN59" s="114">
        <f t="shared" si="46"/>
        <v>1058753386</v>
      </c>
      <c r="AO59" s="114">
        <f t="shared" si="46"/>
        <v>0</v>
      </c>
      <c r="AP59" s="114">
        <f t="shared" si="46"/>
        <v>0</v>
      </c>
      <c r="AQ59" s="114">
        <f t="shared" si="46"/>
        <v>0</v>
      </c>
      <c r="AR59" s="114">
        <f t="shared" si="46"/>
        <v>0</v>
      </c>
      <c r="AS59" s="114">
        <f t="shared" si="46"/>
        <v>0</v>
      </c>
      <c r="AT59" s="114">
        <f t="shared" si="46"/>
        <v>0</v>
      </c>
      <c r="AU59" s="114">
        <f t="shared" si="46"/>
        <v>0</v>
      </c>
      <c r="AV59" s="114">
        <f t="shared" si="46"/>
        <v>0</v>
      </c>
      <c r="AW59" s="114">
        <f t="shared" si="46"/>
        <v>10130262849</v>
      </c>
      <c r="AX59" s="114">
        <f t="shared" si="46"/>
        <v>2723826774</v>
      </c>
      <c r="AY59" s="114">
        <f t="shared" si="46"/>
        <v>437330138</v>
      </c>
      <c r="AZ59" s="114">
        <f t="shared" si="46"/>
        <v>648651289</v>
      </c>
      <c r="BA59" s="114">
        <f t="shared" si="46"/>
        <v>806071128</v>
      </c>
      <c r="BB59" s="114">
        <f t="shared" si="46"/>
        <v>0</v>
      </c>
      <c r="BC59" s="114">
        <f t="shared" si="46"/>
        <v>0</v>
      </c>
      <c r="BD59" s="114">
        <f t="shared" si="46"/>
        <v>0</v>
      </c>
      <c r="BE59" s="114">
        <f t="shared" si="46"/>
        <v>0</v>
      </c>
      <c r="BF59" s="114">
        <f t="shared" si="46"/>
        <v>0</v>
      </c>
      <c r="BG59" s="114">
        <f t="shared" si="46"/>
        <v>0</v>
      </c>
      <c r="BH59" s="114">
        <f t="shared" si="46"/>
        <v>0</v>
      </c>
      <c r="BI59" s="114">
        <f t="shared" si="46"/>
        <v>0</v>
      </c>
      <c r="BJ59" s="114">
        <f t="shared" si="46"/>
        <v>4615879329</v>
      </c>
      <c r="BK59" s="114">
        <f t="shared" si="46"/>
        <v>118783915</v>
      </c>
      <c r="BL59" s="114">
        <f t="shared" si="46"/>
        <v>759073967</v>
      </c>
      <c r="BM59" s="114">
        <f t="shared" si="46"/>
        <v>431861611</v>
      </c>
      <c r="BN59" s="114">
        <f t="shared" si="46"/>
        <v>420198661</v>
      </c>
      <c r="BO59" s="114">
        <f t="shared" si="46"/>
        <v>0</v>
      </c>
      <c r="BP59" s="114">
        <f t="shared" si="46"/>
        <v>0</v>
      </c>
      <c r="BQ59" s="114">
        <f t="shared" si="46"/>
        <v>0</v>
      </c>
      <c r="BR59" s="114">
        <f t="shared" ref="BR59:CJ59" si="47">+BR60+BR69</f>
        <v>0</v>
      </c>
      <c r="BS59" s="114">
        <f t="shared" si="47"/>
        <v>0</v>
      </c>
      <c r="BT59" s="114">
        <f t="shared" si="47"/>
        <v>0</v>
      </c>
      <c r="BU59" s="114">
        <f t="shared" si="47"/>
        <v>0</v>
      </c>
      <c r="BV59" s="114">
        <f t="shared" si="47"/>
        <v>0</v>
      </c>
      <c r="BW59" s="114">
        <f t="shared" si="47"/>
        <v>1729918154</v>
      </c>
      <c r="BX59" s="114">
        <f t="shared" si="47"/>
        <v>117891265</v>
      </c>
      <c r="BY59" s="114">
        <f t="shared" si="47"/>
        <v>759966617</v>
      </c>
      <c r="BZ59" s="114">
        <f t="shared" si="47"/>
        <v>428335611</v>
      </c>
      <c r="CA59" s="114">
        <f t="shared" si="47"/>
        <v>423724661</v>
      </c>
      <c r="CB59" s="114">
        <f t="shared" si="47"/>
        <v>0</v>
      </c>
      <c r="CC59" s="114">
        <f t="shared" si="47"/>
        <v>0</v>
      </c>
      <c r="CD59" s="114">
        <f t="shared" si="47"/>
        <v>0</v>
      </c>
      <c r="CE59" s="114">
        <f t="shared" si="47"/>
        <v>0</v>
      </c>
      <c r="CF59" s="114">
        <f t="shared" si="47"/>
        <v>0</v>
      </c>
      <c r="CG59" s="114">
        <f t="shared" si="47"/>
        <v>0</v>
      </c>
      <c r="CH59" s="114">
        <f t="shared" si="47"/>
        <v>0</v>
      </c>
      <c r="CI59" s="114">
        <f t="shared" si="47"/>
        <v>0</v>
      </c>
      <c r="CJ59" s="114">
        <f t="shared" si="47"/>
        <v>1729918154</v>
      </c>
      <c r="CK59" s="66">
        <f>+AJ59-AW59</f>
        <v>10037437151</v>
      </c>
      <c r="CL59" s="66">
        <f t="shared" si="8"/>
        <v>5514383520</v>
      </c>
      <c r="CM59" s="66">
        <f t="shared" si="9"/>
        <v>2885961175</v>
      </c>
      <c r="CN59" s="66">
        <f t="shared" si="10"/>
        <v>0</v>
      </c>
    </row>
    <row r="60" spans="1:92" outlineLevel="2" x14ac:dyDescent="0.25">
      <c r="A60" s="74" t="s">
        <v>133</v>
      </c>
      <c r="B60" s="115"/>
      <c r="C60" s="75" t="s">
        <v>134</v>
      </c>
      <c r="D60" s="64">
        <v>10</v>
      </c>
      <c r="E60" s="88" t="s">
        <v>135</v>
      </c>
      <c r="F60" s="82">
        <f>+F61+F66</f>
        <v>265000000</v>
      </c>
      <c r="G60" s="82">
        <f>+G61+G66</f>
        <v>0</v>
      </c>
      <c r="H60" s="82">
        <f>+H61+H66</f>
        <v>0</v>
      </c>
      <c r="I60" s="82">
        <f t="shared" ref="I60:BT60" si="48">+I61+I66</f>
        <v>0</v>
      </c>
      <c r="J60" s="82">
        <f t="shared" si="48"/>
        <v>0</v>
      </c>
      <c r="K60" s="82">
        <f t="shared" si="48"/>
        <v>5500000</v>
      </c>
      <c r="L60" s="82">
        <f t="shared" si="48"/>
        <v>5500000</v>
      </c>
      <c r="M60" s="82">
        <f t="shared" si="48"/>
        <v>16900000</v>
      </c>
      <c r="N60" s="82">
        <f t="shared" si="48"/>
        <v>16900000</v>
      </c>
      <c r="O60" s="82">
        <f t="shared" si="48"/>
        <v>0</v>
      </c>
      <c r="P60" s="82">
        <f t="shared" si="48"/>
        <v>0</v>
      </c>
      <c r="Q60" s="82">
        <f t="shared" si="48"/>
        <v>0</v>
      </c>
      <c r="R60" s="82">
        <f t="shared" si="48"/>
        <v>0</v>
      </c>
      <c r="S60" s="82">
        <f t="shared" si="48"/>
        <v>0</v>
      </c>
      <c r="T60" s="82">
        <f t="shared" si="48"/>
        <v>0</v>
      </c>
      <c r="U60" s="82">
        <f t="shared" si="48"/>
        <v>0</v>
      </c>
      <c r="V60" s="82">
        <f t="shared" si="48"/>
        <v>0</v>
      </c>
      <c r="W60" s="82">
        <f t="shared" si="48"/>
        <v>0</v>
      </c>
      <c r="X60" s="82">
        <f t="shared" si="48"/>
        <v>0</v>
      </c>
      <c r="Y60" s="82">
        <f t="shared" si="48"/>
        <v>0</v>
      </c>
      <c r="Z60" s="82">
        <f t="shared" si="48"/>
        <v>0</v>
      </c>
      <c r="AA60" s="82">
        <f t="shared" si="48"/>
        <v>0</v>
      </c>
      <c r="AB60" s="82">
        <f t="shared" si="48"/>
        <v>0</v>
      </c>
      <c r="AC60" s="82">
        <f t="shared" si="48"/>
        <v>0</v>
      </c>
      <c r="AD60" s="82">
        <f t="shared" si="48"/>
        <v>0</v>
      </c>
      <c r="AE60" s="82">
        <f t="shared" si="48"/>
        <v>22400000</v>
      </c>
      <c r="AF60" s="82">
        <f t="shared" si="48"/>
        <v>22400000</v>
      </c>
      <c r="AG60" s="82">
        <f t="shared" si="48"/>
        <v>0</v>
      </c>
      <c r="AH60" s="82">
        <f t="shared" si="48"/>
        <v>0</v>
      </c>
      <c r="AI60" s="82">
        <f t="shared" si="48"/>
        <v>0</v>
      </c>
      <c r="AJ60" s="82">
        <f>+AJ61+AJ66</f>
        <v>265000000</v>
      </c>
      <c r="AK60" s="82">
        <f>+AK61+AK66</f>
        <v>16433760</v>
      </c>
      <c r="AL60" s="82">
        <f t="shared" si="48"/>
        <v>156526897</v>
      </c>
      <c r="AM60" s="82">
        <f t="shared" si="48"/>
        <v>30512715</v>
      </c>
      <c r="AN60" s="82">
        <f t="shared" si="48"/>
        <v>49817486</v>
      </c>
      <c r="AO60" s="82">
        <f t="shared" si="48"/>
        <v>0</v>
      </c>
      <c r="AP60" s="82">
        <f t="shared" si="48"/>
        <v>0</v>
      </c>
      <c r="AQ60" s="82">
        <f t="shared" si="48"/>
        <v>0</v>
      </c>
      <c r="AR60" s="82">
        <f t="shared" si="48"/>
        <v>0</v>
      </c>
      <c r="AS60" s="82">
        <f t="shared" si="48"/>
        <v>0</v>
      </c>
      <c r="AT60" s="82">
        <f t="shared" si="48"/>
        <v>0</v>
      </c>
      <c r="AU60" s="82">
        <f t="shared" si="48"/>
        <v>0</v>
      </c>
      <c r="AV60" s="82">
        <f t="shared" si="48"/>
        <v>0</v>
      </c>
      <c r="AW60" s="82">
        <f t="shared" si="48"/>
        <v>253290858</v>
      </c>
      <c r="AX60" s="82">
        <f t="shared" si="48"/>
        <v>16433760</v>
      </c>
      <c r="AY60" s="82">
        <f t="shared" si="48"/>
        <v>156526897</v>
      </c>
      <c r="AZ60" s="82">
        <f t="shared" si="48"/>
        <v>30512715</v>
      </c>
      <c r="BA60" s="82">
        <f t="shared" si="48"/>
        <v>49817486</v>
      </c>
      <c r="BB60" s="82">
        <f t="shared" si="48"/>
        <v>0</v>
      </c>
      <c r="BC60" s="82">
        <f t="shared" si="48"/>
        <v>0</v>
      </c>
      <c r="BD60" s="82">
        <f t="shared" si="48"/>
        <v>0</v>
      </c>
      <c r="BE60" s="82">
        <f t="shared" si="48"/>
        <v>0</v>
      </c>
      <c r="BF60" s="82">
        <f t="shared" si="48"/>
        <v>0</v>
      </c>
      <c r="BG60" s="82">
        <f t="shared" si="48"/>
        <v>0</v>
      </c>
      <c r="BH60" s="82">
        <f t="shared" si="48"/>
        <v>0</v>
      </c>
      <c r="BI60" s="82">
        <f t="shared" si="48"/>
        <v>0</v>
      </c>
      <c r="BJ60" s="82">
        <f t="shared" si="48"/>
        <v>253290858</v>
      </c>
      <c r="BK60" s="82">
        <f t="shared" si="48"/>
        <v>13859403</v>
      </c>
      <c r="BL60" s="82">
        <f t="shared" si="48"/>
        <v>152895254</v>
      </c>
      <c r="BM60" s="82">
        <f t="shared" si="48"/>
        <v>30512715</v>
      </c>
      <c r="BN60" s="82">
        <f t="shared" si="48"/>
        <v>49817486</v>
      </c>
      <c r="BO60" s="82">
        <f t="shared" si="48"/>
        <v>0</v>
      </c>
      <c r="BP60" s="82">
        <f t="shared" si="48"/>
        <v>0</v>
      </c>
      <c r="BQ60" s="82">
        <f t="shared" si="48"/>
        <v>0</v>
      </c>
      <c r="BR60" s="82">
        <f t="shared" si="48"/>
        <v>0</v>
      </c>
      <c r="BS60" s="82">
        <f t="shared" si="48"/>
        <v>0</v>
      </c>
      <c r="BT60" s="82">
        <f t="shared" si="48"/>
        <v>0</v>
      </c>
      <c r="BU60" s="82">
        <f t="shared" ref="BU60:CJ60" si="49">+BU61+BU66</f>
        <v>0</v>
      </c>
      <c r="BV60" s="82">
        <f t="shared" si="49"/>
        <v>0</v>
      </c>
      <c r="BW60" s="82">
        <f t="shared" si="49"/>
        <v>247084858</v>
      </c>
      <c r="BX60" s="82">
        <f t="shared" si="49"/>
        <v>13859403</v>
      </c>
      <c r="BY60" s="82">
        <f t="shared" si="49"/>
        <v>152895254</v>
      </c>
      <c r="BZ60" s="82">
        <f t="shared" si="49"/>
        <v>26986715</v>
      </c>
      <c r="CA60" s="82">
        <f t="shared" si="49"/>
        <v>53343486</v>
      </c>
      <c r="CB60" s="82">
        <f t="shared" si="49"/>
        <v>0</v>
      </c>
      <c r="CC60" s="82">
        <f t="shared" si="49"/>
        <v>0</v>
      </c>
      <c r="CD60" s="82">
        <f t="shared" si="49"/>
        <v>0</v>
      </c>
      <c r="CE60" s="82">
        <f t="shared" si="49"/>
        <v>0</v>
      </c>
      <c r="CF60" s="82">
        <f t="shared" si="49"/>
        <v>0</v>
      </c>
      <c r="CG60" s="82">
        <f t="shared" si="49"/>
        <v>0</v>
      </c>
      <c r="CH60" s="82">
        <f t="shared" si="49"/>
        <v>0</v>
      </c>
      <c r="CI60" s="82">
        <f t="shared" si="49"/>
        <v>0</v>
      </c>
      <c r="CJ60" s="82">
        <f t="shared" si="49"/>
        <v>247084858</v>
      </c>
      <c r="CK60" s="69">
        <f t="shared" ref="CK60:CK123" si="50">+AJ60-AW60</f>
        <v>11709142</v>
      </c>
      <c r="CL60" s="69">
        <f t="shared" si="8"/>
        <v>0</v>
      </c>
      <c r="CM60" s="69">
        <f t="shared" si="9"/>
        <v>6206000</v>
      </c>
      <c r="CN60" s="69">
        <f t="shared" si="10"/>
        <v>0</v>
      </c>
    </row>
    <row r="61" spans="1:92" s="76" customFormat="1" outlineLevel="3" x14ac:dyDescent="0.25">
      <c r="B61" s="116"/>
      <c r="C61" s="75" t="s">
        <v>136</v>
      </c>
      <c r="D61" s="64">
        <v>10</v>
      </c>
      <c r="E61" s="88" t="s">
        <v>137</v>
      </c>
      <c r="F61" s="82">
        <f>SUM(F62:F65)</f>
        <v>255000000</v>
      </c>
      <c r="G61" s="82">
        <f>SUM(G62:G65)</f>
        <v>0</v>
      </c>
      <c r="H61" s="82">
        <f>SUM(H62:H65)</f>
        <v>0</v>
      </c>
      <c r="I61" s="82">
        <f t="shared" ref="I61:BT61" si="51">SUM(I62:I65)</f>
        <v>0</v>
      </c>
      <c r="J61" s="82">
        <f t="shared" si="51"/>
        <v>0</v>
      </c>
      <c r="K61" s="82">
        <f t="shared" si="51"/>
        <v>0</v>
      </c>
      <c r="L61" s="82">
        <f t="shared" si="51"/>
        <v>5500000</v>
      </c>
      <c r="M61" s="82">
        <f t="shared" si="51"/>
        <v>13900000</v>
      </c>
      <c r="N61" s="82">
        <f t="shared" si="51"/>
        <v>16900000</v>
      </c>
      <c r="O61" s="82">
        <f t="shared" si="51"/>
        <v>0</v>
      </c>
      <c r="P61" s="82">
        <f t="shared" si="51"/>
        <v>0</v>
      </c>
      <c r="Q61" s="82">
        <f t="shared" si="51"/>
        <v>0</v>
      </c>
      <c r="R61" s="82">
        <f t="shared" si="51"/>
        <v>0</v>
      </c>
      <c r="S61" s="82">
        <f t="shared" si="51"/>
        <v>0</v>
      </c>
      <c r="T61" s="82">
        <f t="shared" si="51"/>
        <v>0</v>
      </c>
      <c r="U61" s="82">
        <f t="shared" si="51"/>
        <v>0</v>
      </c>
      <c r="V61" s="82">
        <f t="shared" si="51"/>
        <v>0</v>
      </c>
      <c r="W61" s="82">
        <f t="shared" si="51"/>
        <v>0</v>
      </c>
      <c r="X61" s="82">
        <f t="shared" si="51"/>
        <v>0</v>
      </c>
      <c r="Y61" s="82">
        <f t="shared" si="51"/>
        <v>0</v>
      </c>
      <c r="Z61" s="82">
        <f t="shared" si="51"/>
        <v>0</v>
      </c>
      <c r="AA61" s="82">
        <f t="shared" si="51"/>
        <v>0</v>
      </c>
      <c r="AB61" s="82">
        <f t="shared" si="51"/>
        <v>0</v>
      </c>
      <c r="AC61" s="82">
        <f t="shared" si="51"/>
        <v>0</v>
      </c>
      <c r="AD61" s="82">
        <f t="shared" si="51"/>
        <v>0</v>
      </c>
      <c r="AE61" s="82">
        <f t="shared" si="51"/>
        <v>13900000</v>
      </c>
      <c r="AF61" s="82">
        <f t="shared" si="51"/>
        <v>22400000</v>
      </c>
      <c r="AG61" s="82">
        <f t="shared" si="51"/>
        <v>0</v>
      </c>
      <c r="AH61" s="82">
        <f t="shared" si="51"/>
        <v>0</v>
      </c>
      <c r="AI61" s="82">
        <f t="shared" si="51"/>
        <v>0</v>
      </c>
      <c r="AJ61" s="82">
        <f>SUM(AJ62:AJ65)</f>
        <v>263500000</v>
      </c>
      <c r="AK61" s="82">
        <f>SUM(AK62:AK65)</f>
        <v>16433760</v>
      </c>
      <c r="AL61" s="82">
        <f t="shared" si="51"/>
        <v>156526897</v>
      </c>
      <c r="AM61" s="82">
        <f t="shared" si="51"/>
        <v>30512715</v>
      </c>
      <c r="AN61" s="82">
        <f t="shared" si="51"/>
        <v>49817486</v>
      </c>
      <c r="AO61" s="82">
        <f t="shared" si="51"/>
        <v>0</v>
      </c>
      <c r="AP61" s="82">
        <f t="shared" si="51"/>
        <v>0</v>
      </c>
      <c r="AQ61" s="82">
        <f t="shared" si="51"/>
        <v>0</v>
      </c>
      <c r="AR61" s="82">
        <f t="shared" si="51"/>
        <v>0</v>
      </c>
      <c r="AS61" s="82">
        <f t="shared" si="51"/>
        <v>0</v>
      </c>
      <c r="AT61" s="82">
        <f t="shared" si="51"/>
        <v>0</v>
      </c>
      <c r="AU61" s="82">
        <f t="shared" si="51"/>
        <v>0</v>
      </c>
      <c r="AV61" s="82">
        <f t="shared" si="51"/>
        <v>0</v>
      </c>
      <c r="AW61" s="82">
        <f t="shared" si="51"/>
        <v>253290858</v>
      </c>
      <c r="AX61" s="82">
        <f t="shared" si="51"/>
        <v>16433760</v>
      </c>
      <c r="AY61" s="82">
        <f t="shared" si="51"/>
        <v>156526897</v>
      </c>
      <c r="AZ61" s="82">
        <f t="shared" si="51"/>
        <v>30512715</v>
      </c>
      <c r="BA61" s="82">
        <f t="shared" si="51"/>
        <v>49817486</v>
      </c>
      <c r="BB61" s="82">
        <f t="shared" si="51"/>
        <v>0</v>
      </c>
      <c r="BC61" s="82">
        <f t="shared" si="51"/>
        <v>0</v>
      </c>
      <c r="BD61" s="82">
        <f t="shared" si="51"/>
        <v>0</v>
      </c>
      <c r="BE61" s="82">
        <f t="shared" si="51"/>
        <v>0</v>
      </c>
      <c r="BF61" s="82">
        <f t="shared" si="51"/>
        <v>0</v>
      </c>
      <c r="BG61" s="82">
        <f t="shared" si="51"/>
        <v>0</v>
      </c>
      <c r="BH61" s="82">
        <f t="shared" si="51"/>
        <v>0</v>
      </c>
      <c r="BI61" s="82">
        <f t="shared" si="51"/>
        <v>0</v>
      </c>
      <c r="BJ61" s="82">
        <f t="shared" si="51"/>
        <v>253290858</v>
      </c>
      <c r="BK61" s="82">
        <f t="shared" si="51"/>
        <v>13859403</v>
      </c>
      <c r="BL61" s="82">
        <f t="shared" si="51"/>
        <v>152895254</v>
      </c>
      <c r="BM61" s="82">
        <f t="shared" si="51"/>
        <v>30512715</v>
      </c>
      <c r="BN61" s="82">
        <f t="shared" si="51"/>
        <v>49817486</v>
      </c>
      <c r="BO61" s="82">
        <f t="shared" si="51"/>
        <v>0</v>
      </c>
      <c r="BP61" s="82">
        <f t="shared" si="51"/>
        <v>0</v>
      </c>
      <c r="BQ61" s="82">
        <f t="shared" si="51"/>
        <v>0</v>
      </c>
      <c r="BR61" s="82">
        <f t="shared" si="51"/>
        <v>0</v>
      </c>
      <c r="BS61" s="82">
        <f t="shared" si="51"/>
        <v>0</v>
      </c>
      <c r="BT61" s="82">
        <f t="shared" si="51"/>
        <v>0</v>
      </c>
      <c r="BU61" s="82">
        <f t="shared" ref="BU61:CJ61" si="52">SUM(BU62:BU65)</f>
        <v>0</v>
      </c>
      <c r="BV61" s="82">
        <f t="shared" si="52"/>
        <v>0</v>
      </c>
      <c r="BW61" s="82">
        <f t="shared" si="52"/>
        <v>247084858</v>
      </c>
      <c r="BX61" s="82">
        <f t="shared" si="52"/>
        <v>13859403</v>
      </c>
      <c r="BY61" s="82">
        <f t="shared" si="52"/>
        <v>152895254</v>
      </c>
      <c r="BZ61" s="82">
        <f t="shared" si="52"/>
        <v>26986715</v>
      </c>
      <c r="CA61" s="82">
        <f t="shared" si="52"/>
        <v>53343486</v>
      </c>
      <c r="CB61" s="82">
        <f t="shared" si="52"/>
        <v>0</v>
      </c>
      <c r="CC61" s="82">
        <f t="shared" si="52"/>
        <v>0</v>
      </c>
      <c r="CD61" s="82">
        <f t="shared" si="52"/>
        <v>0</v>
      </c>
      <c r="CE61" s="82">
        <f t="shared" si="52"/>
        <v>0</v>
      </c>
      <c r="CF61" s="82">
        <f t="shared" si="52"/>
        <v>0</v>
      </c>
      <c r="CG61" s="82">
        <f t="shared" si="52"/>
        <v>0</v>
      </c>
      <c r="CH61" s="82">
        <f t="shared" si="52"/>
        <v>0</v>
      </c>
      <c r="CI61" s="82">
        <f t="shared" si="52"/>
        <v>0</v>
      </c>
      <c r="CJ61" s="82">
        <f t="shared" si="52"/>
        <v>247084858</v>
      </c>
      <c r="CK61" s="69">
        <f t="shared" si="50"/>
        <v>10209142</v>
      </c>
      <c r="CL61" s="69">
        <f t="shared" si="8"/>
        <v>0</v>
      </c>
      <c r="CM61" s="69">
        <f t="shared" si="9"/>
        <v>6206000</v>
      </c>
      <c r="CN61" s="69">
        <f t="shared" si="10"/>
        <v>0</v>
      </c>
    </row>
    <row r="62" spans="1:92" outlineLevel="4" x14ac:dyDescent="0.25">
      <c r="B62" s="115" t="str">
        <f>+C62&amp;D62</f>
        <v>A 2-0-3-50-210</v>
      </c>
      <c r="C62" s="73" t="s">
        <v>138</v>
      </c>
      <c r="D62" s="16">
        <v>10</v>
      </c>
      <c r="E62" s="77" t="s">
        <v>139</v>
      </c>
      <c r="F62" s="78">
        <v>20000000</v>
      </c>
      <c r="G62" s="78">
        <v>0</v>
      </c>
      <c r="H62" s="78">
        <v>0</v>
      </c>
      <c r="I62" s="78"/>
      <c r="J62" s="78"/>
      <c r="K62" s="78"/>
      <c r="L62" s="78"/>
      <c r="M62" s="78">
        <v>13900000</v>
      </c>
      <c r="N62" s="82"/>
      <c r="O62" s="82"/>
      <c r="P62" s="82"/>
      <c r="Q62" s="78"/>
      <c r="R62" s="78"/>
      <c r="S62" s="78"/>
      <c r="T62" s="78"/>
      <c r="U62" s="78"/>
      <c r="V62" s="78"/>
      <c r="W62" s="78"/>
      <c r="X62" s="78"/>
      <c r="Y62" s="78"/>
      <c r="Z62" s="78"/>
      <c r="AA62" s="78"/>
      <c r="AB62" s="78"/>
      <c r="AC62" s="78"/>
      <c r="AD62" s="78"/>
      <c r="AE62" s="78">
        <f t="shared" ref="AE62:AF125" si="53">+G62+I62+K62+M62+O62+Q62+S62+U62+W62+Y62+AA62+AC62</f>
        <v>13900000</v>
      </c>
      <c r="AF62" s="78">
        <f t="shared" si="53"/>
        <v>0</v>
      </c>
      <c r="AG62" s="78"/>
      <c r="AH62" s="78"/>
      <c r="AI62" s="78"/>
      <c r="AJ62" s="78">
        <f>+F62-AE62+AF62</f>
        <v>6100000</v>
      </c>
      <c r="AK62" s="85">
        <v>0</v>
      </c>
      <c r="AL62" s="85">
        <v>2014600</v>
      </c>
      <c r="AM62" s="85">
        <v>3526000</v>
      </c>
      <c r="AN62" s="78">
        <v>225000</v>
      </c>
      <c r="AO62" s="78"/>
      <c r="AP62" s="78"/>
      <c r="AQ62" s="78"/>
      <c r="AR62" s="78"/>
      <c r="AS62" s="78"/>
      <c r="AT62" s="78"/>
      <c r="AU62" s="78"/>
      <c r="AV62" s="78"/>
      <c r="AW62" s="78">
        <f>+SUM(AK62:AV62)</f>
        <v>5765600</v>
      </c>
      <c r="AX62" s="78">
        <v>0</v>
      </c>
      <c r="AY62" s="78">
        <v>2014600</v>
      </c>
      <c r="AZ62" s="78">
        <v>3526000</v>
      </c>
      <c r="BA62" s="78">
        <v>225000</v>
      </c>
      <c r="BB62" s="78"/>
      <c r="BC62" s="78"/>
      <c r="BD62" s="78"/>
      <c r="BE62" s="78"/>
      <c r="BF62" s="78"/>
      <c r="BG62" s="78"/>
      <c r="BH62" s="78"/>
      <c r="BI62" s="78"/>
      <c r="BJ62" s="78">
        <f t="shared" ref="BJ62:BJ68" si="54">+SUM(AX62:BI62)</f>
        <v>5765600</v>
      </c>
      <c r="BK62" s="78">
        <v>0</v>
      </c>
      <c r="BL62" s="78">
        <v>2014600</v>
      </c>
      <c r="BM62" s="78">
        <v>3526000</v>
      </c>
      <c r="BN62" s="78">
        <v>225000</v>
      </c>
      <c r="BO62" s="78"/>
      <c r="BP62" s="78"/>
      <c r="BQ62" s="78"/>
      <c r="BR62" s="78"/>
      <c r="BS62" s="78"/>
      <c r="BT62" s="78"/>
      <c r="BU62" s="78"/>
      <c r="BV62" s="78"/>
      <c r="BW62" s="78">
        <f t="shared" ref="BW62:BW68" si="55">+SUM(BK62:BV62)</f>
        <v>5765600</v>
      </c>
      <c r="BX62" s="78">
        <v>0</v>
      </c>
      <c r="BY62" s="78">
        <v>2014600</v>
      </c>
      <c r="BZ62" s="78">
        <v>0</v>
      </c>
      <c r="CA62" s="78">
        <v>3751000</v>
      </c>
      <c r="CB62" s="78"/>
      <c r="CC62" s="78"/>
      <c r="CD62" s="78"/>
      <c r="CE62" s="78"/>
      <c r="CF62" s="78"/>
      <c r="CG62" s="78"/>
      <c r="CH62" s="78"/>
      <c r="CI62" s="78"/>
      <c r="CJ62" s="78">
        <f t="shared" ref="CJ62:CJ68" si="56">+SUM(BX62:CI62)</f>
        <v>5765600</v>
      </c>
      <c r="CK62" s="69">
        <f t="shared" si="50"/>
        <v>334400</v>
      </c>
      <c r="CL62" s="69">
        <f t="shared" si="8"/>
        <v>0</v>
      </c>
      <c r="CM62" s="69">
        <f t="shared" si="9"/>
        <v>0</v>
      </c>
      <c r="CN62" s="69">
        <f t="shared" si="10"/>
        <v>0</v>
      </c>
    </row>
    <row r="63" spans="1:92" outlineLevel="4" x14ac:dyDescent="0.25">
      <c r="B63" s="115" t="str">
        <f t="shared" ref="B63:B68" si="57">+C63&amp;D63</f>
        <v>A 2-0-3-50-310</v>
      </c>
      <c r="C63" s="73" t="s">
        <v>140</v>
      </c>
      <c r="D63" s="16">
        <v>10</v>
      </c>
      <c r="E63" s="77" t="s">
        <v>141</v>
      </c>
      <c r="F63" s="78">
        <v>225000000</v>
      </c>
      <c r="G63" s="78">
        <v>0</v>
      </c>
      <c r="H63" s="78">
        <v>0</v>
      </c>
      <c r="I63" s="78"/>
      <c r="J63" s="78"/>
      <c r="K63" s="78"/>
      <c r="L63" s="78"/>
      <c r="M63" s="82"/>
      <c r="N63" s="78">
        <v>16900000</v>
      </c>
      <c r="O63" s="82"/>
      <c r="P63" s="82"/>
      <c r="Q63" s="78"/>
      <c r="R63" s="78"/>
      <c r="S63" s="78"/>
      <c r="T63" s="78"/>
      <c r="U63" s="78"/>
      <c r="V63" s="78"/>
      <c r="W63" s="78"/>
      <c r="X63" s="78"/>
      <c r="Y63" s="78"/>
      <c r="Z63" s="78"/>
      <c r="AA63" s="78"/>
      <c r="AB63" s="78"/>
      <c r="AC63" s="78"/>
      <c r="AD63" s="78"/>
      <c r="AE63" s="78">
        <f t="shared" si="53"/>
        <v>0</v>
      </c>
      <c r="AF63" s="78">
        <f t="shared" si="53"/>
        <v>16900000</v>
      </c>
      <c r="AG63" s="78"/>
      <c r="AH63" s="78"/>
      <c r="AI63" s="78"/>
      <c r="AJ63" s="78">
        <f>+F63-AE63+AF63</f>
        <v>241900000</v>
      </c>
      <c r="AK63" s="85">
        <v>15433760</v>
      </c>
      <c r="AL63" s="85">
        <v>154512297</v>
      </c>
      <c r="AM63" s="85">
        <v>21551715</v>
      </c>
      <c r="AN63" s="78">
        <v>49592486</v>
      </c>
      <c r="AO63" s="78"/>
      <c r="AP63" s="78"/>
      <c r="AQ63" s="78"/>
      <c r="AR63" s="78"/>
      <c r="AS63" s="78"/>
      <c r="AT63" s="78"/>
      <c r="AU63" s="78"/>
      <c r="AV63" s="78"/>
      <c r="AW63" s="78">
        <f>+SUM(AK63:AV63)</f>
        <v>241090258</v>
      </c>
      <c r="AX63" s="78">
        <v>15433760</v>
      </c>
      <c r="AY63" s="78">
        <v>154512297</v>
      </c>
      <c r="AZ63" s="78">
        <v>21551715</v>
      </c>
      <c r="BA63" s="78">
        <v>49592486</v>
      </c>
      <c r="BB63" s="78"/>
      <c r="BC63" s="78"/>
      <c r="BD63" s="78"/>
      <c r="BE63" s="78"/>
      <c r="BF63" s="78"/>
      <c r="BG63" s="78"/>
      <c r="BH63" s="78"/>
      <c r="BI63" s="78"/>
      <c r="BJ63" s="78">
        <f t="shared" si="54"/>
        <v>241090258</v>
      </c>
      <c r="BK63" s="78">
        <v>12859403</v>
      </c>
      <c r="BL63" s="78">
        <v>150880654</v>
      </c>
      <c r="BM63" s="78">
        <v>21551715</v>
      </c>
      <c r="BN63" s="78">
        <v>49592486</v>
      </c>
      <c r="BO63" s="78"/>
      <c r="BP63" s="78"/>
      <c r="BQ63" s="78"/>
      <c r="BR63" s="78"/>
      <c r="BS63" s="78"/>
      <c r="BT63" s="78"/>
      <c r="BU63" s="78"/>
      <c r="BV63" s="78"/>
      <c r="BW63" s="78">
        <f t="shared" si="55"/>
        <v>234884258</v>
      </c>
      <c r="BX63" s="78">
        <v>12859403</v>
      </c>
      <c r="BY63" s="78">
        <v>150880654</v>
      </c>
      <c r="BZ63" s="78">
        <v>21551715</v>
      </c>
      <c r="CA63" s="78">
        <v>49592486</v>
      </c>
      <c r="CB63" s="78"/>
      <c r="CC63" s="78"/>
      <c r="CD63" s="78"/>
      <c r="CE63" s="78"/>
      <c r="CF63" s="78"/>
      <c r="CG63" s="78"/>
      <c r="CH63" s="78"/>
      <c r="CI63" s="78"/>
      <c r="CJ63" s="78">
        <f t="shared" si="56"/>
        <v>234884258</v>
      </c>
      <c r="CK63" s="69">
        <f t="shared" si="50"/>
        <v>809742</v>
      </c>
      <c r="CL63" s="69">
        <f t="shared" si="8"/>
        <v>0</v>
      </c>
      <c r="CM63" s="69">
        <f t="shared" si="9"/>
        <v>6206000</v>
      </c>
      <c r="CN63" s="69">
        <f t="shared" si="10"/>
        <v>0</v>
      </c>
    </row>
    <row r="64" spans="1:92" outlineLevel="4" x14ac:dyDescent="0.25">
      <c r="B64" s="115" t="str">
        <f t="shared" si="57"/>
        <v>A 2-0-3-50-1610</v>
      </c>
      <c r="C64" s="73" t="s">
        <v>142</v>
      </c>
      <c r="D64" s="16">
        <v>10</v>
      </c>
      <c r="E64" s="77" t="s">
        <v>143</v>
      </c>
      <c r="F64" s="78">
        <v>5000000</v>
      </c>
      <c r="G64" s="78">
        <v>0</v>
      </c>
      <c r="H64" s="78">
        <v>0</v>
      </c>
      <c r="I64" s="78"/>
      <c r="J64" s="78"/>
      <c r="K64" s="78"/>
      <c r="L64" s="78"/>
      <c r="M64" s="82"/>
      <c r="N64" s="82"/>
      <c r="O64" s="82"/>
      <c r="P64" s="82"/>
      <c r="Q64" s="78"/>
      <c r="R64" s="78"/>
      <c r="S64" s="78"/>
      <c r="T64" s="78"/>
      <c r="U64" s="78"/>
      <c r="V64" s="78"/>
      <c r="W64" s="78"/>
      <c r="X64" s="78"/>
      <c r="Y64" s="78"/>
      <c r="Z64" s="78"/>
      <c r="AA64" s="78"/>
      <c r="AB64" s="78"/>
      <c r="AC64" s="78"/>
      <c r="AD64" s="78"/>
      <c r="AE64" s="78">
        <f t="shared" si="53"/>
        <v>0</v>
      </c>
      <c r="AF64" s="78">
        <f t="shared" si="53"/>
        <v>0</v>
      </c>
      <c r="AG64" s="78"/>
      <c r="AH64" s="78"/>
      <c r="AI64" s="78"/>
      <c r="AJ64" s="78">
        <f>+F64-AE64+AF64</f>
        <v>5000000</v>
      </c>
      <c r="AK64" s="85">
        <v>0</v>
      </c>
      <c r="AL64" s="85">
        <v>0</v>
      </c>
      <c r="AM64" s="85">
        <v>0</v>
      </c>
      <c r="AN64" s="78">
        <v>0</v>
      </c>
      <c r="AO64" s="78"/>
      <c r="AP64" s="78"/>
      <c r="AQ64" s="78"/>
      <c r="AR64" s="78"/>
      <c r="AS64" s="78"/>
      <c r="AT64" s="78"/>
      <c r="AU64" s="78"/>
      <c r="AV64" s="78"/>
      <c r="AW64" s="78">
        <f>+SUM(AK64:AV64)</f>
        <v>0</v>
      </c>
      <c r="AX64" s="78">
        <v>0</v>
      </c>
      <c r="AY64" s="78">
        <v>0</v>
      </c>
      <c r="AZ64" s="78">
        <v>0</v>
      </c>
      <c r="BA64" s="78">
        <v>0</v>
      </c>
      <c r="BB64" s="78"/>
      <c r="BC64" s="78"/>
      <c r="BD64" s="78"/>
      <c r="BE64" s="78"/>
      <c r="BF64" s="78"/>
      <c r="BG64" s="78"/>
      <c r="BH64" s="78"/>
      <c r="BI64" s="78"/>
      <c r="BJ64" s="78">
        <f t="shared" si="54"/>
        <v>0</v>
      </c>
      <c r="BK64" s="78">
        <v>0</v>
      </c>
      <c r="BL64" s="78">
        <v>0</v>
      </c>
      <c r="BM64" s="78">
        <v>0</v>
      </c>
      <c r="BN64" s="78">
        <v>0</v>
      </c>
      <c r="BO64" s="78"/>
      <c r="BP64" s="78"/>
      <c r="BQ64" s="78"/>
      <c r="BR64" s="78"/>
      <c r="BS64" s="78"/>
      <c r="BT64" s="78"/>
      <c r="BU64" s="78"/>
      <c r="BV64" s="78"/>
      <c r="BW64" s="78">
        <f t="shared" si="55"/>
        <v>0</v>
      </c>
      <c r="BX64" s="78">
        <v>0</v>
      </c>
      <c r="BY64" s="78">
        <v>0</v>
      </c>
      <c r="BZ64" s="78">
        <v>0</v>
      </c>
      <c r="CA64" s="78">
        <v>0</v>
      </c>
      <c r="CB64" s="78"/>
      <c r="CC64" s="78"/>
      <c r="CD64" s="78"/>
      <c r="CE64" s="78"/>
      <c r="CF64" s="78"/>
      <c r="CG64" s="78"/>
      <c r="CH64" s="78"/>
      <c r="CI64" s="78"/>
      <c r="CJ64" s="78">
        <f t="shared" si="56"/>
        <v>0</v>
      </c>
      <c r="CK64" s="69">
        <f t="shared" si="50"/>
        <v>5000000</v>
      </c>
      <c r="CL64" s="69">
        <f t="shared" si="8"/>
        <v>0</v>
      </c>
      <c r="CM64" s="69">
        <f t="shared" si="9"/>
        <v>0</v>
      </c>
      <c r="CN64" s="69">
        <f t="shared" si="10"/>
        <v>0</v>
      </c>
    </row>
    <row r="65" spans="1:92" outlineLevel="4" x14ac:dyDescent="0.25">
      <c r="B65" s="115" t="str">
        <f t="shared" si="57"/>
        <v>A 2-0-3-50-9010</v>
      </c>
      <c r="C65" s="73" t="s">
        <v>144</v>
      </c>
      <c r="D65" s="16">
        <v>10</v>
      </c>
      <c r="E65" s="77" t="s">
        <v>145</v>
      </c>
      <c r="F65" s="78">
        <v>5000000</v>
      </c>
      <c r="G65" s="78">
        <v>0</v>
      </c>
      <c r="H65" s="78">
        <v>0</v>
      </c>
      <c r="I65" s="78"/>
      <c r="J65" s="78"/>
      <c r="K65" s="78"/>
      <c r="L65" s="78">
        <v>5500000</v>
      </c>
      <c r="M65" s="82"/>
      <c r="N65" s="82"/>
      <c r="O65" s="82"/>
      <c r="P65" s="82"/>
      <c r="Q65" s="78"/>
      <c r="R65" s="78"/>
      <c r="S65" s="78"/>
      <c r="T65" s="78"/>
      <c r="U65" s="78"/>
      <c r="V65" s="78"/>
      <c r="W65" s="78"/>
      <c r="X65" s="78"/>
      <c r="Y65" s="78"/>
      <c r="Z65" s="78"/>
      <c r="AA65" s="78"/>
      <c r="AB65" s="78"/>
      <c r="AC65" s="78"/>
      <c r="AD65" s="78"/>
      <c r="AE65" s="78">
        <f t="shared" si="53"/>
        <v>0</v>
      </c>
      <c r="AF65" s="78">
        <f t="shared" si="53"/>
        <v>5500000</v>
      </c>
      <c r="AG65" s="78"/>
      <c r="AH65" s="78"/>
      <c r="AI65" s="78"/>
      <c r="AJ65" s="78">
        <f>+F65-AE65+AF65</f>
        <v>10500000</v>
      </c>
      <c r="AK65" s="85">
        <v>1000000</v>
      </c>
      <c r="AL65" s="85">
        <v>0</v>
      </c>
      <c r="AM65" s="85">
        <v>5435000</v>
      </c>
      <c r="AN65" s="78">
        <v>0</v>
      </c>
      <c r="AO65" s="78"/>
      <c r="AP65" s="78"/>
      <c r="AQ65" s="78"/>
      <c r="AR65" s="78"/>
      <c r="AS65" s="78"/>
      <c r="AT65" s="78"/>
      <c r="AU65" s="78"/>
      <c r="AV65" s="78"/>
      <c r="AW65" s="78">
        <f>+SUM(AK65:AV65)</f>
        <v>6435000</v>
      </c>
      <c r="AX65" s="78">
        <v>1000000</v>
      </c>
      <c r="AY65" s="78">
        <v>0</v>
      </c>
      <c r="AZ65" s="78">
        <v>5435000</v>
      </c>
      <c r="BA65" s="78">
        <v>0</v>
      </c>
      <c r="BB65" s="78"/>
      <c r="BC65" s="78"/>
      <c r="BD65" s="78"/>
      <c r="BE65" s="78"/>
      <c r="BF65" s="78"/>
      <c r="BG65" s="78"/>
      <c r="BH65" s="78"/>
      <c r="BI65" s="78"/>
      <c r="BJ65" s="78">
        <f t="shared" si="54"/>
        <v>6435000</v>
      </c>
      <c r="BK65" s="78">
        <v>1000000</v>
      </c>
      <c r="BL65" s="78">
        <v>0</v>
      </c>
      <c r="BM65" s="78">
        <v>5435000</v>
      </c>
      <c r="BN65" s="78">
        <v>0</v>
      </c>
      <c r="BO65" s="78"/>
      <c r="BP65" s="78"/>
      <c r="BQ65" s="78"/>
      <c r="BR65" s="78"/>
      <c r="BS65" s="78"/>
      <c r="BT65" s="78"/>
      <c r="BU65" s="78"/>
      <c r="BV65" s="78"/>
      <c r="BW65" s="78">
        <f t="shared" si="55"/>
        <v>6435000</v>
      </c>
      <c r="BX65" s="78">
        <v>1000000</v>
      </c>
      <c r="BY65" s="78">
        <v>0</v>
      </c>
      <c r="BZ65" s="78">
        <v>5435000</v>
      </c>
      <c r="CA65" s="78">
        <v>0</v>
      </c>
      <c r="CB65" s="78"/>
      <c r="CC65" s="78"/>
      <c r="CD65" s="78"/>
      <c r="CE65" s="78"/>
      <c r="CF65" s="78"/>
      <c r="CG65" s="78"/>
      <c r="CH65" s="78"/>
      <c r="CI65" s="78"/>
      <c r="CJ65" s="78">
        <f t="shared" si="56"/>
        <v>6435000</v>
      </c>
      <c r="CK65" s="69">
        <f t="shared" si="50"/>
        <v>4065000</v>
      </c>
      <c r="CL65" s="69">
        <f t="shared" si="8"/>
        <v>0</v>
      </c>
      <c r="CM65" s="69">
        <f t="shared" si="9"/>
        <v>0</v>
      </c>
      <c r="CN65" s="69">
        <f t="shared" si="10"/>
        <v>0</v>
      </c>
    </row>
    <row r="66" spans="1:92" outlineLevel="3" x14ac:dyDescent="0.25">
      <c r="B66" s="115"/>
      <c r="C66" s="73" t="s">
        <v>146</v>
      </c>
      <c r="D66" s="16">
        <v>10</v>
      </c>
      <c r="E66" s="88" t="s">
        <v>147</v>
      </c>
      <c r="F66" s="82">
        <f>+F67+F68</f>
        <v>10000000</v>
      </c>
      <c r="G66" s="82">
        <f t="shared" ref="G66:BR66" si="58">+G67+G68</f>
        <v>0</v>
      </c>
      <c r="H66" s="82">
        <f t="shared" si="58"/>
        <v>0</v>
      </c>
      <c r="I66" s="82">
        <f t="shared" si="58"/>
        <v>0</v>
      </c>
      <c r="J66" s="82">
        <f t="shared" si="58"/>
        <v>0</v>
      </c>
      <c r="K66" s="82">
        <f t="shared" si="58"/>
        <v>5500000</v>
      </c>
      <c r="L66" s="82">
        <f t="shared" si="58"/>
        <v>0</v>
      </c>
      <c r="M66" s="82">
        <f t="shared" si="58"/>
        <v>3000000</v>
      </c>
      <c r="N66" s="82">
        <f t="shared" si="58"/>
        <v>0</v>
      </c>
      <c r="O66" s="82">
        <f t="shared" si="58"/>
        <v>0</v>
      </c>
      <c r="P66" s="82">
        <f t="shared" si="58"/>
        <v>0</v>
      </c>
      <c r="Q66" s="82">
        <f t="shared" si="58"/>
        <v>0</v>
      </c>
      <c r="R66" s="82">
        <f t="shared" si="58"/>
        <v>0</v>
      </c>
      <c r="S66" s="82">
        <f t="shared" si="58"/>
        <v>0</v>
      </c>
      <c r="T66" s="82">
        <f t="shared" si="58"/>
        <v>0</v>
      </c>
      <c r="U66" s="82">
        <f t="shared" si="58"/>
        <v>0</v>
      </c>
      <c r="V66" s="82">
        <f t="shared" si="58"/>
        <v>0</v>
      </c>
      <c r="W66" s="82">
        <f t="shared" si="58"/>
        <v>0</v>
      </c>
      <c r="X66" s="82">
        <f t="shared" si="58"/>
        <v>0</v>
      </c>
      <c r="Y66" s="82">
        <f t="shared" si="58"/>
        <v>0</v>
      </c>
      <c r="Z66" s="82">
        <f t="shared" si="58"/>
        <v>0</v>
      </c>
      <c r="AA66" s="82">
        <f t="shared" si="58"/>
        <v>0</v>
      </c>
      <c r="AB66" s="82">
        <f t="shared" si="58"/>
        <v>0</v>
      </c>
      <c r="AC66" s="82">
        <f t="shared" si="58"/>
        <v>0</v>
      </c>
      <c r="AD66" s="82">
        <f t="shared" si="58"/>
        <v>0</v>
      </c>
      <c r="AE66" s="82">
        <f t="shared" si="53"/>
        <v>8500000</v>
      </c>
      <c r="AF66" s="82">
        <f t="shared" si="53"/>
        <v>0</v>
      </c>
      <c r="AG66" s="82">
        <f t="shared" si="58"/>
        <v>0</v>
      </c>
      <c r="AH66" s="82">
        <f t="shared" si="58"/>
        <v>0</v>
      </c>
      <c r="AI66" s="82">
        <f t="shared" si="58"/>
        <v>0</v>
      </c>
      <c r="AJ66" s="82">
        <f t="shared" si="58"/>
        <v>1500000</v>
      </c>
      <c r="AK66" s="82">
        <f t="shared" si="58"/>
        <v>0</v>
      </c>
      <c r="AL66" s="82">
        <f t="shared" si="58"/>
        <v>0</v>
      </c>
      <c r="AM66" s="82">
        <f t="shared" si="58"/>
        <v>0</v>
      </c>
      <c r="AN66" s="82">
        <f t="shared" si="58"/>
        <v>0</v>
      </c>
      <c r="AO66" s="82">
        <f t="shared" si="58"/>
        <v>0</v>
      </c>
      <c r="AP66" s="82">
        <f t="shared" si="58"/>
        <v>0</v>
      </c>
      <c r="AQ66" s="82">
        <f t="shared" si="58"/>
        <v>0</v>
      </c>
      <c r="AR66" s="82">
        <f t="shared" si="58"/>
        <v>0</v>
      </c>
      <c r="AS66" s="82">
        <f t="shared" si="58"/>
        <v>0</v>
      </c>
      <c r="AT66" s="82">
        <f t="shared" si="58"/>
        <v>0</v>
      </c>
      <c r="AU66" s="82">
        <f t="shared" si="58"/>
        <v>0</v>
      </c>
      <c r="AV66" s="82">
        <f t="shared" si="58"/>
        <v>0</v>
      </c>
      <c r="AW66" s="82">
        <f t="shared" si="58"/>
        <v>0</v>
      </c>
      <c r="AX66" s="82">
        <f t="shared" si="58"/>
        <v>0</v>
      </c>
      <c r="AY66" s="82">
        <f t="shared" si="58"/>
        <v>0</v>
      </c>
      <c r="AZ66" s="82">
        <f t="shared" si="58"/>
        <v>0</v>
      </c>
      <c r="BA66" s="82">
        <f t="shared" si="58"/>
        <v>0</v>
      </c>
      <c r="BB66" s="82">
        <f t="shared" si="58"/>
        <v>0</v>
      </c>
      <c r="BC66" s="82">
        <f t="shared" si="58"/>
        <v>0</v>
      </c>
      <c r="BD66" s="82">
        <f t="shared" si="58"/>
        <v>0</v>
      </c>
      <c r="BE66" s="82">
        <f t="shared" si="58"/>
        <v>0</v>
      </c>
      <c r="BF66" s="82">
        <f t="shared" si="58"/>
        <v>0</v>
      </c>
      <c r="BG66" s="82">
        <f t="shared" si="58"/>
        <v>0</v>
      </c>
      <c r="BH66" s="82">
        <f t="shared" si="58"/>
        <v>0</v>
      </c>
      <c r="BI66" s="82">
        <f t="shared" si="58"/>
        <v>0</v>
      </c>
      <c r="BJ66" s="82">
        <f t="shared" si="58"/>
        <v>0</v>
      </c>
      <c r="BK66" s="82">
        <f t="shared" si="58"/>
        <v>0</v>
      </c>
      <c r="BL66" s="82">
        <f t="shared" si="58"/>
        <v>0</v>
      </c>
      <c r="BM66" s="82">
        <f t="shared" si="58"/>
        <v>0</v>
      </c>
      <c r="BN66" s="82">
        <f t="shared" si="58"/>
        <v>0</v>
      </c>
      <c r="BO66" s="82">
        <f t="shared" si="58"/>
        <v>0</v>
      </c>
      <c r="BP66" s="82">
        <f t="shared" si="58"/>
        <v>0</v>
      </c>
      <c r="BQ66" s="82">
        <f t="shared" si="58"/>
        <v>0</v>
      </c>
      <c r="BR66" s="82">
        <f t="shared" si="58"/>
        <v>0</v>
      </c>
      <c r="BS66" s="82">
        <f t="shared" ref="BS66:CJ66" si="59">+BS67+BS68</f>
        <v>0</v>
      </c>
      <c r="BT66" s="82">
        <f t="shared" si="59"/>
        <v>0</v>
      </c>
      <c r="BU66" s="82">
        <f t="shared" si="59"/>
        <v>0</v>
      </c>
      <c r="BV66" s="82">
        <f t="shared" si="59"/>
        <v>0</v>
      </c>
      <c r="BW66" s="82">
        <f t="shared" si="59"/>
        <v>0</v>
      </c>
      <c r="BX66" s="82">
        <f t="shared" si="59"/>
        <v>0</v>
      </c>
      <c r="BY66" s="82">
        <f t="shared" si="59"/>
        <v>0</v>
      </c>
      <c r="BZ66" s="82">
        <f t="shared" si="59"/>
        <v>0</v>
      </c>
      <c r="CA66" s="82">
        <f t="shared" si="59"/>
        <v>0</v>
      </c>
      <c r="CB66" s="82">
        <f t="shared" si="59"/>
        <v>0</v>
      </c>
      <c r="CC66" s="82">
        <f t="shared" si="59"/>
        <v>0</v>
      </c>
      <c r="CD66" s="82">
        <f t="shared" si="59"/>
        <v>0</v>
      </c>
      <c r="CE66" s="82">
        <f t="shared" si="59"/>
        <v>0</v>
      </c>
      <c r="CF66" s="82">
        <f t="shared" si="59"/>
        <v>0</v>
      </c>
      <c r="CG66" s="82">
        <f t="shared" si="59"/>
        <v>0</v>
      </c>
      <c r="CH66" s="82">
        <f t="shared" si="59"/>
        <v>0</v>
      </c>
      <c r="CI66" s="82">
        <f t="shared" si="59"/>
        <v>0</v>
      </c>
      <c r="CJ66" s="82">
        <f t="shared" si="59"/>
        <v>0</v>
      </c>
      <c r="CK66" s="69">
        <f t="shared" si="50"/>
        <v>1500000</v>
      </c>
      <c r="CL66" s="69">
        <f t="shared" si="8"/>
        <v>0</v>
      </c>
      <c r="CM66" s="69">
        <f t="shared" si="9"/>
        <v>0</v>
      </c>
      <c r="CN66" s="69">
        <f t="shared" si="10"/>
        <v>0</v>
      </c>
    </row>
    <row r="67" spans="1:92" outlineLevel="4" x14ac:dyDescent="0.25">
      <c r="B67" s="115" t="str">
        <f t="shared" si="57"/>
        <v>A 2-0-3-51-110</v>
      </c>
      <c r="C67" s="73" t="s">
        <v>148</v>
      </c>
      <c r="D67" s="16">
        <v>10</v>
      </c>
      <c r="E67" s="77" t="s">
        <v>149</v>
      </c>
      <c r="F67" s="78">
        <v>1000000</v>
      </c>
      <c r="G67" s="78">
        <v>0</v>
      </c>
      <c r="H67" s="78">
        <v>0</v>
      </c>
      <c r="I67" s="78"/>
      <c r="J67" s="78"/>
      <c r="K67" s="78"/>
      <c r="L67" s="78"/>
      <c r="M67" s="82"/>
      <c r="N67" s="82"/>
      <c r="O67" s="82"/>
      <c r="P67" s="82"/>
      <c r="Q67" s="78"/>
      <c r="R67" s="78"/>
      <c r="S67" s="78"/>
      <c r="T67" s="78"/>
      <c r="U67" s="78"/>
      <c r="V67" s="78"/>
      <c r="W67" s="78"/>
      <c r="X67" s="78"/>
      <c r="Y67" s="78"/>
      <c r="Z67" s="78"/>
      <c r="AA67" s="78"/>
      <c r="AB67" s="78"/>
      <c r="AC67" s="78"/>
      <c r="AD67" s="78"/>
      <c r="AE67" s="78">
        <f t="shared" si="53"/>
        <v>0</v>
      </c>
      <c r="AF67" s="78">
        <f t="shared" si="53"/>
        <v>0</v>
      </c>
      <c r="AG67" s="78"/>
      <c r="AH67" s="78"/>
      <c r="AI67" s="78"/>
      <c r="AJ67" s="78">
        <f>+F67-AE67+AF67</f>
        <v>1000000</v>
      </c>
      <c r="AK67" s="85">
        <v>0</v>
      </c>
      <c r="AL67" s="85">
        <v>0</v>
      </c>
      <c r="AM67" s="85">
        <v>0</v>
      </c>
      <c r="AN67" s="78">
        <v>0</v>
      </c>
      <c r="AO67" s="78"/>
      <c r="AP67" s="78"/>
      <c r="AQ67" s="78"/>
      <c r="AR67" s="78"/>
      <c r="AS67" s="78"/>
      <c r="AT67" s="78"/>
      <c r="AU67" s="78"/>
      <c r="AV67" s="78"/>
      <c r="AW67" s="78">
        <f>+SUM(AK67:AV67)</f>
        <v>0</v>
      </c>
      <c r="AX67" s="78">
        <v>0</v>
      </c>
      <c r="AY67" s="78">
        <v>0</v>
      </c>
      <c r="AZ67" s="78">
        <v>0</v>
      </c>
      <c r="BA67" s="78">
        <v>0</v>
      </c>
      <c r="BB67" s="78"/>
      <c r="BC67" s="78"/>
      <c r="BD67" s="78"/>
      <c r="BE67" s="78"/>
      <c r="BF67" s="78"/>
      <c r="BG67" s="78"/>
      <c r="BH67" s="78"/>
      <c r="BI67" s="78"/>
      <c r="BJ67" s="78">
        <f t="shared" si="54"/>
        <v>0</v>
      </c>
      <c r="BK67" s="78">
        <v>0</v>
      </c>
      <c r="BL67" s="78">
        <v>0</v>
      </c>
      <c r="BM67" s="78">
        <v>0</v>
      </c>
      <c r="BN67" s="78">
        <v>0</v>
      </c>
      <c r="BO67" s="78"/>
      <c r="BP67" s="78"/>
      <c r="BQ67" s="78"/>
      <c r="BR67" s="78"/>
      <c r="BS67" s="78"/>
      <c r="BT67" s="78"/>
      <c r="BU67" s="78"/>
      <c r="BV67" s="78"/>
      <c r="BW67" s="78">
        <f t="shared" si="55"/>
        <v>0</v>
      </c>
      <c r="BX67" s="78">
        <v>0</v>
      </c>
      <c r="BY67" s="78">
        <v>0</v>
      </c>
      <c r="BZ67" s="78">
        <v>0</v>
      </c>
      <c r="CA67" s="78">
        <v>0</v>
      </c>
      <c r="CB67" s="78"/>
      <c r="CC67" s="78"/>
      <c r="CD67" s="78"/>
      <c r="CE67" s="78"/>
      <c r="CF67" s="78"/>
      <c r="CG67" s="78"/>
      <c r="CH67" s="78"/>
      <c r="CI67" s="78"/>
      <c r="CJ67" s="78">
        <f t="shared" si="56"/>
        <v>0</v>
      </c>
      <c r="CK67" s="69">
        <f t="shared" si="50"/>
        <v>1000000</v>
      </c>
      <c r="CL67" s="69">
        <f t="shared" si="8"/>
        <v>0</v>
      </c>
      <c r="CM67" s="69">
        <f t="shared" si="9"/>
        <v>0</v>
      </c>
      <c r="CN67" s="69">
        <f t="shared" si="10"/>
        <v>0</v>
      </c>
    </row>
    <row r="68" spans="1:92" s="13" customFormat="1" outlineLevel="4" x14ac:dyDescent="0.25">
      <c r="B68" s="115" t="str">
        <f t="shared" si="57"/>
        <v>A 2-0-3-51-210</v>
      </c>
      <c r="C68" s="73" t="s">
        <v>150</v>
      </c>
      <c r="D68" s="16">
        <v>10</v>
      </c>
      <c r="E68" s="77" t="s">
        <v>151</v>
      </c>
      <c r="F68" s="78">
        <v>9000000</v>
      </c>
      <c r="G68" s="78">
        <v>0</v>
      </c>
      <c r="H68" s="78">
        <v>0</v>
      </c>
      <c r="I68" s="78"/>
      <c r="J68" s="78"/>
      <c r="K68" s="78">
        <v>5500000</v>
      </c>
      <c r="L68" s="78"/>
      <c r="M68" s="78">
        <v>3000000</v>
      </c>
      <c r="N68" s="82"/>
      <c r="O68" s="82"/>
      <c r="P68" s="82"/>
      <c r="Q68" s="78"/>
      <c r="R68" s="78"/>
      <c r="S68" s="78"/>
      <c r="T68" s="78"/>
      <c r="U68" s="78"/>
      <c r="V68" s="78"/>
      <c r="W68" s="78"/>
      <c r="X68" s="78"/>
      <c r="Y68" s="78"/>
      <c r="Z68" s="78"/>
      <c r="AA68" s="78"/>
      <c r="AB68" s="78"/>
      <c r="AC68" s="78"/>
      <c r="AD68" s="78"/>
      <c r="AE68" s="78">
        <f t="shared" si="53"/>
        <v>8500000</v>
      </c>
      <c r="AF68" s="78">
        <f t="shared" si="53"/>
        <v>0</v>
      </c>
      <c r="AG68" s="78"/>
      <c r="AH68" s="78"/>
      <c r="AI68" s="78"/>
      <c r="AJ68" s="78">
        <f>+F68-AE68+AF68</f>
        <v>500000</v>
      </c>
      <c r="AK68" s="85">
        <v>0</v>
      </c>
      <c r="AL68" s="85">
        <v>0</v>
      </c>
      <c r="AM68" s="85">
        <v>0</v>
      </c>
      <c r="AN68" s="78">
        <v>0</v>
      </c>
      <c r="AO68" s="78"/>
      <c r="AP68" s="78"/>
      <c r="AQ68" s="78"/>
      <c r="AR68" s="78"/>
      <c r="AS68" s="78"/>
      <c r="AT68" s="78"/>
      <c r="AU68" s="78"/>
      <c r="AV68" s="78"/>
      <c r="AW68" s="78">
        <f>+SUM(AK68:AV68)</f>
        <v>0</v>
      </c>
      <c r="AX68" s="78">
        <v>0</v>
      </c>
      <c r="AY68" s="78">
        <v>0</v>
      </c>
      <c r="AZ68" s="78">
        <v>0</v>
      </c>
      <c r="BA68" s="78">
        <v>0</v>
      </c>
      <c r="BB68" s="78"/>
      <c r="BC68" s="78"/>
      <c r="BD68" s="78"/>
      <c r="BE68" s="78"/>
      <c r="BF68" s="78"/>
      <c r="BG68" s="78"/>
      <c r="BH68" s="78"/>
      <c r="BI68" s="78"/>
      <c r="BJ68" s="78">
        <f t="shared" si="54"/>
        <v>0</v>
      </c>
      <c r="BK68" s="78">
        <v>0</v>
      </c>
      <c r="BL68" s="78">
        <v>0</v>
      </c>
      <c r="BM68" s="78">
        <v>0</v>
      </c>
      <c r="BN68" s="78">
        <v>0</v>
      </c>
      <c r="BO68" s="78"/>
      <c r="BP68" s="78"/>
      <c r="BQ68" s="78"/>
      <c r="BR68" s="78"/>
      <c r="BS68" s="78"/>
      <c r="BT68" s="78"/>
      <c r="BU68" s="78"/>
      <c r="BV68" s="78"/>
      <c r="BW68" s="78">
        <f t="shared" si="55"/>
        <v>0</v>
      </c>
      <c r="BX68" s="78">
        <v>0</v>
      </c>
      <c r="BY68" s="78">
        <v>0</v>
      </c>
      <c r="BZ68" s="78">
        <v>0</v>
      </c>
      <c r="CA68" s="78">
        <v>0</v>
      </c>
      <c r="CB68" s="78"/>
      <c r="CC68" s="78"/>
      <c r="CD68" s="78"/>
      <c r="CE68" s="78"/>
      <c r="CF68" s="78"/>
      <c r="CG68" s="78"/>
      <c r="CH68" s="78"/>
      <c r="CI68" s="78"/>
      <c r="CJ68" s="78">
        <f t="shared" si="56"/>
        <v>0</v>
      </c>
      <c r="CK68" s="69">
        <f t="shared" si="50"/>
        <v>500000</v>
      </c>
      <c r="CL68" s="69">
        <f t="shared" si="8"/>
        <v>0</v>
      </c>
      <c r="CM68" s="69">
        <f t="shared" si="9"/>
        <v>0</v>
      </c>
      <c r="CN68" s="69">
        <f t="shared" si="10"/>
        <v>0</v>
      </c>
    </row>
    <row r="69" spans="1:92" s="13" customFormat="1" outlineLevel="2" x14ac:dyDescent="0.25">
      <c r="A69" s="74" t="s">
        <v>152</v>
      </c>
      <c r="C69" s="75" t="s">
        <v>153</v>
      </c>
      <c r="D69" s="64"/>
      <c r="E69" s="88" t="s">
        <v>154</v>
      </c>
      <c r="F69" s="82">
        <f>+F70+F79+F82+F93+F104+F108+F111+F117+F121+F124+F127+F134+F135</f>
        <v>13948700000</v>
      </c>
      <c r="G69" s="82">
        <f>+G70+G79+G82+G93+G104+G108+G111+G117+G121+G124+G127+G134+G135</f>
        <v>22846270</v>
      </c>
      <c r="H69" s="82">
        <f t="shared" ref="H69:BS69" si="60">+H70+H79+H82+H93+H104+H108+H111+H117+H121+H124+H127+H134+H135</f>
        <v>22846270</v>
      </c>
      <c r="I69" s="82">
        <f t="shared" si="60"/>
        <v>0</v>
      </c>
      <c r="J69" s="82">
        <f t="shared" si="60"/>
        <v>0</v>
      </c>
      <c r="K69" s="82">
        <f t="shared" si="60"/>
        <v>130000000</v>
      </c>
      <c r="L69" s="82">
        <f t="shared" si="60"/>
        <v>130000000</v>
      </c>
      <c r="M69" s="82">
        <f t="shared" si="60"/>
        <v>0</v>
      </c>
      <c r="N69" s="82">
        <f t="shared" si="60"/>
        <v>5954000000</v>
      </c>
      <c r="O69" s="82">
        <f t="shared" si="60"/>
        <v>0</v>
      </c>
      <c r="P69" s="82">
        <f t="shared" si="60"/>
        <v>0</v>
      </c>
      <c r="Q69" s="82">
        <f t="shared" si="60"/>
        <v>0</v>
      </c>
      <c r="R69" s="82">
        <f t="shared" si="60"/>
        <v>0</v>
      </c>
      <c r="S69" s="82">
        <f t="shared" si="60"/>
        <v>0</v>
      </c>
      <c r="T69" s="82">
        <f t="shared" si="60"/>
        <v>0</v>
      </c>
      <c r="U69" s="82">
        <f t="shared" si="60"/>
        <v>0</v>
      </c>
      <c r="V69" s="82">
        <f t="shared" si="60"/>
        <v>0</v>
      </c>
      <c r="W69" s="82">
        <f t="shared" si="60"/>
        <v>0</v>
      </c>
      <c r="X69" s="82">
        <f t="shared" si="60"/>
        <v>0</v>
      </c>
      <c r="Y69" s="82">
        <f t="shared" si="60"/>
        <v>0</v>
      </c>
      <c r="Z69" s="82">
        <f t="shared" si="60"/>
        <v>0</v>
      </c>
      <c r="AA69" s="82">
        <f t="shared" si="60"/>
        <v>0</v>
      </c>
      <c r="AB69" s="82">
        <f t="shared" si="60"/>
        <v>0</v>
      </c>
      <c r="AC69" s="82">
        <f t="shared" si="60"/>
        <v>0</v>
      </c>
      <c r="AD69" s="82">
        <f t="shared" si="60"/>
        <v>0</v>
      </c>
      <c r="AE69" s="82">
        <f t="shared" si="53"/>
        <v>152846270</v>
      </c>
      <c r="AF69" s="82">
        <f t="shared" si="53"/>
        <v>6106846270</v>
      </c>
      <c r="AG69" s="82">
        <f t="shared" si="60"/>
        <v>0</v>
      </c>
      <c r="AH69" s="82">
        <f t="shared" si="60"/>
        <v>0</v>
      </c>
      <c r="AI69" s="82">
        <f t="shared" si="60"/>
        <v>0</v>
      </c>
      <c r="AJ69" s="82">
        <f>+AJ70+AJ79+AJ82+AJ93+AJ104+AJ108+AJ111+AJ117+AJ121+AJ124+AJ127+AJ134+AJ135</f>
        <v>19902700000</v>
      </c>
      <c r="AK69" s="82">
        <f t="shared" si="60"/>
        <v>7066920507</v>
      </c>
      <c r="AL69" s="82">
        <f t="shared" si="60"/>
        <v>642753746</v>
      </c>
      <c r="AM69" s="82">
        <f t="shared" si="60"/>
        <v>1158361838</v>
      </c>
      <c r="AN69" s="82">
        <f t="shared" si="60"/>
        <v>1008935900</v>
      </c>
      <c r="AO69" s="82">
        <f t="shared" si="60"/>
        <v>0</v>
      </c>
      <c r="AP69" s="82">
        <f t="shared" si="60"/>
        <v>0</v>
      </c>
      <c r="AQ69" s="82">
        <f t="shared" si="60"/>
        <v>0</v>
      </c>
      <c r="AR69" s="82">
        <f t="shared" si="60"/>
        <v>0</v>
      </c>
      <c r="AS69" s="82">
        <f t="shared" si="60"/>
        <v>0</v>
      </c>
      <c r="AT69" s="82">
        <f t="shared" si="60"/>
        <v>0</v>
      </c>
      <c r="AU69" s="82">
        <f t="shared" si="60"/>
        <v>0</v>
      </c>
      <c r="AV69" s="82">
        <f t="shared" si="60"/>
        <v>0</v>
      </c>
      <c r="AW69" s="82">
        <f t="shared" si="60"/>
        <v>9876971991</v>
      </c>
      <c r="AX69" s="82">
        <f t="shared" si="60"/>
        <v>2707393014</v>
      </c>
      <c r="AY69" s="82">
        <f t="shared" si="60"/>
        <v>280803241</v>
      </c>
      <c r="AZ69" s="82">
        <f t="shared" si="60"/>
        <v>618138574</v>
      </c>
      <c r="BA69" s="82">
        <f t="shared" si="60"/>
        <v>756253642</v>
      </c>
      <c r="BB69" s="82">
        <f t="shared" si="60"/>
        <v>0</v>
      </c>
      <c r="BC69" s="82">
        <f t="shared" si="60"/>
        <v>0</v>
      </c>
      <c r="BD69" s="82">
        <f t="shared" si="60"/>
        <v>0</v>
      </c>
      <c r="BE69" s="82">
        <f t="shared" si="60"/>
        <v>0</v>
      </c>
      <c r="BF69" s="82">
        <f t="shared" si="60"/>
        <v>0</v>
      </c>
      <c r="BG69" s="82">
        <f t="shared" si="60"/>
        <v>0</v>
      </c>
      <c r="BH69" s="82">
        <f t="shared" si="60"/>
        <v>0</v>
      </c>
      <c r="BI69" s="82">
        <f t="shared" si="60"/>
        <v>0</v>
      </c>
      <c r="BJ69" s="82">
        <f t="shared" si="60"/>
        <v>4362588471</v>
      </c>
      <c r="BK69" s="82">
        <f t="shared" si="60"/>
        <v>104924512</v>
      </c>
      <c r="BL69" s="82">
        <f t="shared" si="60"/>
        <v>606178713</v>
      </c>
      <c r="BM69" s="82">
        <f t="shared" si="60"/>
        <v>401348896</v>
      </c>
      <c r="BN69" s="82">
        <f t="shared" si="60"/>
        <v>370381175</v>
      </c>
      <c r="BO69" s="82">
        <f t="shared" si="60"/>
        <v>0</v>
      </c>
      <c r="BP69" s="82">
        <f t="shared" si="60"/>
        <v>0</v>
      </c>
      <c r="BQ69" s="82">
        <f t="shared" si="60"/>
        <v>0</v>
      </c>
      <c r="BR69" s="82">
        <f t="shared" si="60"/>
        <v>0</v>
      </c>
      <c r="BS69" s="82">
        <f t="shared" si="60"/>
        <v>0</v>
      </c>
      <c r="BT69" s="82">
        <f t="shared" ref="BT69:CJ69" si="61">+BT70+BT79+BT82+BT93+BT104+BT108+BT111+BT117+BT121+BT124+BT127+BT134+BT135</f>
        <v>0</v>
      </c>
      <c r="BU69" s="82">
        <f t="shared" si="61"/>
        <v>0</v>
      </c>
      <c r="BV69" s="82">
        <f t="shared" si="61"/>
        <v>0</v>
      </c>
      <c r="BW69" s="82">
        <f t="shared" si="61"/>
        <v>1482833296</v>
      </c>
      <c r="BX69" s="82">
        <f t="shared" si="61"/>
        <v>104031862</v>
      </c>
      <c r="BY69" s="82">
        <f t="shared" si="61"/>
        <v>607071363</v>
      </c>
      <c r="BZ69" s="82">
        <f t="shared" si="61"/>
        <v>401348896</v>
      </c>
      <c r="CA69" s="82">
        <f t="shared" si="61"/>
        <v>370381175</v>
      </c>
      <c r="CB69" s="82">
        <f t="shared" si="61"/>
        <v>0</v>
      </c>
      <c r="CC69" s="82">
        <f t="shared" si="61"/>
        <v>0</v>
      </c>
      <c r="CD69" s="82">
        <f t="shared" si="61"/>
        <v>0</v>
      </c>
      <c r="CE69" s="82">
        <f t="shared" si="61"/>
        <v>0</v>
      </c>
      <c r="CF69" s="82">
        <f t="shared" si="61"/>
        <v>0</v>
      </c>
      <c r="CG69" s="82">
        <f t="shared" si="61"/>
        <v>0</v>
      </c>
      <c r="CH69" s="82">
        <f t="shared" si="61"/>
        <v>0</v>
      </c>
      <c r="CI69" s="82">
        <f t="shared" si="61"/>
        <v>0</v>
      </c>
      <c r="CJ69" s="82">
        <f t="shared" si="61"/>
        <v>1482833296</v>
      </c>
      <c r="CK69" s="69">
        <f t="shared" si="50"/>
        <v>10025728009</v>
      </c>
      <c r="CL69" s="69">
        <f t="shared" si="8"/>
        <v>5514383520</v>
      </c>
      <c r="CM69" s="69">
        <f t="shared" si="9"/>
        <v>2879755175</v>
      </c>
      <c r="CN69" s="69">
        <f t="shared" si="10"/>
        <v>0</v>
      </c>
    </row>
    <row r="70" spans="1:92" outlineLevel="3" x14ac:dyDescent="0.25">
      <c r="A70" s="73" t="s">
        <v>155</v>
      </c>
      <c r="C70" s="73" t="s">
        <v>155</v>
      </c>
      <c r="D70" s="64">
        <v>10</v>
      </c>
      <c r="E70" s="88" t="s">
        <v>156</v>
      </c>
      <c r="F70" s="82">
        <f>SUM(F71:F78)</f>
        <v>1370000000</v>
      </c>
      <c r="G70" s="82">
        <f t="shared" ref="G70:BR70" si="62">SUM(G71:G78)</f>
        <v>0</v>
      </c>
      <c r="H70" s="82">
        <f t="shared" si="62"/>
        <v>0</v>
      </c>
      <c r="I70" s="82">
        <f t="shared" si="62"/>
        <v>0</v>
      </c>
      <c r="J70" s="82">
        <f t="shared" si="62"/>
        <v>0</v>
      </c>
      <c r="K70" s="82">
        <f t="shared" si="62"/>
        <v>0</v>
      </c>
      <c r="L70" s="82">
        <f t="shared" si="62"/>
        <v>30000000</v>
      </c>
      <c r="M70" s="82">
        <f t="shared" si="62"/>
        <v>0</v>
      </c>
      <c r="N70" s="82">
        <f t="shared" si="62"/>
        <v>520618018</v>
      </c>
      <c r="O70" s="82">
        <f t="shared" si="62"/>
        <v>0</v>
      </c>
      <c r="P70" s="82">
        <f t="shared" si="62"/>
        <v>0</v>
      </c>
      <c r="Q70" s="82">
        <f t="shared" si="62"/>
        <v>0</v>
      </c>
      <c r="R70" s="82">
        <f t="shared" si="62"/>
        <v>0</v>
      </c>
      <c r="S70" s="82">
        <f t="shared" si="62"/>
        <v>0</v>
      </c>
      <c r="T70" s="82">
        <f t="shared" si="62"/>
        <v>0</v>
      </c>
      <c r="U70" s="82">
        <f t="shared" si="62"/>
        <v>0</v>
      </c>
      <c r="V70" s="82">
        <f t="shared" si="62"/>
        <v>0</v>
      </c>
      <c r="W70" s="82">
        <f t="shared" si="62"/>
        <v>0</v>
      </c>
      <c r="X70" s="82">
        <f t="shared" si="62"/>
        <v>0</v>
      </c>
      <c r="Y70" s="82">
        <f t="shared" si="62"/>
        <v>0</v>
      </c>
      <c r="Z70" s="82">
        <f t="shared" si="62"/>
        <v>0</v>
      </c>
      <c r="AA70" s="82">
        <f t="shared" si="62"/>
        <v>0</v>
      </c>
      <c r="AB70" s="82">
        <f t="shared" si="62"/>
        <v>0</v>
      </c>
      <c r="AC70" s="82">
        <f t="shared" si="62"/>
        <v>0</v>
      </c>
      <c r="AD70" s="82">
        <f t="shared" si="62"/>
        <v>0</v>
      </c>
      <c r="AE70" s="82">
        <f t="shared" si="53"/>
        <v>0</v>
      </c>
      <c r="AF70" s="82">
        <f t="shared" si="53"/>
        <v>550618018</v>
      </c>
      <c r="AG70" s="82">
        <f t="shared" si="62"/>
        <v>0</v>
      </c>
      <c r="AH70" s="82">
        <f t="shared" si="62"/>
        <v>0</v>
      </c>
      <c r="AI70" s="82">
        <f t="shared" si="62"/>
        <v>0</v>
      </c>
      <c r="AJ70" s="82">
        <f>+SUM(AJ71:AJ77)</f>
        <v>1920618018</v>
      </c>
      <c r="AK70" s="82">
        <f>SUM(AK71:AK78)</f>
        <v>2500000</v>
      </c>
      <c r="AL70" s="82">
        <f t="shared" si="62"/>
        <v>16052160</v>
      </c>
      <c r="AM70" s="82">
        <f t="shared" si="62"/>
        <v>75000</v>
      </c>
      <c r="AN70" s="82">
        <f t="shared" si="62"/>
        <v>45000</v>
      </c>
      <c r="AO70" s="82">
        <f t="shared" si="62"/>
        <v>0</v>
      </c>
      <c r="AP70" s="82">
        <f t="shared" si="62"/>
        <v>0</v>
      </c>
      <c r="AQ70" s="82">
        <f t="shared" si="62"/>
        <v>0</v>
      </c>
      <c r="AR70" s="82">
        <f t="shared" si="62"/>
        <v>0</v>
      </c>
      <c r="AS70" s="82">
        <f t="shared" si="62"/>
        <v>0</v>
      </c>
      <c r="AT70" s="82">
        <f t="shared" si="62"/>
        <v>0</v>
      </c>
      <c r="AU70" s="82">
        <f t="shared" si="62"/>
        <v>0</v>
      </c>
      <c r="AV70" s="82">
        <f t="shared" si="62"/>
        <v>0</v>
      </c>
      <c r="AW70" s="82">
        <f t="shared" si="62"/>
        <v>18672160</v>
      </c>
      <c r="AX70" s="82">
        <f t="shared" si="62"/>
        <v>2500000</v>
      </c>
      <c r="AY70" s="82">
        <f t="shared" si="62"/>
        <v>471380</v>
      </c>
      <c r="AZ70" s="82">
        <f t="shared" si="62"/>
        <v>4160183</v>
      </c>
      <c r="BA70" s="82">
        <f t="shared" si="62"/>
        <v>11540597</v>
      </c>
      <c r="BB70" s="82">
        <f t="shared" si="62"/>
        <v>0</v>
      </c>
      <c r="BC70" s="82">
        <f t="shared" si="62"/>
        <v>0</v>
      </c>
      <c r="BD70" s="82">
        <f t="shared" si="62"/>
        <v>0</v>
      </c>
      <c r="BE70" s="82">
        <f t="shared" si="62"/>
        <v>0</v>
      </c>
      <c r="BF70" s="82">
        <f t="shared" si="62"/>
        <v>0</v>
      </c>
      <c r="BG70" s="82">
        <f t="shared" si="62"/>
        <v>0</v>
      </c>
      <c r="BH70" s="82">
        <f t="shared" si="62"/>
        <v>0</v>
      </c>
      <c r="BI70" s="82">
        <f t="shared" si="62"/>
        <v>0</v>
      </c>
      <c r="BJ70" s="82">
        <f t="shared" si="62"/>
        <v>18672160</v>
      </c>
      <c r="BK70" s="82">
        <f t="shared" si="62"/>
        <v>2500000</v>
      </c>
      <c r="BL70" s="82">
        <f t="shared" si="62"/>
        <v>471380</v>
      </c>
      <c r="BM70" s="82">
        <f t="shared" si="62"/>
        <v>75000</v>
      </c>
      <c r="BN70" s="82">
        <f t="shared" si="62"/>
        <v>45000</v>
      </c>
      <c r="BO70" s="82">
        <f t="shared" si="62"/>
        <v>0</v>
      </c>
      <c r="BP70" s="82">
        <f t="shared" si="62"/>
        <v>0</v>
      </c>
      <c r="BQ70" s="82">
        <f t="shared" si="62"/>
        <v>0</v>
      </c>
      <c r="BR70" s="82">
        <f t="shared" si="62"/>
        <v>0</v>
      </c>
      <c r="BS70" s="82">
        <f t="shared" ref="BS70:CJ70" si="63">SUM(BS71:BS78)</f>
        <v>0</v>
      </c>
      <c r="BT70" s="82">
        <f t="shared" si="63"/>
        <v>0</v>
      </c>
      <c r="BU70" s="82">
        <f t="shared" si="63"/>
        <v>0</v>
      </c>
      <c r="BV70" s="82">
        <f t="shared" si="63"/>
        <v>0</v>
      </c>
      <c r="BW70" s="82">
        <f t="shared" si="63"/>
        <v>3091380</v>
      </c>
      <c r="BX70" s="82">
        <f t="shared" si="63"/>
        <v>2500000</v>
      </c>
      <c r="BY70" s="82">
        <f t="shared" si="63"/>
        <v>471380</v>
      </c>
      <c r="BZ70" s="82">
        <f t="shared" si="63"/>
        <v>75000</v>
      </c>
      <c r="CA70" s="82">
        <f t="shared" si="63"/>
        <v>45000</v>
      </c>
      <c r="CB70" s="82">
        <f t="shared" si="63"/>
        <v>0</v>
      </c>
      <c r="CC70" s="82">
        <f t="shared" si="63"/>
        <v>0</v>
      </c>
      <c r="CD70" s="82">
        <f t="shared" si="63"/>
        <v>0</v>
      </c>
      <c r="CE70" s="82">
        <f t="shared" si="63"/>
        <v>0</v>
      </c>
      <c r="CF70" s="82">
        <f t="shared" si="63"/>
        <v>0</v>
      </c>
      <c r="CG70" s="82">
        <f t="shared" si="63"/>
        <v>0</v>
      </c>
      <c r="CH70" s="82">
        <f t="shared" si="63"/>
        <v>0</v>
      </c>
      <c r="CI70" s="82">
        <f t="shared" si="63"/>
        <v>0</v>
      </c>
      <c r="CJ70" s="82">
        <f t="shared" si="63"/>
        <v>3091380</v>
      </c>
      <c r="CK70" s="69">
        <f t="shared" si="50"/>
        <v>1901945858</v>
      </c>
      <c r="CL70" s="69">
        <f t="shared" si="8"/>
        <v>0</v>
      </c>
      <c r="CM70" s="69">
        <f t="shared" si="9"/>
        <v>15580780</v>
      </c>
      <c r="CN70" s="69">
        <f t="shared" si="10"/>
        <v>0</v>
      </c>
    </row>
    <row r="71" spans="1:92" outlineLevel="4" x14ac:dyDescent="0.25">
      <c r="B71" s="3" t="str">
        <f t="shared" ref="B71:B126" si="64">+C71&amp;D71</f>
        <v>A 2-0-4-1-310</v>
      </c>
      <c r="C71" s="73" t="s">
        <v>157</v>
      </c>
      <c r="D71" s="16">
        <v>10</v>
      </c>
      <c r="E71" s="77" t="s">
        <v>158</v>
      </c>
      <c r="F71" s="78">
        <v>10000000</v>
      </c>
      <c r="G71" s="78">
        <v>0</v>
      </c>
      <c r="H71" s="78">
        <v>0</v>
      </c>
      <c r="I71" s="78"/>
      <c r="J71" s="78"/>
      <c r="K71" s="78"/>
      <c r="L71" s="78"/>
      <c r="M71" s="82"/>
      <c r="N71" s="82"/>
      <c r="O71" s="82"/>
      <c r="P71" s="82"/>
      <c r="Q71" s="78"/>
      <c r="R71" s="78"/>
      <c r="S71" s="78"/>
      <c r="T71" s="78"/>
      <c r="U71" s="78"/>
      <c r="V71" s="78"/>
      <c r="W71" s="78"/>
      <c r="X71" s="78"/>
      <c r="Y71" s="78"/>
      <c r="Z71" s="78"/>
      <c r="AA71" s="78"/>
      <c r="AB71" s="78"/>
      <c r="AC71" s="78"/>
      <c r="AD71" s="78"/>
      <c r="AE71" s="78">
        <f t="shared" si="53"/>
        <v>0</v>
      </c>
      <c r="AF71" s="78">
        <f t="shared" si="53"/>
        <v>0</v>
      </c>
      <c r="AG71" s="78"/>
      <c r="AH71" s="78"/>
      <c r="AI71" s="78"/>
      <c r="AJ71" s="78">
        <f t="shared" ref="AJ71:AJ78" si="65">+F71-AE71+AF71</f>
        <v>10000000</v>
      </c>
      <c r="AK71" s="85">
        <v>500000</v>
      </c>
      <c r="AL71" s="85">
        <v>0</v>
      </c>
      <c r="AM71" s="85">
        <v>0</v>
      </c>
      <c r="AN71" s="78">
        <v>0</v>
      </c>
      <c r="AO71" s="78"/>
      <c r="AP71" s="78"/>
      <c r="AQ71" s="78"/>
      <c r="AR71" s="78"/>
      <c r="AS71" s="78"/>
      <c r="AT71" s="78"/>
      <c r="AU71" s="78"/>
      <c r="AV71" s="78"/>
      <c r="AW71" s="78">
        <f t="shared" ref="AW71:AW78" si="66">+SUM(AK71:AV71)</f>
        <v>500000</v>
      </c>
      <c r="AX71" s="78">
        <v>500000</v>
      </c>
      <c r="AY71" s="78">
        <v>0</v>
      </c>
      <c r="AZ71" s="78">
        <v>0</v>
      </c>
      <c r="BA71" s="78">
        <v>0</v>
      </c>
      <c r="BB71" s="78"/>
      <c r="BC71" s="78"/>
      <c r="BD71" s="78"/>
      <c r="BE71" s="78"/>
      <c r="BF71" s="78"/>
      <c r="BG71" s="78"/>
      <c r="BH71" s="78"/>
      <c r="BI71" s="78"/>
      <c r="BJ71" s="78">
        <f t="shared" ref="BJ71:BJ78" si="67">+SUM(AX71:BI71)</f>
        <v>500000</v>
      </c>
      <c r="BK71" s="78">
        <v>500000</v>
      </c>
      <c r="BL71" s="78">
        <v>0</v>
      </c>
      <c r="BM71" s="78">
        <v>0</v>
      </c>
      <c r="BN71" s="78">
        <v>0</v>
      </c>
      <c r="BO71" s="78"/>
      <c r="BP71" s="78"/>
      <c r="BQ71" s="78"/>
      <c r="BR71" s="78"/>
      <c r="BS71" s="78"/>
      <c r="BT71" s="78"/>
      <c r="BU71" s="78"/>
      <c r="BV71" s="78"/>
      <c r="BW71" s="78">
        <f t="shared" ref="BW71:BW78" si="68">+SUM(BK71:BV71)</f>
        <v>500000</v>
      </c>
      <c r="BX71" s="78">
        <v>500000</v>
      </c>
      <c r="BY71" s="78">
        <v>0</v>
      </c>
      <c r="BZ71" s="78">
        <v>0</v>
      </c>
      <c r="CA71" s="78">
        <v>0</v>
      </c>
      <c r="CB71" s="78"/>
      <c r="CC71" s="78"/>
      <c r="CD71" s="78"/>
      <c r="CE71" s="78"/>
      <c r="CF71" s="78"/>
      <c r="CG71" s="78"/>
      <c r="CH71" s="78"/>
      <c r="CI71" s="78"/>
      <c r="CJ71" s="78">
        <f t="shared" ref="CJ71:CJ78" si="69">+SUM(BX71:CI71)</f>
        <v>500000</v>
      </c>
      <c r="CK71" s="69">
        <f t="shared" si="50"/>
        <v>9500000</v>
      </c>
      <c r="CL71" s="69">
        <f t="shared" si="8"/>
        <v>0</v>
      </c>
      <c r="CM71" s="69">
        <f t="shared" si="9"/>
        <v>0</v>
      </c>
      <c r="CN71" s="69">
        <f t="shared" si="10"/>
        <v>0</v>
      </c>
    </row>
    <row r="72" spans="1:92" outlineLevel="4" x14ac:dyDescent="0.25">
      <c r="B72" s="3" t="str">
        <f t="shared" si="64"/>
        <v>A 2-0-4-1-410</v>
      </c>
      <c r="C72" s="73" t="s">
        <v>159</v>
      </c>
      <c r="D72" s="16">
        <v>10</v>
      </c>
      <c r="E72" s="77" t="s">
        <v>160</v>
      </c>
      <c r="F72" s="78">
        <v>30000000</v>
      </c>
      <c r="G72" s="78">
        <v>0</v>
      </c>
      <c r="H72" s="78">
        <v>0</v>
      </c>
      <c r="I72" s="78"/>
      <c r="J72" s="78"/>
      <c r="K72" s="78"/>
      <c r="L72" s="78"/>
      <c r="M72" s="82"/>
      <c r="N72" s="78">
        <v>50000000</v>
      </c>
      <c r="O72" s="82"/>
      <c r="P72" s="82"/>
      <c r="Q72" s="78"/>
      <c r="R72" s="78"/>
      <c r="S72" s="78"/>
      <c r="T72" s="78"/>
      <c r="U72" s="78"/>
      <c r="V72" s="78"/>
      <c r="W72" s="78"/>
      <c r="X72" s="78"/>
      <c r="Y72" s="78"/>
      <c r="Z72" s="78"/>
      <c r="AA72" s="78"/>
      <c r="AB72" s="78"/>
      <c r="AC72" s="78"/>
      <c r="AD72" s="78"/>
      <c r="AE72" s="78">
        <f t="shared" si="53"/>
        <v>0</v>
      </c>
      <c r="AF72" s="78">
        <f t="shared" si="53"/>
        <v>50000000</v>
      </c>
      <c r="AG72" s="78"/>
      <c r="AH72" s="78"/>
      <c r="AI72" s="78"/>
      <c r="AJ72" s="78">
        <f t="shared" si="65"/>
        <v>80000000</v>
      </c>
      <c r="AK72" s="85">
        <v>500000</v>
      </c>
      <c r="AL72" s="85">
        <v>0</v>
      </c>
      <c r="AM72" s="85">
        <v>0</v>
      </c>
      <c r="AN72" s="78">
        <v>0</v>
      </c>
      <c r="AO72" s="78"/>
      <c r="AP72" s="78"/>
      <c r="AQ72" s="78"/>
      <c r="AR72" s="78"/>
      <c r="AS72" s="78"/>
      <c r="AT72" s="78"/>
      <c r="AU72" s="78"/>
      <c r="AV72" s="78"/>
      <c r="AW72" s="78">
        <f t="shared" si="66"/>
        <v>500000</v>
      </c>
      <c r="AX72" s="78">
        <v>500000</v>
      </c>
      <c r="AY72" s="78">
        <v>0</v>
      </c>
      <c r="AZ72" s="78">
        <v>0</v>
      </c>
      <c r="BA72" s="78">
        <v>0</v>
      </c>
      <c r="BB72" s="78"/>
      <c r="BC72" s="78"/>
      <c r="BD72" s="78"/>
      <c r="BE72" s="78"/>
      <c r="BF72" s="78"/>
      <c r="BG72" s="78"/>
      <c r="BH72" s="78"/>
      <c r="BI72" s="78"/>
      <c r="BJ72" s="78">
        <f t="shared" si="67"/>
        <v>500000</v>
      </c>
      <c r="BK72" s="78">
        <v>500000</v>
      </c>
      <c r="BL72" s="78">
        <v>0</v>
      </c>
      <c r="BM72" s="78">
        <v>0</v>
      </c>
      <c r="BN72" s="78">
        <v>0</v>
      </c>
      <c r="BO72" s="78"/>
      <c r="BP72" s="78"/>
      <c r="BQ72" s="78"/>
      <c r="BR72" s="78"/>
      <c r="BS72" s="78"/>
      <c r="BT72" s="78"/>
      <c r="BU72" s="78"/>
      <c r="BV72" s="78"/>
      <c r="BW72" s="78">
        <f t="shared" si="68"/>
        <v>500000</v>
      </c>
      <c r="BX72" s="78">
        <v>500000</v>
      </c>
      <c r="BY72" s="78">
        <v>0</v>
      </c>
      <c r="BZ72" s="78">
        <v>0</v>
      </c>
      <c r="CA72" s="78">
        <v>0</v>
      </c>
      <c r="CB72" s="78"/>
      <c r="CC72" s="78"/>
      <c r="CD72" s="78"/>
      <c r="CE72" s="78"/>
      <c r="CF72" s="78"/>
      <c r="CG72" s="78"/>
      <c r="CH72" s="78"/>
      <c r="CI72" s="78"/>
      <c r="CJ72" s="78">
        <f t="shared" si="69"/>
        <v>500000</v>
      </c>
      <c r="CK72" s="69">
        <f t="shared" si="50"/>
        <v>79500000</v>
      </c>
      <c r="CL72" s="69">
        <f t="shared" si="8"/>
        <v>0</v>
      </c>
      <c r="CM72" s="69">
        <f t="shared" si="9"/>
        <v>0</v>
      </c>
      <c r="CN72" s="69">
        <f t="shared" si="10"/>
        <v>0</v>
      </c>
    </row>
    <row r="73" spans="1:92" outlineLevel="4" x14ac:dyDescent="0.25">
      <c r="B73" s="3" t="str">
        <f t="shared" si="64"/>
        <v>A 2-0-4-1-610</v>
      </c>
      <c r="C73" s="73" t="s">
        <v>161</v>
      </c>
      <c r="D73" s="16">
        <v>10</v>
      </c>
      <c r="E73" s="77" t="s">
        <v>162</v>
      </c>
      <c r="F73" s="78">
        <v>20000000</v>
      </c>
      <c r="G73" s="78">
        <v>0</v>
      </c>
      <c r="H73" s="78">
        <v>0</v>
      </c>
      <c r="I73" s="78"/>
      <c r="J73" s="78"/>
      <c r="K73" s="78"/>
      <c r="L73" s="78"/>
      <c r="M73" s="82"/>
      <c r="N73" s="78">
        <v>4020000</v>
      </c>
      <c r="O73" s="82"/>
      <c r="P73" s="82"/>
      <c r="Q73" s="78"/>
      <c r="R73" s="78"/>
      <c r="S73" s="78"/>
      <c r="T73" s="78"/>
      <c r="U73" s="78"/>
      <c r="V73" s="78"/>
      <c r="W73" s="78"/>
      <c r="X73" s="78"/>
      <c r="Y73" s="78"/>
      <c r="Z73" s="78"/>
      <c r="AA73" s="78"/>
      <c r="AB73" s="78"/>
      <c r="AC73" s="78"/>
      <c r="AD73" s="78"/>
      <c r="AE73" s="78">
        <f t="shared" si="53"/>
        <v>0</v>
      </c>
      <c r="AF73" s="78">
        <f t="shared" si="53"/>
        <v>4020000</v>
      </c>
      <c r="AG73" s="78"/>
      <c r="AH73" s="78"/>
      <c r="AI73" s="117"/>
      <c r="AJ73" s="78">
        <f t="shared" si="65"/>
        <v>24020000</v>
      </c>
      <c r="AK73" s="85">
        <v>500000</v>
      </c>
      <c r="AL73" s="85">
        <v>0</v>
      </c>
      <c r="AM73" s="85">
        <v>0</v>
      </c>
      <c r="AN73" s="78">
        <v>0</v>
      </c>
      <c r="AO73" s="78"/>
      <c r="AP73" s="78"/>
      <c r="AQ73" s="78"/>
      <c r="AR73" s="78"/>
      <c r="AS73" s="78"/>
      <c r="AT73" s="78"/>
      <c r="AU73" s="78"/>
      <c r="AV73" s="78"/>
      <c r="AW73" s="78">
        <f t="shared" si="66"/>
        <v>500000</v>
      </c>
      <c r="AX73" s="78">
        <v>500000</v>
      </c>
      <c r="AY73" s="78">
        <v>0</v>
      </c>
      <c r="AZ73" s="78">
        <v>0</v>
      </c>
      <c r="BA73" s="78">
        <v>0</v>
      </c>
      <c r="BB73" s="78"/>
      <c r="BC73" s="78"/>
      <c r="BD73" s="78"/>
      <c r="BE73" s="78"/>
      <c r="BF73" s="78"/>
      <c r="BG73" s="78"/>
      <c r="BH73" s="78"/>
      <c r="BI73" s="78"/>
      <c r="BJ73" s="78">
        <f t="shared" si="67"/>
        <v>500000</v>
      </c>
      <c r="BK73" s="78">
        <v>500000</v>
      </c>
      <c r="BL73" s="78">
        <v>0</v>
      </c>
      <c r="BM73" s="78">
        <v>0</v>
      </c>
      <c r="BN73" s="78">
        <v>0</v>
      </c>
      <c r="BO73" s="78"/>
      <c r="BP73" s="78"/>
      <c r="BQ73" s="78"/>
      <c r="BR73" s="78"/>
      <c r="BS73" s="78"/>
      <c r="BT73" s="78"/>
      <c r="BU73" s="78"/>
      <c r="BV73" s="78"/>
      <c r="BW73" s="78">
        <f t="shared" si="68"/>
        <v>500000</v>
      </c>
      <c r="BX73" s="78">
        <v>500000</v>
      </c>
      <c r="BY73" s="78">
        <v>0</v>
      </c>
      <c r="BZ73" s="78">
        <v>0</v>
      </c>
      <c r="CA73" s="78">
        <v>0</v>
      </c>
      <c r="CB73" s="78"/>
      <c r="CC73" s="78"/>
      <c r="CD73" s="78"/>
      <c r="CE73" s="78"/>
      <c r="CF73" s="78"/>
      <c r="CG73" s="78"/>
      <c r="CH73" s="78"/>
      <c r="CI73" s="78"/>
      <c r="CJ73" s="78">
        <f t="shared" si="69"/>
        <v>500000</v>
      </c>
      <c r="CK73" s="69">
        <f t="shared" si="50"/>
        <v>23520000</v>
      </c>
      <c r="CL73" s="69">
        <f t="shared" si="8"/>
        <v>0</v>
      </c>
      <c r="CM73" s="69">
        <f t="shared" si="9"/>
        <v>0</v>
      </c>
      <c r="CN73" s="69">
        <f t="shared" si="10"/>
        <v>0</v>
      </c>
    </row>
    <row r="74" spans="1:92" outlineLevel="4" x14ac:dyDescent="0.25">
      <c r="B74" s="3" t="str">
        <f t="shared" si="64"/>
        <v>A 2-0-4-1-810</v>
      </c>
      <c r="C74" s="73" t="s">
        <v>163</v>
      </c>
      <c r="D74" s="16">
        <v>10</v>
      </c>
      <c r="E74" s="77" t="s">
        <v>164</v>
      </c>
      <c r="F74" s="78">
        <v>200000000</v>
      </c>
      <c r="G74" s="78">
        <v>0</v>
      </c>
      <c r="H74" s="78">
        <v>0</v>
      </c>
      <c r="I74" s="78"/>
      <c r="J74" s="78"/>
      <c r="K74" s="78"/>
      <c r="L74" s="78"/>
      <c r="M74" s="78"/>
      <c r="N74" s="78">
        <v>115000000</v>
      </c>
      <c r="O74" s="82"/>
      <c r="P74" s="82"/>
      <c r="Q74" s="78"/>
      <c r="R74" s="78"/>
      <c r="S74" s="78"/>
      <c r="T74" s="78"/>
      <c r="U74" s="78"/>
      <c r="V74" s="78"/>
      <c r="W74" s="78"/>
      <c r="X74" s="78"/>
      <c r="Y74" s="78"/>
      <c r="Z74" s="78"/>
      <c r="AA74" s="78"/>
      <c r="AB74" s="78"/>
      <c r="AC74" s="78"/>
      <c r="AD74" s="78"/>
      <c r="AE74" s="78">
        <f t="shared" si="53"/>
        <v>0</v>
      </c>
      <c r="AF74" s="78">
        <f t="shared" si="53"/>
        <v>115000000</v>
      </c>
      <c r="AG74" s="78"/>
      <c r="AH74" s="78"/>
      <c r="AI74" s="117"/>
      <c r="AJ74" s="78">
        <f t="shared" si="65"/>
        <v>315000000</v>
      </c>
      <c r="AK74" s="85">
        <v>0</v>
      </c>
      <c r="AL74" s="85">
        <v>0</v>
      </c>
      <c r="AM74" s="85">
        <v>0</v>
      </c>
      <c r="AN74" s="78">
        <v>0</v>
      </c>
      <c r="AO74" s="78"/>
      <c r="AP74" s="78"/>
      <c r="AQ74" s="78"/>
      <c r="AR74" s="78"/>
      <c r="AS74" s="78"/>
      <c r="AT74" s="78"/>
      <c r="AU74" s="78"/>
      <c r="AV74" s="78"/>
      <c r="AW74" s="78">
        <f t="shared" si="66"/>
        <v>0</v>
      </c>
      <c r="AX74" s="78">
        <v>0</v>
      </c>
      <c r="AY74" s="78">
        <v>0</v>
      </c>
      <c r="AZ74" s="78">
        <v>0</v>
      </c>
      <c r="BA74" s="78">
        <v>0</v>
      </c>
      <c r="BB74" s="78"/>
      <c r="BC74" s="78"/>
      <c r="BD74" s="78"/>
      <c r="BE74" s="78"/>
      <c r="BF74" s="78"/>
      <c r="BG74" s="78"/>
      <c r="BH74" s="78"/>
      <c r="BI74" s="78"/>
      <c r="BJ74" s="78">
        <f t="shared" si="67"/>
        <v>0</v>
      </c>
      <c r="BK74" s="78">
        <v>0</v>
      </c>
      <c r="BL74" s="78">
        <v>0</v>
      </c>
      <c r="BM74" s="78">
        <v>0</v>
      </c>
      <c r="BN74" s="78">
        <v>0</v>
      </c>
      <c r="BO74" s="78"/>
      <c r="BP74" s="78"/>
      <c r="BQ74" s="78"/>
      <c r="BR74" s="78"/>
      <c r="BS74" s="78"/>
      <c r="BT74" s="78"/>
      <c r="BU74" s="78"/>
      <c r="BV74" s="78"/>
      <c r="BW74" s="78">
        <f t="shared" si="68"/>
        <v>0</v>
      </c>
      <c r="BX74" s="78">
        <v>0</v>
      </c>
      <c r="BY74" s="78">
        <v>0</v>
      </c>
      <c r="BZ74" s="78">
        <v>0</v>
      </c>
      <c r="CA74" s="78">
        <v>0</v>
      </c>
      <c r="CB74" s="78"/>
      <c r="CC74" s="78"/>
      <c r="CD74" s="78"/>
      <c r="CE74" s="78"/>
      <c r="CF74" s="78"/>
      <c r="CG74" s="78"/>
      <c r="CH74" s="78"/>
      <c r="CI74" s="78"/>
      <c r="CJ74" s="78">
        <f t="shared" si="69"/>
        <v>0</v>
      </c>
      <c r="CK74" s="69">
        <f t="shared" si="50"/>
        <v>315000000</v>
      </c>
      <c r="CL74" s="69">
        <f t="shared" si="8"/>
        <v>0</v>
      </c>
      <c r="CM74" s="69">
        <f t="shared" si="9"/>
        <v>0</v>
      </c>
      <c r="CN74" s="69">
        <f t="shared" si="10"/>
        <v>0</v>
      </c>
    </row>
    <row r="75" spans="1:92" outlineLevel="4" x14ac:dyDescent="0.25">
      <c r="B75" s="3" t="str">
        <f t="shared" si="64"/>
        <v>A 2-0-4-1-910</v>
      </c>
      <c r="C75" s="73" t="s">
        <v>165</v>
      </c>
      <c r="D75" s="16">
        <v>10</v>
      </c>
      <c r="E75" s="77" t="s">
        <v>166</v>
      </c>
      <c r="F75" s="78">
        <v>100000000</v>
      </c>
      <c r="G75" s="78">
        <v>0</v>
      </c>
      <c r="H75" s="78">
        <v>0</v>
      </c>
      <c r="I75" s="78"/>
      <c r="J75" s="78"/>
      <c r="K75" s="78"/>
      <c r="L75" s="78"/>
      <c r="M75" s="82"/>
      <c r="N75" s="82"/>
      <c r="O75" s="82"/>
      <c r="P75" s="82"/>
      <c r="Q75" s="78"/>
      <c r="R75" s="78"/>
      <c r="S75" s="78"/>
      <c r="T75" s="78"/>
      <c r="U75" s="78"/>
      <c r="V75" s="78"/>
      <c r="W75" s="78"/>
      <c r="X75" s="78"/>
      <c r="Y75" s="78"/>
      <c r="Z75" s="78"/>
      <c r="AA75" s="78"/>
      <c r="AB75" s="78"/>
      <c r="AC75" s="78"/>
      <c r="AD75" s="78"/>
      <c r="AE75" s="78">
        <f t="shared" si="53"/>
        <v>0</v>
      </c>
      <c r="AF75" s="78">
        <f t="shared" si="53"/>
        <v>0</v>
      </c>
      <c r="AG75" s="78"/>
      <c r="AH75" s="78"/>
      <c r="AI75" s="78"/>
      <c r="AJ75" s="78">
        <f t="shared" si="65"/>
        <v>100000000</v>
      </c>
      <c r="AK75" s="85">
        <v>500000</v>
      </c>
      <c r="AL75" s="85">
        <v>11966977</v>
      </c>
      <c r="AM75" s="85">
        <v>0</v>
      </c>
      <c r="AN75" s="78">
        <v>0</v>
      </c>
      <c r="AO75" s="78"/>
      <c r="AP75" s="78"/>
      <c r="AQ75" s="78"/>
      <c r="AR75" s="78"/>
      <c r="AS75" s="78"/>
      <c r="AT75" s="78"/>
      <c r="AU75" s="78"/>
      <c r="AV75" s="78"/>
      <c r="AW75" s="78">
        <f t="shared" si="66"/>
        <v>12466977</v>
      </c>
      <c r="AX75" s="78">
        <v>500000</v>
      </c>
      <c r="AY75" s="78">
        <v>471380</v>
      </c>
      <c r="AZ75" s="78">
        <v>0</v>
      </c>
      <c r="BA75" s="78">
        <v>11495597</v>
      </c>
      <c r="BB75" s="78"/>
      <c r="BC75" s="78"/>
      <c r="BD75" s="78"/>
      <c r="BE75" s="78"/>
      <c r="BF75" s="78"/>
      <c r="BG75" s="78"/>
      <c r="BH75" s="78"/>
      <c r="BI75" s="78"/>
      <c r="BJ75" s="78">
        <f t="shared" si="67"/>
        <v>12466977</v>
      </c>
      <c r="BK75" s="78">
        <v>500000</v>
      </c>
      <c r="BL75" s="78">
        <v>471380</v>
      </c>
      <c r="BM75" s="78">
        <v>0</v>
      </c>
      <c r="BN75" s="78">
        <v>0</v>
      </c>
      <c r="BO75" s="78"/>
      <c r="BP75" s="78"/>
      <c r="BQ75" s="78"/>
      <c r="BR75" s="78"/>
      <c r="BS75" s="78"/>
      <c r="BT75" s="78"/>
      <c r="BU75" s="78"/>
      <c r="BV75" s="78"/>
      <c r="BW75" s="78">
        <f t="shared" si="68"/>
        <v>971380</v>
      </c>
      <c r="BX75" s="78">
        <v>500000</v>
      </c>
      <c r="BY75" s="78">
        <v>471380</v>
      </c>
      <c r="BZ75" s="78">
        <v>0</v>
      </c>
      <c r="CA75" s="78">
        <v>0</v>
      </c>
      <c r="CB75" s="78"/>
      <c r="CC75" s="78"/>
      <c r="CD75" s="78"/>
      <c r="CE75" s="78"/>
      <c r="CF75" s="78"/>
      <c r="CG75" s="78"/>
      <c r="CH75" s="78"/>
      <c r="CI75" s="78"/>
      <c r="CJ75" s="78">
        <f t="shared" si="69"/>
        <v>971380</v>
      </c>
      <c r="CK75" s="69">
        <f t="shared" si="50"/>
        <v>87533023</v>
      </c>
      <c r="CL75" s="69">
        <f t="shared" si="8"/>
        <v>0</v>
      </c>
      <c r="CM75" s="69">
        <f t="shared" si="9"/>
        <v>11495597</v>
      </c>
      <c r="CN75" s="69">
        <f t="shared" si="10"/>
        <v>0</v>
      </c>
    </row>
    <row r="76" spans="1:92" outlineLevel="4" x14ac:dyDescent="0.25">
      <c r="B76" s="3" t="str">
        <f t="shared" si="64"/>
        <v>A 2-0-4-1-1610</v>
      </c>
      <c r="C76" s="73" t="s">
        <v>167</v>
      </c>
      <c r="D76" s="16">
        <v>10</v>
      </c>
      <c r="E76" s="77" t="s">
        <v>168</v>
      </c>
      <c r="F76" s="78">
        <v>1000000000</v>
      </c>
      <c r="G76" s="78">
        <v>0</v>
      </c>
      <c r="H76" s="78">
        <v>0</v>
      </c>
      <c r="I76" s="78"/>
      <c r="J76" s="78"/>
      <c r="K76" s="78"/>
      <c r="L76" s="78"/>
      <c r="M76" s="82"/>
      <c r="N76" s="78">
        <v>351598018</v>
      </c>
      <c r="O76" s="82"/>
      <c r="P76" s="82"/>
      <c r="Q76" s="78"/>
      <c r="R76" s="78"/>
      <c r="S76" s="78"/>
      <c r="T76" s="78"/>
      <c r="U76" s="78"/>
      <c r="V76" s="78"/>
      <c r="W76" s="78"/>
      <c r="X76" s="78"/>
      <c r="Y76" s="78"/>
      <c r="Z76" s="78"/>
      <c r="AA76" s="78"/>
      <c r="AB76" s="78"/>
      <c r="AC76" s="78"/>
      <c r="AD76" s="78"/>
      <c r="AE76" s="78">
        <f t="shared" si="53"/>
        <v>0</v>
      </c>
      <c r="AF76" s="78">
        <f t="shared" si="53"/>
        <v>351598018</v>
      </c>
      <c r="AG76" s="78"/>
      <c r="AH76" s="78"/>
      <c r="AI76" s="117"/>
      <c r="AJ76" s="78">
        <f t="shared" si="65"/>
        <v>1351598018</v>
      </c>
      <c r="AK76" s="85">
        <v>0</v>
      </c>
      <c r="AL76" s="85">
        <v>0</v>
      </c>
      <c r="AM76" s="85">
        <v>0</v>
      </c>
      <c r="AN76" s="78">
        <v>0</v>
      </c>
      <c r="AO76" s="78"/>
      <c r="AP76" s="78"/>
      <c r="AQ76" s="78"/>
      <c r="AR76" s="78"/>
      <c r="AS76" s="78"/>
      <c r="AT76" s="78"/>
      <c r="AU76" s="78"/>
      <c r="AV76" s="78"/>
      <c r="AW76" s="78">
        <f t="shared" si="66"/>
        <v>0</v>
      </c>
      <c r="AX76" s="78">
        <v>0</v>
      </c>
      <c r="AY76" s="78">
        <v>0</v>
      </c>
      <c r="AZ76" s="78">
        <v>0</v>
      </c>
      <c r="BA76" s="78">
        <v>0</v>
      </c>
      <c r="BB76" s="78"/>
      <c r="BC76" s="78"/>
      <c r="BD76" s="78"/>
      <c r="BE76" s="78"/>
      <c r="BF76" s="78"/>
      <c r="BG76" s="78"/>
      <c r="BH76" s="78"/>
      <c r="BI76" s="78"/>
      <c r="BJ76" s="78">
        <f t="shared" si="67"/>
        <v>0</v>
      </c>
      <c r="BK76" s="78">
        <v>0</v>
      </c>
      <c r="BL76" s="78">
        <v>0</v>
      </c>
      <c r="BM76" s="78">
        <v>0</v>
      </c>
      <c r="BN76" s="78">
        <v>0</v>
      </c>
      <c r="BO76" s="78"/>
      <c r="BP76" s="78"/>
      <c r="BQ76" s="78"/>
      <c r="BR76" s="78"/>
      <c r="BS76" s="78"/>
      <c r="BT76" s="78"/>
      <c r="BU76" s="78"/>
      <c r="BV76" s="78"/>
      <c r="BW76" s="78">
        <f t="shared" si="68"/>
        <v>0</v>
      </c>
      <c r="BX76" s="78">
        <v>0</v>
      </c>
      <c r="BY76" s="78">
        <v>0</v>
      </c>
      <c r="BZ76" s="78">
        <v>0</v>
      </c>
      <c r="CA76" s="78">
        <v>0</v>
      </c>
      <c r="CB76" s="78"/>
      <c r="CC76" s="78"/>
      <c r="CD76" s="78"/>
      <c r="CE76" s="78"/>
      <c r="CF76" s="78"/>
      <c r="CG76" s="78"/>
      <c r="CH76" s="78"/>
      <c r="CI76" s="78"/>
      <c r="CJ76" s="78">
        <f t="shared" si="69"/>
        <v>0</v>
      </c>
      <c r="CK76" s="69">
        <f t="shared" si="50"/>
        <v>1351598018</v>
      </c>
      <c r="CL76" s="69">
        <f t="shared" si="8"/>
        <v>0</v>
      </c>
      <c r="CM76" s="69">
        <f t="shared" si="9"/>
        <v>0</v>
      </c>
      <c r="CN76" s="69">
        <f t="shared" si="10"/>
        <v>0</v>
      </c>
    </row>
    <row r="77" spans="1:92" outlineLevel="4" x14ac:dyDescent="0.25">
      <c r="B77" s="3" t="str">
        <f t="shared" si="64"/>
        <v>A 2-0-4-1-2510</v>
      </c>
      <c r="C77" s="73" t="s">
        <v>169</v>
      </c>
      <c r="D77" s="16">
        <v>10</v>
      </c>
      <c r="E77" s="77" t="s">
        <v>170</v>
      </c>
      <c r="F77" s="78">
        <v>10000000</v>
      </c>
      <c r="G77" s="78">
        <v>0</v>
      </c>
      <c r="H77" s="78">
        <v>0</v>
      </c>
      <c r="I77" s="78"/>
      <c r="J77" s="78"/>
      <c r="K77" s="78"/>
      <c r="L77" s="78">
        <v>30000000</v>
      </c>
      <c r="M77" s="78"/>
      <c r="N77" s="78"/>
      <c r="O77" s="82"/>
      <c r="P77" s="82"/>
      <c r="Q77" s="78"/>
      <c r="R77" s="78"/>
      <c r="S77" s="78"/>
      <c r="T77" s="78"/>
      <c r="U77" s="78"/>
      <c r="V77" s="78"/>
      <c r="W77" s="78"/>
      <c r="X77" s="78"/>
      <c r="Y77" s="78"/>
      <c r="Z77" s="78"/>
      <c r="AA77" s="78"/>
      <c r="AB77" s="78"/>
      <c r="AC77" s="78"/>
      <c r="AD77" s="78"/>
      <c r="AE77" s="78">
        <f t="shared" si="53"/>
        <v>0</v>
      </c>
      <c r="AF77" s="78">
        <f t="shared" si="53"/>
        <v>30000000</v>
      </c>
      <c r="AG77" s="78"/>
      <c r="AH77" s="78"/>
      <c r="AI77" s="117"/>
      <c r="AJ77" s="78">
        <f t="shared" si="65"/>
        <v>40000000</v>
      </c>
      <c r="AK77" s="85">
        <v>500000</v>
      </c>
      <c r="AL77" s="85">
        <v>4085183</v>
      </c>
      <c r="AM77" s="85">
        <v>75000</v>
      </c>
      <c r="AN77" s="78">
        <v>45000</v>
      </c>
      <c r="AO77" s="78"/>
      <c r="AP77" s="78"/>
      <c r="AQ77" s="78"/>
      <c r="AR77" s="78"/>
      <c r="AS77" s="78"/>
      <c r="AT77" s="78"/>
      <c r="AU77" s="78"/>
      <c r="AV77" s="78"/>
      <c r="AW77" s="78">
        <f t="shared" si="66"/>
        <v>4705183</v>
      </c>
      <c r="AX77" s="78">
        <v>500000</v>
      </c>
      <c r="AY77" s="78">
        <v>0</v>
      </c>
      <c r="AZ77" s="78">
        <v>4160183</v>
      </c>
      <c r="BA77" s="78">
        <v>45000</v>
      </c>
      <c r="BB77" s="78"/>
      <c r="BC77" s="78"/>
      <c r="BD77" s="78"/>
      <c r="BE77" s="78"/>
      <c r="BF77" s="78"/>
      <c r="BG77" s="78"/>
      <c r="BH77" s="78"/>
      <c r="BI77" s="78"/>
      <c r="BJ77" s="78">
        <f t="shared" si="67"/>
        <v>4705183</v>
      </c>
      <c r="BK77" s="78">
        <v>500000</v>
      </c>
      <c r="BL77" s="78">
        <v>0</v>
      </c>
      <c r="BM77" s="78">
        <v>75000</v>
      </c>
      <c r="BN77" s="78">
        <v>45000</v>
      </c>
      <c r="BO77" s="78"/>
      <c r="BP77" s="78"/>
      <c r="BQ77" s="78"/>
      <c r="BR77" s="78"/>
      <c r="BS77" s="78"/>
      <c r="BT77" s="78"/>
      <c r="BU77" s="78"/>
      <c r="BV77" s="78"/>
      <c r="BW77" s="78">
        <f t="shared" si="68"/>
        <v>620000</v>
      </c>
      <c r="BX77" s="78">
        <v>500000</v>
      </c>
      <c r="BY77" s="78">
        <v>0</v>
      </c>
      <c r="BZ77" s="78">
        <v>75000</v>
      </c>
      <c r="CA77" s="78">
        <v>45000</v>
      </c>
      <c r="CB77" s="78"/>
      <c r="CC77" s="78"/>
      <c r="CD77" s="78"/>
      <c r="CE77" s="78"/>
      <c r="CF77" s="78"/>
      <c r="CG77" s="78"/>
      <c r="CH77" s="78"/>
      <c r="CI77" s="78"/>
      <c r="CJ77" s="78">
        <f t="shared" si="69"/>
        <v>620000</v>
      </c>
      <c r="CK77" s="69">
        <f t="shared" si="50"/>
        <v>35294817</v>
      </c>
      <c r="CL77" s="69">
        <f t="shared" si="8"/>
        <v>0</v>
      </c>
      <c r="CM77" s="69">
        <f t="shared" si="9"/>
        <v>4085183</v>
      </c>
      <c r="CN77" s="69">
        <f t="shared" si="10"/>
        <v>0</v>
      </c>
    </row>
    <row r="78" spans="1:92" s="118" customFormat="1" hidden="1" outlineLevel="4" x14ac:dyDescent="0.25">
      <c r="B78" s="118" t="str">
        <f t="shared" si="64"/>
        <v>A 2-0-4-1-2610</v>
      </c>
      <c r="C78" s="119" t="s">
        <v>171</v>
      </c>
      <c r="D78" s="120">
        <v>10</v>
      </c>
      <c r="E78" s="121" t="s">
        <v>172</v>
      </c>
      <c r="F78" s="122">
        <v>0</v>
      </c>
      <c r="G78" s="122">
        <v>0</v>
      </c>
      <c r="H78" s="122">
        <v>0</v>
      </c>
      <c r="I78" s="122"/>
      <c r="J78" s="122"/>
      <c r="K78" s="122"/>
      <c r="L78" s="122"/>
      <c r="M78" s="123"/>
      <c r="N78" s="122"/>
      <c r="O78" s="123"/>
      <c r="P78" s="123"/>
      <c r="Q78" s="122"/>
      <c r="R78" s="122"/>
      <c r="S78" s="122"/>
      <c r="T78" s="122"/>
      <c r="U78" s="122"/>
      <c r="V78" s="122"/>
      <c r="W78" s="122"/>
      <c r="X78" s="122"/>
      <c r="Y78" s="122"/>
      <c r="Z78" s="122"/>
      <c r="AA78" s="122"/>
      <c r="AB78" s="122"/>
      <c r="AC78" s="122"/>
      <c r="AD78" s="122"/>
      <c r="AE78" s="122">
        <f t="shared" si="53"/>
        <v>0</v>
      </c>
      <c r="AF78" s="122">
        <f t="shared" si="53"/>
        <v>0</v>
      </c>
      <c r="AG78" s="122"/>
      <c r="AH78" s="122"/>
      <c r="AI78" s="122"/>
      <c r="AJ78" s="78">
        <f t="shared" si="65"/>
        <v>0</v>
      </c>
      <c r="AK78" s="85">
        <v>0</v>
      </c>
      <c r="AL78" s="85">
        <v>0</v>
      </c>
      <c r="AM78" s="85">
        <v>0</v>
      </c>
      <c r="AN78" s="78">
        <v>0</v>
      </c>
      <c r="AO78" s="122"/>
      <c r="AP78" s="122"/>
      <c r="AQ78" s="122"/>
      <c r="AR78" s="122"/>
      <c r="AS78" s="122"/>
      <c r="AT78" s="122"/>
      <c r="AU78" s="122"/>
      <c r="AV78" s="122"/>
      <c r="AW78" s="78">
        <f t="shared" si="66"/>
        <v>0</v>
      </c>
      <c r="AX78" s="122">
        <v>0</v>
      </c>
      <c r="AY78" s="122">
        <v>0</v>
      </c>
      <c r="AZ78" s="122">
        <v>0</v>
      </c>
      <c r="BA78" s="122">
        <v>0</v>
      </c>
      <c r="BB78" s="122"/>
      <c r="BC78" s="122"/>
      <c r="BD78" s="122"/>
      <c r="BE78" s="122"/>
      <c r="BF78" s="122"/>
      <c r="BG78" s="122"/>
      <c r="BH78" s="122"/>
      <c r="BI78" s="122"/>
      <c r="BJ78" s="78">
        <f t="shared" si="67"/>
        <v>0</v>
      </c>
      <c r="BK78" s="78">
        <v>0</v>
      </c>
      <c r="BL78" s="122">
        <v>0</v>
      </c>
      <c r="BM78" s="78">
        <v>0</v>
      </c>
      <c r="BN78" s="122">
        <v>0</v>
      </c>
      <c r="BO78" s="122"/>
      <c r="BP78" s="122"/>
      <c r="BQ78" s="122"/>
      <c r="BR78" s="122"/>
      <c r="BS78" s="122"/>
      <c r="BT78" s="122"/>
      <c r="BU78" s="122"/>
      <c r="BV78" s="122"/>
      <c r="BW78" s="78">
        <f t="shared" si="68"/>
        <v>0</v>
      </c>
      <c r="BX78" s="78">
        <v>0</v>
      </c>
      <c r="BY78" s="78">
        <v>0</v>
      </c>
      <c r="BZ78" s="78">
        <v>0</v>
      </c>
      <c r="CA78" s="78">
        <v>0</v>
      </c>
      <c r="CB78" s="122"/>
      <c r="CC78" s="122"/>
      <c r="CD78" s="122"/>
      <c r="CE78" s="122"/>
      <c r="CF78" s="122"/>
      <c r="CG78" s="122"/>
      <c r="CH78" s="122"/>
      <c r="CI78" s="122"/>
      <c r="CJ78" s="78">
        <f t="shared" si="69"/>
        <v>0</v>
      </c>
      <c r="CK78" s="69">
        <f t="shared" si="50"/>
        <v>0</v>
      </c>
      <c r="CL78" s="69">
        <f t="shared" si="8"/>
        <v>0</v>
      </c>
      <c r="CM78" s="69">
        <f t="shared" si="9"/>
        <v>0</v>
      </c>
      <c r="CN78" s="69">
        <f t="shared" si="10"/>
        <v>0</v>
      </c>
    </row>
    <row r="79" spans="1:92" s="76" customFormat="1" outlineLevel="3" x14ac:dyDescent="0.25">
      <c r="A79" s="75" t="s">
        <v>173</v>
      </c>
      <c r="C79" s="75" t="s">
        <v>173</v>
      </c>
      <c r="D79" s="64">
        <v>10</v>
      </c>
      <c r="E79" s="88" t="s">
        <v>174</v>
      </c>
      <c r="F79" s="82">
        <f>+F80+F81</f>
        <v>570260000</v>
      </c>
      <c r="G79" s="82">
        <f t="shared" ref="G79:BR79" si="70">+G80+G81</f>
        <v>0</v>
      </c>
      <c r="H79" s="82">
        <f t="shared" si="70"/>
        <v>0</v>
      </c>
      <c r="I79" s="82">
        <f t="shared" si="70"/>
        <v>0</v>
      </c>
      <c r="J79" s="82">
        <f t="shared" si="70"/>
        <v>0</v>
      </c>
      <c r="K79" s="82">
        <f t="shared" si="70"/>
        <v>0</v>
      </c>
      <c r="L79" s="82">
        <f t="shared" si="70"/>
        <v>0</v>
      </c>
      <c r="M79" s="82">
        <f t="shared" si="70"/>
        <v>0</v>
      </c>
      <c r="N79" s="82">
        <f t="shared" si="70"/>
        <v>600000000</v>
      </c>
      <c r="O79" s="82">
        <f t="shared" si="70"/>
        <v>0</v>
      </c>
      <c r="P79" s="82">
        <f t="shared" si="70"/>
        <v>0</v>
      </c>
      <c r="Q79" s="82">
        <f t="shared" si="70"/>
        <v>0</v>
      </c>
      <c r="R79" s="82">
        <f t="shared" si="70"/>
        <v>0</v>
      </c>
      <c r="S79" s="82">
        <f t="shared" si="70"/>
        <v>0</v>
      </c>
      <c r="T79" s="82">
        <f t="shared" si="70"/>
        <v>0</v>
      </c>
      <c r="U79" s="82">
        <f t="shared" si="70"/>
        <v>0</v>
      </c>
      <c r="V79" s="82">
        <f t="shared" si="70"/>
        <v>0</v>
      </c>
      <c r="W79" s="82">
        <f t="shared" si="70"/>
        <v>0</v>
      </c>
      <c r="X79" s="82">
        <f t="shared" si="70"/>
        <v>0</v>
      </c>
      <c r="Y79" s="82">
        <f t="shared" si="70"/>
        <v>0</v>
      </c>
      <c r="Z79" s="82">
        <f t="shared" si="70"/>
        <v>0</v>
      </c>
      <c r="AA79" s="82">
        <f t="shared" si="70"/>
        <v>0</v>
      </c>
      <c r="AB79" s="82">
        <f t="shared" si="70"/>
        <v>0</v>
      </c>
      <c r="AC79" s="82">
        <f t="shared" si="70"/>
        <v>0</v>
      </c>
      <c r="AD79" s="82">
        <f t="shared" si="70"/>
        <v>0</v>
      </c>
      <c r="AE79" s="82">
        <f t="shared" si="53"/>
        <v>0</v>
      </c>
      <c r="AF79" s="82">
        <f t="shared" si="53"/>
        <v>600000000</v>
      </c>
      <c r="AG79" s="82">
        <f t="shared" si="70"/>
        <v>0</v>
      </c>
      <c r="AH79" s="82">
        <f t="shared" si="70"/>
        <v>0</v>
      </c>
      <c r="AI79" s="82">
        <f t="shared" si="70"/>
        <v>0</v>
      </c>
      <c r="AJ79" s="82">
        <f>+SUM(AJ80:AJ81)</f>
        <v>1170260000</v>
      </c>
      <c r="AK79" s="82">
        <f t="shared" si="70"/>
        <v>2000000</v>
      </c>
      <c r="AL79" s="82">
        <f t="shared" si="70"/>
        <v>0</v>
      </c>
      <c r="AM79" s="82">
        <f t="shared" si="70"/>
        <v>70000</v>
      </c>
      <c r="AN79" s="82">
        <f t="shared" si="70"/>
        <v>45000</v>
      </c>
      <c r="AO79" s="82">
        <f t="shared" si="70"/>
        <v>0</v>
      </c>
      <c r="AP79" s="82">
        <f t="shared" si="70"/>
        <v>0</v>
      </c>
      <c r="AQ79" s="82">
        <f t="shared" si="70"/>
        <v>0</v>
      </c>
      <c r="AR79" s="82">
        <f t="shared" si="70"/>
        <v>0</v>
      </c>
      <c r="AS79" s="82">
        <f t="shared" si="70"/>
        <v>0</v>
      </c>
      <c r="AT79" s="82">
        <f t="shared" si="70"/>
        <v>0</v>
      </c>
      <c r="AU79" s="82">
        <f t="shared" si="70"/>
        <v>0</v>
      </c>
      <c r="AV79" s="82">
        <f t="shared" si="70"/>
        <v>0</v>
      </c>
      <c r="AW79" s="82">
        <f t="shared" si="70"/>
        <v>2115000</v>
      </c>
      <c r="AX79" s="82">
        <f t="shared" si="70"/>
        <v>2000000</v>
      </c>
      <c r="AY79" s="82">
        <f t="shared" si="70"/>
        <v>0</v>
      </c>
      <c r="AZ79" s="82">
        <f t="shared" si="70"/>
        <v>70000</v>
      </c>
      <c r="BA79" s="82">
        <f t="shared" si="70"/>
        <v>45000</v>
      </c>
      <c r="BB79" s="82">
        <f t="shared" si="70"/>
        <v>0</v>
      </c>
      <c r="BC79" s="82">
        <f t="shared" si="70"/>
        <v>0</v>
      </c>
      <c r="BD79" s="82">
        <f t="shared" si="70"/>
        <v>0</v>
      </c>
      <c r="BE79" s="82">
        <f t="shared" si="70"/>
        <v>0</v>
      </c>
      <c r="BF79" s="82">
        <f t="shared" si="70"/>
        <v>0</v>
      </c>
      <c r="BG79" s="82">
        <f t="shared" si="70"/>
        <v>0</v>
      </c>
      <c r="BH79" s="82">
        <f t="shared" si="70"/>
        <v>0</v>
      </c>
      <c r="BI79" s="82">
        <f t="shared" si="70"/>
        <v>0</v>
      </c>
      <c r="BJ79" s="82">
        <f t="shared" si="70"/>
        <v>2115000</v>
      </c>
      <c r="BK79" s="82">
        <f t="shared" si="70"/>
        <v>2000000</v>
      </c>
      <c r="BL79" s="82">
        <f t="shared" si="70"/>
        <v>0</v>
      </c>
      <c r="BM79" s="82">
        <f t="shared" si="70"/>
        <v>70000</v>
      </c>
      <c r="BN79" s="82">
        <f t="shared" si="70"/>
        <v>45000</v>
      </c>
      <c r="BO79" s="82">
        <f t="shared" si="70"/>
        <v>0</v>
      </c>
      <c r="BP79" s="82">
        <f t="shared" si="70"/>
        <v>0</v>
      </c>
      <c r="BQ79" s="82">
        <f t="shared" si="70"/>
        <v>0</v>
      </c>
      <c r="BR79" s="82">
        <f t="shared" si="70"/>
        <v>0</v>
      </c>
      <c r="BS79" s="82">
        <f t="shared" ref="BS79:CJ79" si="71">+BS80+BS81</f>
        <v>0</v>
      </c>
      <c r="BT79" s="82">
        <f t="shared" si="71"/>
        <v>0</v>
      </c>
      <c r="BU79" s="82">
        <f t="shared" si="71"/>
        <v>0</v>
      </c>
      <c r="BV79" s="82">
        <f t="shared" si="71"/>
        <v>0</v>
      </c>
      <c r="BW79" s="82">
        <f t="shared" si="71"/>
        <v>2115000</v>
      </c>
      <c r="BX79" s="82">
        <f t="shared" si="71"/>
        <v>2000000</v>
      </c>
      <c r="BY79" s="82">
        <f t="shared" si="71"/>
        <v>0</v>
      </c>
      <c r="BZ79" s="82">
        <f t="shared" si="71"/>
        <v>70000</v>
      </c>
      <c r="CA79" s="82">
        <f t="shared" si="71"/>
        <v>45000</v>
      </c>
      <c r="CB79" s="82">
        <f t="shared" si="71"/>
        <v>0</v>
      </c>
      <c r="CC79" s="82">
        <f t="shared" si="71"/>
        <v>0</v>
      </c>
      <c r="CD79" s="82">
        <f t="shared" si="71"/>
        <v>0</v>
      </c>
      <c r="CE79" s="82">
        <f t="shared" si="71"/>
        <v>0</v>
      </c>
      <c r="CF79" s="82">
        <f t="shared" si="71"/>
        <v>0</v>
      </c>
      <c r="CG79" s="82">
        <f t="shared" si="71"/>
        <v>0</v>
      </c>
      <c r="CH79" s="82">
        <f t="shared" si="71"/>
        <v>0</v>
      </c>
      <c r="CI79" s="82">
        <f t="shared" si="71"/>
        <v>0</v>
      </c>
      <c r="CJ79" s="82">
        <f t="shared" si="71"/>
        <v>2115000</v>
      </c>
      <c r="CK79" s="69">
        <f t="shared" si="50"/>
        <v>1168145000</v>
      </c>
      <c r="CL79" s="69">
        <f t="shared" si="8"/>
        <v>0</v>
      </c>
      <c r="CM79" s="69">
        <f t="shared" si="9"/>
        <v>0</v>
      </c>
      <c r="CN79" s="69">
        <f t="shared" si="10"/>
        <v>0</v>
      </c>
    </row>
    <row r="80" spans="1:92" outlineLevel="4" x14ac:dyDescent="0.25">
      <c r="B80" s="3" t="str">
        <f t="shared" si="64"/>
        <v>A 2-0-4-2-110</v>
      </c>
      <c r="C80" s="73" t="s">
        <v>175</v>
      </c>
      <c r="D80" s="16">
        <v>10</v>
      </c>
      <c r="E80" s="77" t="s">
        <v>176</v>
      </c>
      <c r="F80" s="78">
        <v>100000000</v>
      </c>
      <c r="G80" s="78">
        <v>0</v>
      </c>
      <c r="H80" s="78">
        <v>0</v>
      </c>
      <c r="I80" s="78"/>
      <c r="J80" s="78"/>
      <c r="K80" s="78"/>
      <c r="L80" s="78"/>
      <c r="M80" s="82"/>
      <c r="N80" s="78">
        <v>100000000</v>
      </c>
      <c r="O80" s="82"/>
      <c r="P80" s="82"/>
      <c r="Q80" s="78"/>
      <c r="R80" s="78"/>
      <c r="S80" s="78"/>
      <c r="T80" s="78"/>
      <c r="U80" s="78"/>
      <c r="V80" s="78"/>
      <c r="W80" s="78"/>
      <c r="X80" s="78"/>
      <c r="Y80" s="78"/>
      <c r="Z80" s="78"/>
      <c r="AA80" s="78"/>
      <c r="AB80" s="78"/>
      <c r="AC80" s="78"/>
      <c r="AD80" s="78"/>
      <c r="AE80" s="78">
        <f t="shared" si="53"/>
        <v>0</v>
      </c>
      <c r="AF80" s="78">
        <f t="shared" si="53"/>
        <v>100000000</v>
      </c>
      <c r="AG80" s="78"/>
      <c r="AH80" s="78"/>
      <c r="AI80" s="117"/>
      <c r="AJ80" s="78">
        <f>+F80-AE80+AF80</f>
        <v>200000000</v>
      </c>
      <c r="AK80" s="85">
        <v>1000000</v>
      </c>
      <c r="AL80" s="85">
        <v>0</v>
      </c>
      <c r="AM80" s="85">
        <v>70000</v>
      </c>
      <c r="AN80" s="78">
        <v>45000</v>
      </c>
      <c r="AO80" s="78"/>
      <c r="AP80" s="78"/>
      <c r="AQ80" s="78"/>
      <c r="AR80" s="78"/>
      <c r="AS80" s="78"/>
      <c r="AT80" s="78"/>
      <c r="AU80" s="78"/>
      <c r="AV80" s="78"/>
      <c r="AW80" s="78">
        <f>+SUM(AK80:AV80)</f>
        <v>1115000</v>
      </c>
      <c r="AX80" s="78">
        <v>1000000</v>
      </c>
      <c r="AY80" s="78">
        <v>0</v>
      </c>
      <c r="AZ80" s="78">
        <v>70000</v>
      </c>
      <c r="BA80" s="78">
        <v>45000</v>
      </c>
      <c r="BB80" s="78"/>
      <c r="BC80" s="78"/>
      <c r="BD80" s="78"/>
      <c r="BE80" s="78"/>
      <c r="BF80" s="78"/>
      <c r="BG80" s="78"/>
      <c r="BH80" s="78"/>
      <c r="BI80" s="78"/>
      <c r="BJ80" s="78">
        <f>+SUM(AX80:BI80)</f>
        <v>1115000</v>
      </c>
      <c r="BK80" s="78">
        <v>1000000</v>
      </c>
      <c r="BL80" s="78">
        <v>0</v>
      </c>
      <c r="BM80" s="78">
        <v>70000</v>
      </c>
      <c r="BN80" s="78">
        <v>45000</v>
      </c>
      <c r="BO80" s="78"/>
      <c r="BP80" s="78"/>
      <c r="BQ80" s="78"/>
      <c r="BR80" s="78"/>
      <c r="BS80" s="78"/>
      <c r="BT80" s="78"/>
      <c r="BU80" s="78"/>
      <c r="BV80" s="78"/>
      <c r="BW80" s="78">
        <f>+SUM(BK80:BV80)</f>
        <v>1115000</v>
      </c>
      <c r="BX80" s="78">
        <v>1000000</v>
      </c>
      <c r="BY80" s="78">
        <v>0</v>
      </c>
      <c r="BZ80" s="78">
        <v>70000</v>
      </c>
      <c r="CA80" s="78">
        <v>45000</v>
      </c>
      <c r="CB80" s="78"/>
      <c r="CC80" s="78"/>
      <c r="CD80" s="78"/>
      <c r="CE80" s="78"/>
      <c r="CF80" s="78"/>
      <c r="CG80" s="78"/>
      <c r="CH80" s="78"/>
      <c r="CI80" s="78"/>
      <c r="CJ80" s="78">
        <f>+SUM(BX80:CI80)</f>
        <v>1115000</v>
      </c>
      <c r="CK80" s="69">
        <f t="shared" si="50"/>
        <v>198885000</v>
      </c>
      <c r="CL80" s="69">
        <f t="shared" si="8"/>
        <v>0</v>
      </c>
      <c r="CM80" s="69">
        <f t="shared" si="9"/>
        <v>0</v>
      </c>
      <c r="CN80" s="69">
        <f t="shared" si="10"/>
        <v>0</v>
      </c>
    </row>
    <row r="81" spans="1:92" outlineLevel="4" x14ac:dyDescent="0.25">
      <c r="B81" s="3" t="str">
        <f t="shared" si="64"/>
        <v>A 2-0-4-2-210</v>
      </c>
      <c r="C81" s="73" t="s">
        <v>177</v>
      </c>
      <c r="D81" s="16">
        <v>10</v>
      </c>
      <c r="E81" s="77" t="s">
        <v>178</v>
      </c>
      <c r="F81" s="78">
        <v>470260000</v>
      </c>
      <c r="G81" s="78">
        <v>0</v>
      </c>
      <c r="H81" s="78">
        <v>0</v>
      </c>
      <c r="I81" s="78"/>
      <c r="J81" s="78"/>
      <c r="K81" s="78"/>
      <c r="L81" s="78"/>
      <c r="M81" s="82"/>
      <c r="N81" s="78">
        <v>500000000</v>
      </c>
      <c r="O81" s="82"/>
      <c r="P81" s="82"/>
      <c r="Q81" s="78"/>
      <c r="R81" s="78"/>
      <c r="S81" s="78"/>
      <c r="T81" s="78"/>
      <c r="U81" s="78"/>
      <c r="V81" s="78"/>
      <c r="W81" s="78"/>
      <c r="X81" s="78"/>
      <c r="Y81" s="78"/>
      <c r="Z81" s="78"/>
      <c r="AA81" s="78"/>
      <c r="AB81" s="78"/>
      <c r="AC81" s="78"/>
      <c r="AD81" s="78"/>
      <c r="AE81" s="78">
        <f t="shared" si="53"/>
        <v>0</v>
      </c>
      <c r="AF81" s="78">
        <f t="shared" si="53"/>
        <v>500000000</v>
      </c>
      <c r="AG81" s="78"/>
      <c r="AH81" s="78"/>
      <c r="AI81" s="117"/>
      <c r="AJ81" s="78">
        <f>+F81-AE81+AF81</f>
        <v>970260000</v>
      </c>
      <c r="AK81" s="85">
        <v>1000000</v>
      </c>
      <c r="AL81" s="85">
        <v>0</v>
      </c>
      <c r="AM81" s="85">
        <v>0</v>
      </c>
      <c r="AN81" s="78">
        <v>0</v>
      </c>
      <c r="AO81" s="78"/>
      <c r="AP81" s="78"/>
      <c r="AQ81" s="78"/>
      <c r="AR81" s="78"/>
      <c r="AS81" s="78"/>
      <c r="AT81" s="78"/>
      <c r="AU81" s="78"/>
      <c r="AV81" s="78"/>
      <c r="AW81" s="78">
        <f>+SUM(AK81:AV81)</f>
        <v>1000000</v>
      </c>
      <c r="AX81" s="78">
        <v>1000000</v>
      </c>
      <c r="AY81" s="78">
        <v>0</v>
      </c>
      <c r="AZ81" s="78">
        <v>0</v>
      </c>
      <c r="BA81" s="78">
        <v>0</v>
      </c>
      <c r="BB81" s="78"/>
      <c r="BC81" s="78"/>
      <c r="BD81" s="78"/>
      <c r="BE81" s="78"/>
      <c r="BF81" s="78"/>
      <c r="BG81" s="78"/>
      <c r="BH81" s="78"/>
      <c r="BI81" s="78"/>
      <c r="BJ81" s="78">
        <f>+SUM(AX81:BI81)</f>
        <v>1000000</v>
      </c>
      <c r="BK81" s="78">
        <v>1000000</v>
      </c>
      <c r="BL81" s="78">
        <v>0</v>
      </c>
      <c r="BM81" s="78">
        <v>0</v>
      </c>
      <c r="BN81" s="78">
        <v>0</v>
      </c>
      <c r="BO81" s="78"/>
      <c r="BP81" s="78"/>
      <c r="BQ81" s="78"/>
      <c r="BR81" s="78"/>
      <c r="BS81" s="78"/>
      <c r="BT81" s="78"/>
      <c r="BU81" s="78"/>
      <c r="BV81" s="78"/>
      <c r="BW81" s="78">
        <f>+SUM(BK81:BV81)</f>
        <v>1000000</v>
      </c>
      <c r="BX81" s="78">
        <v>1000000</v>
      </c>
      <c r="BY81" s="78">
        <v>0</v>
      </c>
      <c r="BZ81" s="78">
        <v>0</v>
      </c>
      <c r="CA81" s="78">
        <v>0</v>
      </c>
      <c r="CB81" s="78"/>
      <c r="CC81" s="78"/>
      <c r="CD81" s="78"/>
      <c r="CE81" s="78"/>
      <c r="CF81" s="78"/>
      <c r="CG81" s="78"/>
      <c r="CH81" s="78"/>
      <c r="CI81" s="78"/>
      <c r="CJ81" s="78">
        <f>+SUM(BX81:CI81)</f>
        <v>1000000</v>
      </c>
      <c r="CK81" s="69">
        <f t="shared" si="50"/>
        <v>969260000</v>
      </c>
      <c r="CL81" s="69">
        <f t="shared" si="8"/>
        <v>0</v>
      </c>
      <c r="CM81" s="69">
        <f t="shared" si="9"/>
        <v>0</v>
      </c>
      <c r="CN81" s="69">
        <f t="shared" si="10"/>
        <v>0</v>
      </c>
    </row>
    <row r="82" spans="1:92" outlineLevel="3" x14ac:dyDescent="0.25">
      <c r="A82" s="73" t="s">
        <v>179</v>
      </c>
      <c r="C82" s="73" t="s">
        <v>179</v>
      </c>
      <c r="D82" s="16">
        <v>10</v>
      </c>
      <c r="E82" s="88" t="s">
        <v>180</v>
      </c>
      <c r="F82" s="82">
        <f>SUM(F83:F92)</f>
        <v>1435000000</v>
      </c>
      <c r="G82" s="82">
        <f t="shared" ref="G82:BR82" si="72">SUM(G83:G92)</f>
        <v>0</v>
      </c>
      <c r="H82" s="82">
        <f t="shared" si="72"/>
        <v>0</v>
      </c>
      <c r="I82" s="82">
        <f t="shared" si="72"/>
        <v>0</v>
      </c>
      <c r="J82" s="82">
        <f t="shared" si="72"/>
        <v>0</v>
      </c>
      <c r="K82" s="82">
        <f t="shared" si="72"/>
        <v>0</v>
      </c>
      <c r="L82" s="82">
        <f t="shared" si="72"/>
        <v>0</v>
      </c>
      <c r="M82" s="82">
        <f t="shared" si="72"/>
        <v>0</v>
      </c>
      <c r="N82" s="82">
        <f t="shared" si="72"/>
        <v>924381982</v>
      </c>
      <c r="O82" s="82">
        <f t="shared" si="72"/>
        <v>0</v>
      </c>
      <c r="P82" s="82">
        <f t="shared" si="72"/>
        <v>0</v>
      </c>
      <c r="Q82" s="82">
        <f t="shared" si="72"/>
        <v>0</v>
      </c>
      <c r="R82" s="82">
        <f t="shared" si="72"/>
        <v>0</v>
      </c>
      <c r="S82" s="82">
        <f t="shared" si="72"/>
        <v>0</v>
      </c>
      <c r="T82" s="82">
        <f t="shared" si="72"/>
        <v>0</v>
      </c>
      <c r="U82" s="82">
        <f t="shared" si="72"/>
        <v>0</v>
      </c>
      <c r="V82" s="82">
        <f t="shared" si="72"/>
        <v>0</v>
      </c>
      <c r="W82" s="82">
        <f t="shared" si="72"/>
        <v>0</v>
      </c>
      <c r="X82" s="82">
        <f t="shared" si="72"/>
        <v>0</v>
      </c>
      <c r="Y82" s="82">
        <f t="shared" si="72"/>
        <v>0</v>
      </c>
      <c r="Z82" s="82">
        <f t="shared" si="72"/>
        <v>0</v>
      </c>
      <c r="AA82" s="82">
        <f t="shared" si="72"/>
        <v>0</v>
      </c>
      <c r="AB82" s="82">
        <f t="shared" si="72"/>
        <v>0</v>
      </c>
      <c r="AC82" s="82">
        <f t="shared" si="72"/>
        <v>0</v>
      </c>
      <c r="AD82" s="82">
        <f t="shared" si="72"/>
        <v>0</v>
      </c>
      <c r="AE82" s="82">
        <f t="shared" si="53"/>
        <v>0</v>
      </c>
      <c r="AF82" s="82">
        <f t="shared" si="53"/>
        <v>924381982</v>
      </c>
      <c r="AG82" s="82">
        <f t="shared" si="72"/>
        <v>0</v>
      </c>
      <c r="AH82" s="82">
        <f t="shared" si="72"/>
        <v>0</v>
      </c>
      <c r="AI82" s="82">
        <f t="shared" si="72"/>
        <v>0</v>
      </c>
      <c r="AJ82" s="82">
        <f>+SUM(AJ83:AJ92)</f>
        <v>2359381982</v>
      </c>
      <c r="AK82" s="82">
        <f t="shared" si="72"/>
        <v>297900000</v>
      </c>
      <c r="AL82" s="82">
        <f t="shared" si="72"/>
        <v>205882153</v>
      </c>
      <c r="AM82" s="82">
        <f t="shared" si="72"/>
        <v>824404928</v>
      </c>
      <c r="AN82" s="82">
        <f t="shared" si="72"/>
        <v>5495580</v>
      </c>
      <c r="AO82" s="82">
        <f t="shared" si="72"/>
        <v>0</v>
      </c>
      <c r="AP82" s="82">
        <f t="shared" si="72"/>
        <v>0</v>
      </c>
      <c r="AQ82" s="82">
        <f t="shared" si="72"/>
        <v>0</v>
      </c>
      <c r="AR82" s="82">
        <f t="shared" si="72"/>
        <v>0</v>
      </c>
      <c r="AS82" s="82">
        <f t="shared" si="72"/>
        <v>0</v>
      </c>
      <c r="AT82" s="82">
        <f t="shared" si="72"/>
        <v>0</v>
      </c>
      <c r="AU82" s="82">
        <f t="shared" si="72"/>
        <v>0</v>
      </c>
      <c r="AV82" s="82">
        <f t="shared" si="72"/>
        <v>0</v>
      </c>
      <c r="AW82" s="82">
        <f t="shared" si="72"/>
        <v>1333682661</v>
      </c>
      <c r="AX82" s="82">
        <f t="shared" si="72"/>
        <v>65900000</v>
      </c>
      <c r="AY82" s="82">
        <f t="shared" si="72"/>
        <v>62118232</v>
      </c>
      <c r="AZ82" s="82">
        <f t="shared" si="72"/>
        <v>78404928</v>
      </c>
      <c r="BA82" s="82">
        <f t="shared" si="72"/>
        <v>54506176</v>
      </c>
      <c r="BB82" s="82">
        <f t="shared" si="72"/>
        <v>0</v>
      </c>
      <c r="BC82" s="82">
        <f t="shared" si="72"/>
        <v>0</v>
      </c>
      <c r="BD82" s="82">
        <f t="shared" si="72"/>
        <v>0</v>
      </c>
      <c r="BE82" s="82">
        <f t="shared" si="72"/>
        <v>0</v>
      </c>
      <c r="BF82" s="82">
        <f t="shared" si="72"/>
        <v>0</v>
      </c>
      <c r="BG82" s="82">
        <f t="shared" si="72"/>
        <v>0</v>
      </c>
      <c r="BH82" s="82">
        <f t="shared" si="72"/>
        <v>0</v>
      </c>
      <c r="BI82" s="82">
        <f t="shared" si="72"/>
        <v>0</v>
      </c>
      <c r="BJ82" s="82">
        <f t="shared" si="72"/>
        <v>260929336</v>
      </c>
      <c r="BK82" s="82">
        <f t="shared" si="72"/>
        <v>5900000</v>
      </c>
      <c r="BL82" s="82">
        <f t="shared" si="72"/>
        <v>1118232</v>
      </c>
      <c r="BM82" s="82">
        <f t="shared" si="72"/>
        <v>14696768</v>
      </c>
      <c r="BN82" s="82">
        <f t="shared" si="72"/>
        <v>37741923</v>
      </c>
      <c r="BO82" s="82">
        <f t="shared" si="72"/>
        <v>0</v>
      </c>
      <c r="BP82" s="82">
        <f t="shared" si="72"/>
        <v>0</v>
      </c>
      <c r="BQ82" s="82">
        <f t="shared" si="72"/>
        <v>0</v>
      </c>
      <c r="BR82" s="82">
        <f t="shared" si="72"/>
        <v>0</v>
      </c>
      <c r="BS82" s="82">
        <f t="shared" ref="BS82:CJ82" si="73">SUM(BS83:BS92)</f>
        <v>0</v>
      </c>
      <c r="BT82" s="82">
        <f t="shared" si="73"/>
        <v>0</v>
      </c>
      <c r="BU82" s="82">
        <f t="shared" si="73"/>
        <v>0</v>
      </c>
      <c r="BV82" s="82">
        <f t="shared" si="73"/>
        <v>0</v>
      </c>
      <c r="BW82" s="82">
        <f t="shared" si="73"/>
        <v>59456923</v>
      </c>
      <c r="BX82" s="82">
        <f t="shared" si="73"/>
        <v>5900000</v>
      </c>
      <c r="BY82" s="82">
        <f t="shared" si="73"/>
        <v>1118232</v>
      </c>
      <c r="BZ82" s="82">
        <f t="shared" si="73"/>
        <v>14696768</v>
      </c>
      <c r="CA82" s="82">
        <f t="shared" si="73"/>
        <v>37741923</v>
      </c>
      <c r="CB82" s="82">
        <f t="shared" si="73"/>
        <v>0</v>
      </c>
      <c r="CC82" s="82">
        <f t="shared" si="73"/>
        <v>0</v>
      </c>
      <c r="CD82" s="82">
        <f t="shared" si="73"/>
        <v>0</v>
      </c>
      <c r="CE82" s="82">
        <f t="shared" si="73"/>
        <v>0</v>
      </c>
      <c r="CF82" s="82">
        <f t="shared" si="73"/>
        <v>0</v>
      </c>
      <c r="CG82" s="82">
        <f t="shared" si="73"/>
        <v>0</v>
      </c>
      <c r="CH82" s="82">
        <f t="shared" si="73"/>
        <v>0</v>
      </c>
      <c r="CI82" s="82">
        <f t="shared" si="73"/>
        <v>0</v>
      </c>
      <c r="CJ82" s="82">
        <f t="shared" si="73"/>
        <v>59456923</v>
      </c>
      <c r="CK82" s="69">
        <f t="shared" si="50"/>
        <v>1025699321</v>
      </c>
      <c r="CL82" s="69">
        <f t="shared" si="8"/>
        <v>1072753325</v>
      </c>
      <c r="CM82" s="69">
        <f t="shared" si="9"/>
        <v>201472413</v>
      </c>
      <c r="CN82" s="69">
        <f t="shared" si="10"/>
        <v>0</v>
      </c>
    </row>
    <row r="83" spans="1:92" outlineLevel="4" x14ac:dyDescent="0.25">
      <c r="B83" s="3" t="str">
        <f t="shared" si="64"/>
        <v>A 2-0-4-4-110</v>
      </c>
      <c r="C83" s="73" t="s">
        <v>181</v>
      </c>
      <c r="D83" s="16">
        <v>10</v>
      </c>
      <c r="E83" s="77" t="s">
        <v>182</v>
      </c>
      <c r="F83" s="78">
        <v>450000000</v>
      </c>
      <c r="G83" s="78">
        <v>0</v>
      </c>
      <c r="H83" s="78">
        <v>0</v>
      </c>
      <c r="I83" s="78"/>
      <c r="J83" s="78"/>
      <c r="K83" s="78"/>
      <c r="L83" s="78"/>
      <c r="M83" s="78"/>
      <c r="N83" s="78">
        <v>111881982</v>
      </c>
      <c r="O83" s="82"/>
      <c r="P83" s="82"/>
      <c r="Q83" s="78"/>
      <c r="R83" s="78"/>
      <c r="S83" s="78"/>
      <c r="T83" s="78"/>
      <c r="U83" s="78"/>
      <c r="V83" s="78"/>
      <c r="W83" s="78"/>
      <c r="X83" s="78"/>
      <c r="Y83" s="78"/>
      <c r="Z83" s="78"/>
      <c r="AA83" s="78"/>
      <c r="AB83" s="78"/>
      <c r="AC83" s="78"/>
      <c r="AD83" s="78"/>
      <c r="AE83" s="78">
        <f t="shared" si="53"/>
        <v>0</v>
      </c>
      <c r="AF83" s="78">
        <f t="shared" si="53"/>
        <v>111881982</v>
      </c>
      <c r="AG83" s="78"/>
      <c r="AH83" s="78"/>
      <c r="AI83" s="117"/>
      <c r="AJ83" s="78">
        <f t="shared" ref="AJ83:AJ92" si="74">+F83-AE83+AF83</f>
        <v>561881982</v>
      </c>
      <c r="AK83" s="85">
        <v>293000000</v>
      </c>
      <c r="AL83" s="85">
        <v>0</v>
      </c>
      <c r="AM83" s="85">
        <v>0</v>
      </c>
      <c r="AN83" s="78">
        <v>0</v>
      </c>
      <c r="AO83" s="78"/>
      <c r="AP83" s="78"/>
      <c r="AQ83" s="78"/>
      <c r="AR83" s="78"/>
      <c r="AS83" s="78"/>
      <c r="AT83" s="78"/>
      <c r="AU83" s="78"/>
      <c r="AV83" s="78"/>
      <c r="AW83" s="78">
        <f t="shared" ref="AW83:AW92" si="75">+SUM(AK83:AV83)</f>
        <v>293000000</v>
      </c>
      <c r="AX83" s="78">
        <v>61000000</v>
      </c>
      <c r="AY83" s="78">
        <v>61000000</v>
      </c>
      <c r="AZ83" s="78">
        <v>59000000</v>
      </c>
      <c r="BA83" s="78">
        <v>24000000</v>
      </c>
      <c r="BB83" s="78"/>
      <c r="BC83" s="78"/>
      <c r="BD83" s="78"/>
      <c r="BE83" s="78"/>
      <c r="BF83" s="78"/>
      <c r="BG83" s="78"/>
      <c r="BH83" s="78"/>
      <c r="BI83" s="78"/>
      <c r="BJ83" s="78">
        <f t="shared" ref="BJ83:BJ92" si="76">+SUM(AX83:BI83)</f>
        <v>205000000</v>
      </c>
      <c r="BK83" s="78">
        <v>1000000</v>
      </c>
      <c r="BL83" s="78">
        <v>0</v>
      </c>
      <c r="BM83" s="78">
        <v>12500000</v>
      </c>
      <c r="BN83" s="78">
        <v>35572343</v>
      </c>
      <c r="BO83" s="78"/>
      <c r="BP83" s="78"/>
      <c r="BQ83" s="78"/>
      <c r="BR83" s="78"/>
      <c r="BS83" s="78"/>
      <c r="BT83" s="78"/>
      <c r="BU83" s="78"/>
      <c r="BV83" s="78"/>
      <c r="BW83" s="78">
        <f t="shared" ref="BW83:BW92" si="77">+SUM(BK83:BV83)</f>
        <v>49072343</v>
      </c>
      <c r="BX83" s="78">
        <v>1000000</v>
      </c>
      <c r="BY83" s="78">
        <v>0</v>
      </c>
      <c r="BZ83" s="78">
        <v>12500000</v>
      </c>
      <c r="CA83" s="78">
        <v>35572343</v>
      </c>
      <c r="CB83" s="78"/>
      <c r="CC83" s="78"/>
      <c r="CD83" s="78"/>
      <c r="CE83" s="78"/>
      <c r="CF83" s="78"/>
      <c r="CG83" s="78"/>
      <c r="CH83" s="78"/>
      <c r="CI83" s="78"/>
      <c r="CJ83" s="78">
        <f t="shared" ref="CJ83:CJ92" si="78">+SUM(BX83:CI83)</f>
        <v>49072343</v>
      </c>
      <c r="CK83" s="69">
        <f t="shared" si="50"/>
        <v>268881982</v>
      </c>
      <c r="CL83" s="69">
        <f t="shared" si="8"/>
        <v>88000000</v>
      </c>
      <c r="CM83" s="69">
        <f t="shared" si="9"/>
        <v>155927657</v>
      </c>
      <c r="CN83" s="69">
        <f t="shared" si="10"/>
        <v>0</v>
      </c>
    </row>
    <row r="84" spans="1:92" s="118" customFormat="1" hidden="1" outlineLevel="4" x14ac:dyDescent="0.25">
      <c r="B84" s="118" t="str">
        <f t="shared" si="64"/>
        <v>A 2-0-4-4-210</v>
      </c>
      <c r="C84" s="119" t="s">
        <v>183</v>
      </c>
      <c r="D84" s="120">
        <v>10</v>
      </c>
      <c r="E84" s="121" t="s">
        <v>184</v>
      </c>
      <c r="F84" s="122">
        <v>0</v>
      </c>
      <c r="G84" s="122">
        <v>0</v>
      </c>
      <c r="H84" s="122">
        <v>0</v>
      </c>
      <c r="I84" s="122"/>
      <c r="J84" s="122"/>
      <c r="K84" s="122"/>
      <c r="L84" s="122"/>
      <c r="M84" s="123"/>
      <c r="N84" s="123"/>
      <c r="O84" s="123"/>
      <c r="P84" s="123"/>
      <c r="Q84" s="122"/>
      <c r="R84" s="122"/>
      <c r="S84" s="122"/>
      <c r="T84" s="122"/>
      <c r="U84" s="122"/>
      <c r="V84" s="122"/>
      <c r="W84" s="122"/>
      <c r="X84" s="122"/>
      <c r="Y84" s="122"/>
      <c r="Z84" s="122"/>
      <c r="AA84" s="122"/>
      <c r="AB84" s="122"/>
      <c r="AC84" s="122"/>
      <c r="AD84" s="122"/>
      <c r="AE84" s="122">
        <f t="shared" si="53"/>
        <v>0</v>
      </c>
      <c r="AF84" s="122">
        <f t="shared" si="53"/>
        <v>0</v>
      </c>
      <c r="AG84" s="122"/>
      <c r="AH84" s="122"/>
      <c r="AI84" s="122"/>
      <c r="AJ84" s="78">
        <f t="shared" si="74"/>
        <v>0</v>
      </c>
      <c r="AK84" s="85">
        <v>0</v>
      </c>
      <c r="AL84" s="85">
        <v>0</v>
      </c>
      <c r="AM84" s="85">
        <v>0</v>
      </c>
      <c r="AN84" s="78">
        <v>0</v>
      </c>
      <c r="AO84" s="122"/>
      <c r="AP84" s="122"/>
      <c r="AQ84" s="122"/>
      <c r="AR84" s="122"/>
      <c r="AS84" s="122"/>
      <c r="AT84" s="122"/>
      <c r="AU84" s="122"/>
      <c r="AV84" s="122"/>
      <c r="AW84" s="78">
        <f t="shared" si="75"/>
        <v>0</v>
      </c>
      <c r="AX84" s="122">
        <v>0</v>
      </c>
      <c r="AY84" s="122">
        <v>0</v>
      </c>
      <c r="AZ84" s="122">
        <v>0</v>
      </c>
      <c r="BA84" s="122">
        <v>0</v>
      </c>
      <c r="BB84" s="122"/>
      <c r="BC84" s="122"/>
      <c r="BD84" s="122"/>
      <c r="BE84" s="122"/>
      <c r="BF84" s="122"/>
      <c r="BG84" s="122"/>
      <c r="BH84" s="122"/>
      <c r="BI84" s="122"/>
      <c r="BJ84" s="78">
        <f t="shared" si="76"/>
        <v>0</v>
      </c>
      <c r="BK84" s="78">
        <v>0</v>
      </c>
      <c r="BL84" s="122">
        <v>0</v>
      </c>
      <c r="BM84" s="78">
        <v>0</v>
      </c>
      <c r="BN84" s="78">
        <v>0</v>
      </c>
      <c r="BO84" s="122"/>
      <c r="BP84" s="122"/>
      <c r="BQ84" s="122"/>
      <c r="BR84" s="122"/>
      <c r="BS84" s="122"/>
      <c r="BT84" s="122"/>
      <c r="BU84" s="122"/>
      <c r="BV84" s="122"/>
      <c r="BW84" s="78">
        <f t="shared" si="77"/>
        <v>0</v>
      </c>
      <c r="BX84" s="78">
        <v>0</v>
      </c>
      <c r="BY84" s="78">
        <v>0</v>
      </c>
      <c r="BZ84" s="78">
        <v>0</v>
      </c>
      <c r="CA84" s="78">
        <v>0</v>
      </c>
      <c r="CB84" s="122"/>
      <c r="CC84" s="122"/>
      <c r="CD84" s="122"/>
      <c r="CE84" s="122"/>
      <c r="CF84" s="122"/>
      <c r="CG84" s="122"/>
      <c r="CH84" s="122"/>
      <c r="CI84" s="122"/>
      <c r="CJ84" s="78">
        <f t="shared" si="78"/>
        <v>0</v>
      </c>
      <c r="CK84" s="69">
        <f t="shared" si="50"/>
        <v>0</v>
      </c>
      <c r="CL84" s="69">
        <f t="shared" si="8"/>
        <v>0</v>
      </c>
      <c r="CM84" s="69">
        <f t="shared" si="9"/>
        <v>0</v>
      </c>
      <c r="CN84" s="69">
        <f t="shared" si="10"/>
        <v>0</v>
      </c>
    </row>
    <row r="85" spans="1:92" outlineLevel="4" x14ac:dyDescent="0.25">
      <c r="B85" s="3" t="str">
        <f t="shared" si="64"/>
        <v>A 2-0-4-4-610</v>
      </c>
      <c r="C85" s="73" t="s">
        <v>185</v>
      </c>
      <c r="D85" s="16">
        <v>10</v>
      </c>
      <c r="E85" s="77" t="s">
        <v>186</v>
      </c>
      <c r="F85" s="78">
        <v>80000000</v>
      </c>
      <c r="G85" s="78">
        <v>0</v>
      </c>
      <c r="H85" s="78">
        <v>0</v>
      </c>
      <c r="I85" s="78"/>
      <c r="J85" s="78"/>
      <c r="K85" s="78"/>
      <c r="L85" s="78"/>
      <c r="M85" s="82"/>
      <c r="N85" s="78">
        <v>50000000</v>
      </c>
      <c r="O85" s="82"/>
      <c r="P85" s="82"/>
      <c r="Q85" s="78"/>
      <c r="R85" s="78"/>
      <c r="S85" s="78"/>
      <c r="T85" s="78"/>
      <c r="U85" s="78"/>
      <c r="V85" s="78"/>
      <c r="W85" s="78"/>
      <c r="X85" s="78"/>
      <c r="Y85" s="78"/>
      <c r="Z85" s="78"/>
      <c r="AA85" s="78"/>
      <c r="AB85" s="78"/>
      <c r="AC85" s="78"/>
      <c r="AD85" s="78"/>
      <c r="AE85" s="78">
        <f t="shared" si="53"/>
        <v>0</v>
      </c>
      <c r="AF85" s="78">
        <f t="shared" si="53"/>
        <v>50000000</v>
      </c>
      <c r="AG85" s="78"/>
      <c r="AH85" s="78"/>
      <c r="AI85" s="117"/>
      <c r="AJ85" s="78">
        <f t="shared" si="74"/>
        <v>130000000</v>
      </c>
      <c r="AK85" s="85">
        <v>0</v>
      </c>
      <c r="AL85" s="85">
        <v>0</v>
      </c>
      <c r="AM85" s="85">
        <v>0</v>
      </c>
      <c r="AN85" s="78">
        <v>0</v>
      </c>
      <c r="AO85" s="78"/>
      <c r="AP85" s="78"/>
      <c r="AQ85" s="78"/>
      <c r="AR85" s="78"/>
      <c r="AS85" s="78"/>
      <c r="AT85" s="78"/>
      <c r="AU85" s="78"/>
      <c r="AV85" s="78"/>
      <c r="AW85" s="78">
        <f t="shared" si="75"/>
        <v>0</v>
      </c>
      <c r="AX85" s="78">
        <v>0</v>
      </c>
      <c r="AY85" s="78">
        <v>0</v>
      </c>
      <c r="AZ85" s="78">
        <v>0</v>
      </c>
      <c r="BA85" s="78">
        <v>0</v>
      </c>
      <c r="BB85" s="78"/>
      <c r="BC85" s="78"/>
      <c r="BD85" s="78"/>
      <c r="BE85" s="78"/>
      <c r="BF85" s="78"/>
      <c r="BG85" s="78"/>
      <c r="BH85" s="78"/>
      <c r="BI85" s="78"/>
      <c r="BJ85" s="78">
        <f t="shared" si="76"/>
        <v>0</v>
      </c>
      <c r="BK85" s="78">
        <v>0</v>
      </c>
      <c r="BL85" s="78">
        <v>0</v>
      </c>
      <c r="BM85" s="78">
        <v>0</v>
      </c>
      <c r="BN85" s="78">
        <v>0</v>
      </c>
      <c r="BO85" s="78"/>
      <c r="BP85" s="78"/>
      <c r="BQ85" s="78"/>
      <c r="BR85" s="78"/>
      <c r="BS85" s="78"/>
      <c r="BT85" s="78"/>
      <c r="BU85" s="78"/>
      <c r="BV85" s="78"/>
      <c r="BW85" s="78">
        <f t="shared" si="77"/>
        <v>0</v>
      </c>
      <c r="BX85" s="78">
        <v>0</v>
      </c>
      <c r="BY85" s="78">
        <v>0</v>
      </c>
      <c r="BZ85" s="78">
        <v>0</v>
      </c>
      <c r="CA85" s="78">
        <v>0</v>
      </c>
      <c r="CB85" s="78"/>
      <c r="CC85" s="78"/>
      <c r="CD85" s="78"/>
      <c r="CE85" s="78"/>
      <c r="CF85" s="78"/>
      <c r="CG85" s="78"/>
      <c r="CH85" s="78"/>
      <c r="CI85" s="78"/>
      <c r="CJ85" s="78">
        <f t="shared" si="78"/>
        <v>0</v>
      </c>
      <c r="CK85" s="69">
        <f t="shared" si="50"/>
        <v>130000000</v>
      </c>
      <c r="CL85" s="69">
        <f t="shared" ref="CL85:CL148" si="79">+AW85-BJ85</f>
        <v>0</v>
      </c>
      <c r="CM85" s="69">
        <f t="shared" ref="CM85:CM148" si="80">+BJ85-BW85</f>
        <v>0</v>
      </c>
      <c r="CN85" s="69">
        <f t="shared" ref="CN85:CN148" si="81">+BW85-CJ85</f>
        <v>0</v>
      </c>
    </row>
    <row r="86" spans="1:92" outlineLevel="4" x14ac:dyDescent="0.25">
      <c r="B86" s="3" t="str">
        <f t="shared" si="64"/>
        <v>A 2-0-4-4-910</v>
      </c>
      <c r="C86" s="73" t="s">
        <v>187</v>
      </c>
      <c r="D86" s="16">
        <v>10</v>
      </c>
      <c r="E86" s="77" t="s">
        <v>188</v>
      </c>
      <c r="F86" s="78">
        <v>45000000</v>
      </c>
      <c r="G86" s="78">
        <v>0</v>
      </c>
      <c r="H86" s="78">
        <v>0</v>
      </c>
      <c r="I86" s="78"/>
      <c r="J86" s="78"/>
      <c r="K86" s="78"/>
      <c r="L86" s="78"/>
      <c r="M86" s="82"/>
      <c r="N86" s="78">
        <v>50000000</v>
      </c>
      <c r="O86" s="82"/>
      <c r="P86" s="82"/>
      <c r="Q86" s="78"/>
      <c r="R86" s="78"/>
      <c r="S86" s="78"/>
      <c r="T86" s="78"/>
      <c r="U86" s="78"/>
      <c r="V86" s="78"/>
      <c r="W86" s="78"/>
      <c r="X86" s="78"/>
      <c r="Y86" s="78"/>
      <c r="Z86" s="78"/>
      <c r="AA86" s="78"/>
      <c r="AB86" s="78"/>
      <c r="AC86" s="78"/>
      <c r="AD86" s="78"/>
      <c r="AE86" s="78">
        <f t="shared" si="53"/>
        <v>0</v>
      </c>
      <c r="AF86" s="78">
        <f t="shared" si="53"/>
        <v>50000000</v>
      </c>
      <c r="AG86" s="78"/>
      <c r="AH86" s="78"/>
      <c r="AI86" s="117"/>
      <c r="AJ86" s="78">
        <f t="shared" si="74"/>
        <v>95000000</v>
      </c>
      <c r="AK86" s="85">
        <v>1000000</v>
      </c>
      <c r="AL86" s="85">
        <v>15000000</v>
      </c>
      <c r="AM86" s="85">
        <v>584720</v>
      </c>
      <c r="AN86" s="78">
        <v>149500</v>
      </c>
      <c r="AO86" s="78"/>
      <c r="AP86" s="78"/>
      <c r="AQ86" s="78"/>
      <c r="AR86" s="78"/>
      <c r="AS86" s="78"/>
      <c r="AT86" s="78"/>
      <c r="AU86" s="78"/>
      <c r="AV86" s="78"/>
      <c r="AW86" s="78">
        <f t="shared" si="75"/>
        <v>16734220</v>
      </c>
      <c r="AX86" s="78">
        <v>1000000</v>
      </c>
      <c r="AY86" s="78">
        <v>0</v>
      </c>
      <c r="AZ86" s="78">
        <v>584720</v>
      </c>
      <c r="BA86" s="78">
        <v>15149460</v>
      </c>
      <c r="BB86" s="78"/>
      <c r="BC86" s="78"/>
      <c r="BD86" s="78"/>
      <c r="BE86" s="78"/>
      <c r="BF86" s="78"/>
      <c r="BG86" s="78"/>
      <c r="BH86" s="78"/>
      <c r="BI86" s="78"/>
      <c r="BJ86" s="78">
        <f t="shared" si="76"/>
        <v>16734180</v>
      </c>
      <c r="BK86" s="78">
        <v>1000000</v>
      </c>
      <c r="BL86" s="78">
        <v>0</v>
      </c>
      <c r="BM86" s="78">
        <v>584720</v>
      </c>
      <c r="BN86" s="78">
        <v>149500</v>
      </c>
      <c r="BO86" s="78"/>
      <c r="BP86" s="78"/>
      <c r="BQ86" s="78"/>
      <c r="BR86" s="78"/>
      <c r="BS86" s="78"/>
      <c r="BT86" s="78"/>
      <c r="BU86" s="78"/>
      <c r="BV86" s="78"/>
      <c r="BW86" s="78">
        <f t="shared" si="77"/>
        <v>1734220</v>
      </c>
      <c r="BX86" s="78">
        <v>1000000</v>
      </c>
      <c r="BY86" s="78">
        <v>0</v>
      </c>
      <c r="BZ86" s="78">
        <v>584720</v>
      </c>
      <c r="CA86" s="78">
        <v>149500</v>
      </c>
      <c r="CB86" s="78"/>
      <c r="CC86" s="78"/>
      <c r="CD86" s="78"/>
      <c r="CE86" s="78"/>
      <c r="CF86" s="78"/>
      <c r="CG86" s="78"/>
      <c r="CH86" s="78"/>
      <c r="CI86" s="78"/>
      <c r="CJ86" s="78">
        <f t="shared" si="78"/>
        <v>1734220</v>
      </c>
      <c r="CK86" s="69">
        <f t="shared" si="50"/>
        <v>78265780</v>
      </c>
      <c r="CL86" s="69">
        <f t="shared" si="79"/>
        <v>40</v>
      </c>
      <c r="CM86" s="69">
        <f t="shared" si="80"/>
        <v>14999960</v>
      </c>
      <c r="CN86" s="69">
        <f t="shared" si="81"/>
        <v>0</v>
      </c>
    </row>
    <row r="87" spans="1:92" outlineLevel="4" x14ac:dyDescent="0.25">
      <c r="B87" s="3" t="str">
        <f t="shared" si="64"/>
        <v>A 2-0-4-4-1510</v>
      </c>
      <c r="C87" s="73" t="s">
        <v>189</v>
      </c>
      <c r="D87" s="16">
        <v>10</v>
      </c>
      <c r="E87" s="77" t="s">
        <v>190</v>
      </c>
      <c r="F87" s="78">
        <v>350000000</v>
      </c>
      <c r="G87" s="78">
        <v>0</v>
      </c>
      <c r="H87" s="78">
        <v>0</v>
      </c>
      <c r="I87" s="78"/>
      <c r="J87" s="78"/>
      <c r="K87" s="78"/>
      <c r="L87" s="78"/>
      <c r="M87" s="82"/>
      <c r="N87" s="78">
        <v>400000000</v>
      </c>
      <c r="O87" s="82"/>
      <c r="P87" s="82"/>
      <c r="Q87" s="78"/>
      <c r="R87" s="78"/>
      <c r="S87" s="78"/>
      <c r="T87" s="78"/>
      <c r="U87" s="78"/>
      <c r="V87" s="78"/>
      <c r="W87" s="78"/>
      <c r="X87" s="78"/>
      <c r="Y87" s="78"/>
      <c r="Z87" s="78"/>
      <c r="AA87" s="78"/>
      <c r="AB87" s="78"/>
      <c r="AC87" s="78"/>
      <c r="AD87" s="78"/>
      <c r="AE87" s="78">
        <f t="shared" si="53"/>
        <v>0</v>
      </c>
      <c r="AF87" s="78">
        <f t="shared" si="53"/>
        <v>400000000</v>
      </c>
      <c r="AG87" s="78"/>
      <c r="AH87" s="78"/>
      <c r="AI87" s="117"/>
      <c r="AJ87" s="78">
        <f t="shared" si="74"/>
        <v>750000000</v>
      </c>
      <c r="AK87" s="85">
        <v>1000000</v>
      </c>
      <c r="AL87" s="85">
        <v>117402</v>
      </c>
      <c r="AM87" s="85">
        <v>735727048</v>
      </c>
      <c r="AN87" s="78">
        <v>985080</v>
      </c>
      <c r="AO87" s="78"/>
      <c r="AP87" s="78"/>
      <c r="AQ87" s="78"/>
      <c r="AR87" s="78"/>
      <c r="AS87" s="78"/>
      <c r="AT87" s="78"/>
      <c r="AU87" s="78"/>
      <c r="AV87" s="78"/>
      <c r="AW87" s="78">
        <f t="shared" si="75"/>
        <v>737829530</v>
      </c>
      <c r="AX87" s="78">
        <v>1000000</v>
      </c>
      <c r="AY87" s="78">
        <v>117402</v>
      </c>
      <c r="AZ87" s="78">
        <v>727048</v>
      </c>
      <c r="BA87" s="78">
        <v>985080</v>
      </c>
      <c r="BB87" s="78"/>
      <c r="BC87" s="78"/>
      <c r="BD87" s="78"/>
      <c r="BE87" s="78"/>
      <c r="BF87" s="78"/>
      <c r="BG87" s="78"/>
      <c r="BH87" s="78"/>
      <c r="BI87" s="78"/>
      <c r="BJ87" s="78">
        <f t="shared" si="76"/>
        <v>2829530</v>
      </c>
      <c r="BK87" s="78">
        <v>1000000</v>
      </c>
      <c r="BL87" s="78">
        <v>117402</v>
      </c>
      <c r="BM87" s="78">
        <v>727048</v>
      </c>
      <c r="BN87" s="78">
        <v>985080</v>
      </c>
      <c r="BO87" s="78"/>
      <c r="BP87" s="78"/>
      <c r="BQ87" s="78"/>
      <c r="BR87" s="78"/>
      <c r="BS87" s="78"/>
      <c r="BT87" s="78"/>
      <c r="BU87" s="78"/>
      <c r="BV87" s="78"/>
      <c r="BW87" s="78">
        <f t="shared" si="77"/>
        <v>2829530</v>
      </c>
      <c r="BX87" s="78">
        <v>1000000</v>
      </c>
      <c r="BY87" s="78">
        <v>117402</v>
      </c>
      <c r="BZ87" s="78">
        <v>727048</v>
      </c>
      <c r="CA87" s="78">
        <v>985080</v>
      </c>
      <c r="CB87" s="78"/>
      <c r="CC87" s="78"/>
      <c r="CD87" s="78"/>
      <c r="CE87" s="78"/>
      <c r="CF87" s="78"/>
      <c r="CG87" s="78"/>
      <c r="CH87" s="78"/>
      <c r="CI87" s="78"/>
      <c r="CJ87" s="78">
        <f t="shared" si="78"/>
        <v>2829530</v>
      </c>
      <c r="CK87" s="69">
        <f t="shared" si="50"/>
        <v>12170470</v>
      </c>
      <c r="CL87" s="69">
        <f t="shared" si="79"/>
        <v>735000000</v>
      </c>
      <c r="CM87" s="69">
        <f t="shared" si="80"/>
        <v>0</v>
      </c>
      <c r="CN87" s="69">
        <f t="shared" si="81"/>
        <v>0</v>
      </c>
    </row>
    <row r="88" spans="1:92" outlineLevel="4" x14ac:dyDescent="0.25">
      <c r="B88" s="3" t="str">
        <f t="shared" si="64"/>
        <v>A 2-0-4-4-1710</v>
      </c>
      <c r="C88" s="73" t="s">
        <v>191</v>
      </c>
      <c r="D88" s="16">
        <v>10</v>
      </c>
      <c r="E88" s="77" t="s">
        <v>192</v>
      </c>
      <c r="F88" s="78">
        <v>45000000</v>
      </c>
      <c r="G88" s="78">
        <v>0</v>
      </c>
      <c r="H88" s="78">
        <v>0</v>
      </c>
      <c r="I88" s="78"/>
      <c r="J88" s="78"/>
      <c r="K88" s="78"/>
      <c r="L88" s="78"/>
      <c r="M88" s="82"/>
      <c r="N88" s="78">
        <f>45000000+70000000</f>
        <v>115000000</v>
      </c>
      <c r="O88" s="82"/>
      <c r="P88" s="82"/>
      <c r="Q88" s="78"/>
      <c r="R88" s="78"/>
      <c r="S88" s="78"/>
      <c r="T88" s="78"/>
      <c r="U88" s="78"/>
      <c r="V88" s="78"/>
      <c r="W88" s="78"/>
      <c r="X88" s="78"/>
      <c r="Y88" s="78"/>
      <c r="Z88" s="78"/>
      <c r="AA88" s="78"/>
      <c r="AB88" s="78"/>
      <c r="AC88" s="78"/>
      <c r="AD88" s="78"/>
      <c r="AE88" s="78">
        <f t="shared" si="53"/>
        <v>0</v>
      </c>
      <c r="AF88" s="78">
        <f t="shared" si="53"/>
        <v>115000000</v>
      </c>
      <c r="AG88" s="78"/>
      <c r="AH88" s="78"/>
      <c r="AI88" s="78"/>
      <c r="AJ88" s="78">
        <f t="shared" si="74"/>
        <v>160000000</v>
      </c>
      <c r="AK88" s="85">
        <v>300000</v>
      </c>
      <c r="AL88" s="85">
        <v>38999595</v>
      </c>
      <c r="AM88" s="85">
        <v>0</v>
      </c>
      <c r="AN88" s="78">
        <v>0</v>
      </c>
      <c r="AO88" s="78"/>
      <c r="AP88" s="78"/>
      <c r="AQ88" s="78"/>
      <c r="AR88" s="78"/>
      <c r="AS88" s="78"/>
      <c r="AT88" s="78"/>
      <c r="AU88" s="78"/>
      <c r="AV88" s="78"/>
      <c r="AW88" s="78">
        <f t="shared" si="75"/>
        <v>39299595</v>
      </c>
      <c r="AX88" s="78">
        <v>300000</v>
      </c>
      <c r="AY88" s="78">
        <v>0</v>
      </c>
      <c r="AZ88" s="78">
        <v>0</v>
      </c>
      <c r="BA88" s="78">
        <v>0</v>
      </c>
      <c r="BB88" s="78"/>
      <c r="BC88" s="78"/>
      <c r="BD88" s="78"/>
      <c r="BE88" s="78"/>
      <c r="BF88" s="78"/>
      <c r="BG88" s="78"/>
      <c r="BH88" s="78"/>
      <c r="BI88" s="78"/>
      <c r="BJ88" s="78">
        <f t="shared" si="76"/>
        <v>300000</v>
      </c>
      <c r="BK88" s="78">
        <v>300000</v>
      </c>
      <c r="BL88" s="78">
        <v>0</v>
      </c>
      <c r="BM88" s="78">
        <v>0</v>
      </c>
      <c r="BN88" s="78">
        <v>0</v>
      </c>
      <c r="BO88" s="78"/>
      <c r="BP88" s="78"/>
      <c r="BQ88" s="78"/>
      <c r="BR88" s="78"/>
      <c r="BS88" s="78"/>
      <c r="BT88" s="78"/>
      <c r="BU88" s="78"/>
      <c r="BV88" s="78"/>
      <c r="BW88" s="78">
        <f t="shared" si="77"/>
        <v>300000</v>
      </c>
      <c r="BX88" s="78">
        <v>300000</v>
      </c>
      <c r="BY88" s="78">
        <v>0</v>
      </c>
      <c r="BZ88" s="78">
        <v>0</v>
      </c>
      <c r="CA88" s="78">
        <v>0</v>
      </c>
      <c r="CB88" s="78"/>
      <c r="CC88" s="78"/>
      <c r="CD88" s="78"/>
      <c r="CE88" s="78"/>
      <c r="CF88" s="78"/>
      <c r="CG88" s="78"/>
      <c r="CH88" s="78"/>
      <c r="CI88" s="78"/>
      <c r="CJ88" s="78">
        <f t="shared" si="78"/>
        <v>300000</v>
      </c>
      <c r="CK88" s="69">
        <f t="shared" si="50"/>
        <v>120700405</v>
      </c>
      <c r="CL88" s="69">
        <f t="shared" si="79"/>
        <v>38999595</v>
      </c>
      <c r="CM88" s="69">
        <f t="shared" si="80"/>
        <v>0</v>
      </c>
      <c r="CN88" s="69">
        <f t="shared" si="81"/>
        <v>0</v>
      </c>
    </row>
    <row r="89" spans="1:92" outlineLevel="4" x14ac:dyDescent="0.25">
      <c r="B89" s="3" t="str">
        <f t="shared" si="64"/>
        <v>A 2-0-4-4-1810</v>
      </c>
      <c r="C89" s="73" t="s">
        <v>193</v>
      </c>
      <c r="D89" s="16">
        <v>10</v>
      </c>
      <c r="E89" s="77" t="s">
        <v>194</v>
      </c>
      <c r="F89" s="78">
        <v>100000000</v>
      </c>
      <c r="G89" s="78">
        <v>0</v>
      </c>
      <c r="H89" s="78">
        <v>0</v>
      </c>
      <c r="I89" s="78"/>
      <c r="J89" s="78"/>
      <c r="K89" s="78"/>
      <c r="L89" s="78"/>
      <c r="M89" s="82"/>
      <c r="N89" s="78">
        <v>50000000</v>
      </c>
      <c r="O89" s="82"/>
      <c r="P89" s="82"/>
      <c r="Q89" s="78"/>
      <c r="R89" s="78"/>
      <c r="S89" s="78"/>
      <c r="T89" s="78"/>
      <c r="U89" s="78"/>
      <c r="V89" s="78"/>
      <c r="W89" s="78"/>
      <c r="X89" s="78"/>
      <c r="Y89" s="78"/>
      <c r="Z89" s="78"/>
      <c r="AA89" s="78"/>
      <c r="AB89" s="78"/>
      <c r="AC89" s="78"/>
      <c r="AD89" s="78"/>
      <c r="AE89" s="78">
        <f t="shared" si="53"/>
        <v>0</v>
      </c>
      <c r="AF89" s="78">
        <f t="shared" si="53"/>
        <v>50000000</v>
      </c>
      <c r="AG89" s="78"/>
      <c r="AH89" s="78"/>
      <c r="AI89" s="78"/>
      <c r="AJ89" s="78">
        <f t="shared" si="74"/>
        <v>150000000</v>
      </c>
      <c r="AK89" s="85">
        <v>300000</v>
      </c>
      <c r="AL89" s="85">
        <v>90000000</v>
      </c>
      <c r="AM89" s="85">
        <v>0</v>
      </c>
      <c r="AN89" s="78">
        <v>0</v>
      </c>
      <c r="AO89" s="78"/>
      <c r="AP89" s="78"/>
      <c r="AQ89" s="78"/>
      <c r="AR89" s="78"/>
      <c r="AS89" s="78"/>
      <c r="AT89" s="78"/>
      <c r="AU89" s="78"/>
      <c r="AV89" s="78"/>
      <c r="AW89" s="78">
        <f t="shared" si="75"/>
        <v>90300000</v>
      </c>
      <c r="AX89" s="78">
        <v>300000</v>
      </c>
      <c r="AY89" s="78">
        <v>0</v>
      </c>
      <c r="AZ89" s="78">
        <v>0</v>
      </c>
      <c r="BA89" s="78">
        <v>0</v>
      </c>
      <c r="BB89" s="78"/>
      <c r="BC89" s="78"/>
      <c r="BD89" s="78"/>
      <c r="BE89" s="78"/>
      <c r="BF89" s="78"/>
      <c r="BG89" s="78"/>
      <c r="BH89" s="78"/>
      <c r="BI89" s="78"/>
      <c r="BJ89" s="78">
        <f t="shared" si="76"/>
        <v>300000</v>
      </c>
      <c r="BK89" s="78">
        <v>300000</v>
      </c>
      <c r="BL89" s="78">
        <v>0</v>
      </c>
      <c r="BM89" s="78">
        <v>0</v>
      </c>
      <c r="BN89" s="78">
        <v>0</v>
      </c>
      <c r="BO89" s="78"/>
      <c r="BP89" s="78"/>
      <c r="BQ89" s="78"/>
      <c r="BR89" s="78"/>
      <c r="BS89" s="78"/>
      <c r="BT89" s="78"/>
      <c r="BU89" s="78"/>
      <c r="BV89" s="78"/>
      <c r="BW89" s="78">
        <f t="shared" si="77"/>
        <v>300000</v>
      </c>
      <c r="BX89" s="78">
        <v>300000</v>
      </c>
      <c r="BY89" s="78">
        <v>0</v>
      </c>
      <c r="BZ89" s="78">
        <v>0</v>
      </c>
      <c r="CA89" s="78">
        <v>0</v>
      </c>
      <c r="CB89" s="78"/>
      <c r="CC89" s="78"/>
      <c r="CD89" s="78"/>
      <c r="CE89" s="78"/>
      <c r="CF89" s="78"/>
      <c r="CG89" s="78"/>
      <c r="CH89" s="78"/>
      <c r="CI89" s="78"/>
      <c r="CJ89" s="78">
        <f t="shared" si="78"/>
        <v>300000</v>
      </c>
      <c r="CK89" s="69">
        <f t="shared" si="50"/>
        <v>59700000</v>
      </c>
      <c r="CL89" s="69">
        <f t="shared" si="79"/>
        <v>90000000</v>
      </c>
      <c r="CM89" s="69">
        <f t="shared" si="80"/>
        <v>0</v>
      </c>
      <c r="CN89" s="69">
        <f t="shared" si="81"/>
        <v>0</v>
      </c>
    </row>
    <row r="90" spans="1:92" outlineLevel="4" x14ac:dyDescent="0.25">
      <c r="B90" s="3" t="str">
        <f t="shared" si="64"/>
        <v>A 2-0-4-4-2010</v>
      </c>
      <c r="C90" s="73" t="s">
        <v>195</v>
      </c>
      <c r="D90" s="16">
        <v>10</v>
      </c>
      <c r="E90" s="77" t="s">
        <v>196</v>
      </c>
      <c r="F90" s="78">
        <v>60000000</v>
      </c>
      <c r="G90" s="78">
        <v>0</v>
      </c>
      <c r="H90" s="78">
        <v>0</v>
      </c>
      <c r="I90" s="78"/>
      <c r="J90" s="78"/>
      <c r="K90" s="78"/>
      <c r="L90" s="78"/>
      <c r="M90" s="82"/>
      <c r="N90" s="78">
        <v>65000000</v>
      </c>
      <c r="O90" s="82"/>
      <c r="P90" s="82"/>
      <c r="Q90" s="78"/>
      <c r="R90" s="78"/>
      <c r="S90" s="78"/>
      <c r="T90" s="78"/>
      <c r="U90" s="78"/>
      <c r="V90" s="78"/>
      <c r="W90" s="78"/>
      <c r="X90" s="78"/>
      <c r="Y90" s="78"/>
      <c r="Z90" s="78"/>
      <c r="AA90" s="78"/>
      <c r="AB90" s="78"/>
      <c r="AC90" s="78"/>
      <c r="AD90" s="78"/>
      <c r="AE90" s="78">
        <f t="shared" si="53"/>
        <v>0</v>
      </c>
      <c r="AF90" s="78">
        <f t="shared" si="53"/>
        <v>65000000</v>
      </c>
      <c r="AG90" s="78"/>
      <c r="AH90" s="78"/>
      <c r="AI90" s="78"/>
      <c r="AJ90" s="78">
        <f t="shared" si="74"/>
        <v>125000000</v>
      </c>
      <c r="AK90" s="85">
        <v>1000000</v>
      </c>
      <c r="AL90" s="85">
        <v>10701240</v>
      </c>
      <c r="AM90" s="85">
        <v>539000</v>
      </c>
      <c r="AN90" s="78">
        <v>297000</v>
      </c>
      <c r="AO90" s="78"/>
      <c r="AP90" s="78"/>
      <c r="AQ90" s="78"/>
      <c r="AR90" s="78"/>
      <c r="AS90" s="78"/>
      <c r="AT90" s="78"/>
      <c r="AU90" s="78"/>
      <c r="AV90" s="78"/>
      <c r="AW90" s="78">
        <f t="shared" si="75"/>
        <v>12537240</v>
      </c>
      <c r="AX90" s="78">
        <v>1000000</v>
      </c>
      <c r="AY90" s="78">
        <v>701240</v>
      </c>
      <c r="AZ90" s="78">
        <v>539000</v>
      </c>
      <c r="BA90" s="78">
        <v>10296780</v>
      </c>
      <c r="BB90" s="78"/>
      <c r="BC90" s="78"/>
      <c r="BD90" s="78"/>
      <c r="BE90" s="78"/>
      <c r="BF90" s="78"/>
      <c r="BG90" s="78"/>
      <c r="BH90" s="78"/>
      <c r="BI90" s="78"/>
      <c r="BJ90" s="78">
        <f t="shared" si="76"/>
        <v>12537020</v>
      </c>
      <c r="BK90" s="78">
        <v>1000000</v>
      </c>
      <c r="BL90" s="78">
        <v>701240</v>
      </c>
      <c r="BM90" s="78">
        <v>539000</v>
      </c>
      <c r="BN90" s="78">
        <v>297000</v>
      </c>
      <c r="BO90" s="78"/>
      <c r="BP90" s="78"/>
      <c r="BQ90" s="78"/>
      <c r="BR90" s="78"/>
      <c r="BS90" s="78"/>
      <c r="BT90" s="78"/>
      <c r="BU90" s="78"/>
      <c r="BV90" s="78"/>
      <c r="BW90" s="78">
        <f t="shared" si="77"/>
        <v>2537240</v>
      </c>
      <c r="BX90" s="78">
        <v>1000000</v>
      </c>
      <c r="BY90" s="78">
        <v>701240</v>
      </c>
      <c r="BZ90" s="78">
        <v>539000</v>
      </c>
      <c r="CA90" s="78">
        <v>297000</v>
      </c>
      <c r="CB90" s="78"/>
      <c r="CC90" s="78"/>
      <c r="CD90" s="78"/>
      <c r="CE90" s="78"/>
      <c r="CF90" s="78"/>
      <c r="CG90" s="78"/>
      <c r="CH90" s="78"/>
      <c r="CI90" s="78"/>
      <c r="CJ90" s="78">
        <f t="shared" si="78"/>
        <v>2537240</v>
      </c>
      <c r="CK90" s="69">
        <f t="shared" si="50"/>
        <v>112462760</v>
      </c>
      <c r="CL90" s="69">
        <f t="shared" si="79"/>
        <v>220</v>
      </c>
      <c r="CM90" s="69">
        <f t="shared" si="80"/>
        <v>9999780</v>
      </c>
      <c r="CN90" s="69">
        <f t="shared" si="81"/>
        <v>0</v>
      </c>
    </row>
    <row r="91" spans="1:92" outlineLevel="4" x14ac:dyDescent="0.25">
      <c r="B91" s="3" t="str">
        <f t="shared" si="64"/>
        <v>A 2-0-4-4-2110</v>
      </c>
      <c r="C91" s="73" t="s">
        <v>197</v>
      </c>
      <c r="D91" s="16">
        <v>10</v>
      </c>
      <c r="E91" s="77" t="s">
        <v>198</v>
      </c>
      <c r="F91" s="78">
        <v>5000000</v>
      </c>
      <c r="G91" s="78">
        <v>0</v>
      </c>
      <c r="H91" s="78">
        <v>0</v>
      </c>
      <c r="I91" s="78"/>
      <c r="J91" s="78"/>
      <c r="K91" s="78"/>
      <c r="L91" s="78"/>
      <c r="M91" s="82"/>
      <c r="N91" s="82"/>
      <c r="O91" s="82"/>
      <c r="P91" s="82"/>
      <c r="Q91" s="78"/>
      <c r="R91" s="78"/>
      <c r="S91" s="78"/>
      <c r="T91" s="78"/>
      <c r="U91" s="78"/>
      <c r="V91" s="78"/>
      <c r="W91" s="78"/>
      <c r="X91" s="78"/>
      <c r="Y91" s="78"/>
      <c r="Z91" s="78"/>
      <c r="AA91" s="78"/>
      <c r="AB91" s="78"/>
      <c r="AC91" s="78"/>
      <c r="AD91" s="78"/>
      <c r="AE91" s="78">
        <f t="shared" si="53"/>
        <v>0</v>
      </c>
      <c r="AF91" s="78">
        <f t="shared" si="53"/>
        <v>0</v>
      </c>
      <c r="AG91" s="78"/>
      <c r="AH91" s="78"/>
      <c r="AI91" s="78"/>
      <c r="AJ91" s="78">
        <f t="shared" si="74"/>
        <v>5000000</v>
      </c>
      <c r="AK91" s="85">
        <v>300000</v>
      </c>
      <c r="AL91" s="85">
        <v>89190</v>
      </c>
      <c r="AM91" s="85">
        <v>0</v>
      </c>
      <c r="AN91" s="78">
        <v>0</v>
      </c>
      <c r="AO91" s="78"/>
      <c r="AP91" s="78"/>
      <c r="AQ91" s="78"/>
      <c r="AR91" s="78"/>
      <c r="AS91" s="78"/>
      <c r="AT91" s="78"/>
      <c r="AU91" s="78"/>
      <c r="AV91" s="78"/>
      <c r="AW91" s="78">
        <f t="shared" si="75"/>
        <v>389190</v>
      </c>
      <c r="AX91" s="78">
        <v>300000</v>
      </c>
      <c r="AY91" s="78">
        <v>89190</v>
      </c>
      <c r="AZ91" s="78">
        <v>0</v>
      </c>
      <c r="BA91" s="78">
        <v>0</v>
      </c>
      <c r="BB91" s="78"/>
      <c r="BC91" s="78"/>
      <c r="BD91" s="78"/>
      <c r="BE91" s="78"/>
      <c r="BF91" s="78"/>
      <c r="BG91" s="78"/>
      <c r="BH91" s="78"/>
      <c r="BI91" s="78"/>
      <c r="BJ91" s="78">
        <f t="shared" si="76"/>
        <v>389190</v>
      </c>
      <c r="BK91" s="78">
        <v>300000</v>
      </c>
      <c r="BL91" s="78">
        <v>89190</v>
      </c>
      <c r="BM91" s="78">
        <v>0</v>
      </c>
      <c r="BN91" s="78">
        <v>0</v>
      </c>
      <c r="BO91" s="78"/>
      <c r="BP91" s="78"/>
      <c r="BQ91" s="78"/>
      <c r="BR91" s="78"/>
      <c r="BS91" s="78"/>
      <c r="BT91" s="78"/>
      <c r="BU91" s="78"/>
      <c r="BV91" s="78"/>
      <c r="BW91" s="78">
        <f t="shared" si="77"/>
        <v>389190</v>
      </c>
      <c r="BX91" s="78">
        <v>300000</v>
      </c>
      <c r="BY91" s="78">
        <v>89190</v>
      </c>
      <c r="BZ91" s="78">
        <v>0</v>
      </c>
      <c r="CA91" s="78">
        <v>0</v>
      </c>
      <c r="CB91" s="78"/>
      <c r="CC91" s="78"/>
      <c r="CD91" s="78"/>
      <c r="CE91" s="78"/>
      <c r="CF91" s="78"/>
      <c r="CG91" s="78"/>
      <c r="CH91" s="78"/>
      <c r="CI91" s="78"/>
      <c r="CJ91" s="78">
        <f t="shared" si="78"/>
        <v>389190</v>
      </c>
      <c r="CK91" s="69">
        <f t="shared" si="50"/>
        <v>4610810</v>
      </c>
      <c r="CL91" s="69">
        <f t="shared" si="79"/>
        <v>0</v>
      </c>
      <c r="CM91" s="69">
        <f t="shared" si="80"/>
        <v>0</v>
      </c>
      <c r="CN91" s="69">
        <f t="shared" si="81"/>
        <v>0</v>
      </c>
    </row>
    <row r="92" spans="1:92" outlineLevel="4" x14ac:dyDescent="0.25">
      <c r="B92" s="3" t="str">
        <f t="shared" si="64"/>
        <v>A 2-0-4-4-2310</v>
      </c>
      <c r="C92" s="73" t="s">
        <v>199</v>
      </c>
      <c r="D92" s="16">
        <v>10</v>
      </c>
      <c r="E92" s="77" t="s">
        <v>200</v>
      </c>
      <c r="F92" s="78">
        <v>300000000</v>
      </c>
      <c r="G92" s="78">
        <v>0</v>
      </c>
      <c r="H92" s="78">
        <v>0</v>
      </c>
      <c r="I92" s="78"/>
      <c r="J92" s="78"/>
      <c r="K92" s="78"/>
      <c r="L92" s="78"/>
      <c r="M92" s="82"/>
      <c r="N92" s="78">
        <v>82500000</v>
      </c>
      <c r="O92" s="82"/>
      <c r="P92" s="82"/>
      <c r="Q92" s="78"/>
      <c r="R92" s="78"/>
      <c r="S92" s="78"/>
      <c r="T92" s="78"/>
      <c r="U92" s="78"/>
      <c r="V92" s="78"/>
      <c r="W92" s="78"/>
      <c r="X92" s="78"/>
      <c r="Y92" s="78"/>
      <c r="Z92" s="78"/>
      <c r="AA92" s="78"/>
      <c r="AB92" s="78"/>
      <c r="AC92" s="78"/>
      <c r="AD92" s="78"/>
      <c r="AE92" s="78">
        <f t="shared" si="53"/>
        <v>0</v>
      </c>
      <c r="AF92" s="78">
        <f t="shared" si="53"/>
        <v>82500000</v>
      </c>
      <c r="AG92" s="78"/>
      <c r="AH92" s="78"/>
      <c r="AI92" s="78"/>
      <c r="AJ92" s="78">
        <f t="shared" si="74"/>
        <v>382500000</v>
      </c>
      <c r="AK92" s="85">
        <v>1000000</v>
      </c>
      <c r="AL92" s="85">
        <v>50974726</v>
      </c>
      <c r="AM92" s="85">
        <v>87554160</v>
      </c>
      <c r="AN92" s="78">
        <v>4064000</v>
      </c>
      <c r="AO92" s="78"/>
      <c r="AP92" s="78"/>
      <c r="AQ92" s="78"/>
      <c r="AR92" s="78"/>
      <c r="AS92" s="78"/>
      <c r="AT92" s="78"/>
      <c r="AU92" s="78"/>
      <c r="AV92" s="78"/>
      <c r="AW92" s="78">
        <f t="shared" si="75"/>
        <v>143592886</v>
      </c>
      <c r="AX92" s="78">
        <v>1000000</v>
      </c>
      <c r="AY92" s="78">
        <v>210400</v>
      </c>
      <c r="AZ92" s="78">
        <v>17554160</v>
      </c>
      <c r="BA92" s="78">
        <v>4074856</v>
      </c>
      <c r="BB92" s="78"/>
      <c r="BC92" s="78"/>
      <c r="BD92" s="78"/>
      <c r="BE92" s="78"/>
      <c r="BF92" s="78"/>
      <c r="BG92" s="78"/>
      <c r="BH92" s="78"/>
      <c r="BI92" s="78"/>
      <c r="BJ92" s="78">
        <f t="shared" si="76"/>
        <v>22839416</v>
      </c>
      <c r="BK92" s="78">
        <v>1000000</v>
      </c>
      <c r="BL92" s="78">
        <v>210400</v>
      </c>
      <c r="BM92" s="78">
        <v>346000</v>
      </c>
      <c r="BN92" s="78">
        <v>738000</v>
      </c>
      <c r="BO92" s="78"/>
      <c r="BP92" s="78"/>
      <c r="BQ92" s="78"/>
      <c r="BR92" s="78"/>
      <c r="BS92" s="78"/>
      <c r="BT92" s="78"/>
      <c r="BU92" s="78"/>
      <c r="BV92" s="78"/>
      <c r="BW92" s="78">
        <f t="shared" si="77"/>
        <v>2294400</v>
      </c>
      <c r="BX92" s="78">
        <v>1000000</v>
      </c>
      <c r="BY92" s="78">
        <v>210400</v>
      </c>
      <c r="BZ92" s="78">
        <v>346000</v>
      </c>
      <c r="CA92" s="78">
        <v>738000</v>
      </c>
      <c r="CB92" s="78"/>
      <c r="CC92" s="78"/>
      <c r="CD92" s="78"/>
      <c r="CE92" s="78"/>
      <c r="CF92" s="78"/>
      <c r="CG92" s="78"/>
      <c r="CH92" s="78"/>
      <c r="CI92" s="78"/>
      <c r="CJ92" s="78">
        <f t="shared" si="78"/>
        <v>2294400</v>
      </c>
      <c r="CK92" s="69">
        <f t="shared" si="50"/>
        <v>238907114</v>
      </c>
      <c r="CL92" s="69">
        <f t="shared" si="79"/>
        <v>120753470</v>
      </c>
      <c r="CM92" s="69">
        <f t="shared" si="80"/>
        <v>20545016</v>
      </c>
      <c r="CN92" s="69">
        <f t="shared" si="81"/>
        <v>0</v>
      </c>
    </row>
    <row r="93" spans="1:92" outlineLevel="3" x14ac:dyDescent="0.25">
      <c r="A93" s="73" t="s">
        <v>201</v>
      </c>
      <c r="C93" s="73" t="s">
        <v>201</v>
      </c>
      <c r="D93" s="16">
        <v>10</v>
      </c>
      <c r="E93" s="88" t="s">
        <v>202</v>
      </c>
      <c r="F93" s="82">
        <f>SUM(F94:F103)</f>
        <v>3280240000</v>
      </c>
      <c r="G93" s="82">
        <f t="shared" ref="G93:BR93" si="82">SUM(G94:G103)</f>
        <v>3000000</v>
      </c>
      <c r="H93" s="82">
        <f t="shared" si="82"/>
        <v>0</v>
      </c>
      <c r="I93" s="82">
        <f t="shared" si="82"/>
        <v>0</v>
      </c>
      <c r="J93" s="82">
        <f t="shared" si="82"/>
        <v>0</v>
      </c>
      <c r="K93" s="82">
        <f t="shared" si="82"/>
        <v>30000000</v>
      </c>
      <c r="L93" s="82">
        <f t="shared" si="82"/>
        <v>0</v>
      </c>
      <c r="M93" s="82">
        <f t="shared" si="82"/>
        <v>0</v>
      </c>
      <c r="N93" s="82">
        <f t="shared" si="82"/>
        <v>1390000000</v>
      </c>
      <c r="O93" s="82">
        <f t="shared" si="82"/>
        <v>0</v>
      </c>
      <c r="P93" s="82">
        <f t="shared" si="82"/>
        <v>0</v>
      </c>
      <c r="Q93" s="82">
        <f t="shared" si="82"/>
        <v>0</v>
      </c>
      <c r="R93" s="82">
        <f t="shared" si="82"/>
        <v>0</v>
      </c>
      <c r="S93" s="82">
        <f t="shared" si="82"/>
        <v>0</v>
      </c>
      <c r="T93" s="82">
        <f t="shared" si="82"/>
        <v>0</v>
      </c>
      <c r="U93" s="82">
        <f t="shared" si="82"/>
        <v>0</v>
      </c>
      <c r="V93" s="82">
        <f t="shared" si="82"/>
        <v>0</v>
      </c>
      <c r="W93" s="82">
        <f t="shared" si="82"/>
        <v>0</v>
      </c>
      <c r="X93" s="82">
        <f t="shared" si="82"/>
        <v>0</v>
      </c>
      <c r="Y93" s="82">
        <f t="shared" si="82"/>
        <v>0</v>
      </c>
      <c r="Z93" s="82">
        <f t="shared" si="82"/>
        <v>0</v>
      </c>
      <c r="AA93" s="82">
        <f t="shared" si="82"/>
        <v>0</v>
      </c>
      <c r="AB93" s="82">
        <f t="shared" si="82"/>
        <v>0</v>
      </c>
      <c r="AC93" s="82">
        <f t="shared" si="82"/>
        <v>0</v>
      </c>
      <c r="AD93" s="82">
        <f t="shared" si="82"/>
        <v>0</v>
      </c>
      <c r="AE93" s="82">
        <f t="shared" si="53"/>
        <v>33000000</v>
      </c>
      <c r="AF93" s="82">
        <f t="shared" si="53"/>
        <v>1390000000</v>
      </c>
      <c r="AG93" s="82">
        <f t="shared" si="82"/>
        <v>0</v>
      </c>
      <c r="AH93" s="82">
        <f t="shared" si="82"/>
        <v>0</v>
      </c>
      <c r="AI93" s="82">
        <f t="shared" si="82"/>
        <v>0</v>
      </c>
      <c r="AJ93" s="82">
        <f>+SUM(AJ94:AJ103)</f>
        <v>4637240000</v>
      </c>
      <c r="AK93" s="82">
        <f t="shared" si="82"/>
        <v>1939199919</v>
      </c>
      <c r="AL93" s="82">
        <f t="shared" si="82"/>
        <v>101760743</v>
      </c>
      <c r="AM93" s="82">
        <f t="shared" si="82"/>
        <v>89672949</v>
      </c>
      <c r="AN93" s="82">
        <f t="shared" si="82"/>
        <v>110853350</v>
      </c>
      <c r="AO93" s="82">
        <f t="shared" si="82"/>
        <v>0</v>
      </c>
      <c r="AP93" s="82">
        <f t="shared" si="82"/>
        <v>0</v>
      </c>
      <c r="AQ93" s="82">
        <f t="shared" si="82"/>
        <v>0</v>
      </c>
      <c r="AR93" s="82">
        <f t="shared" si="82"/>
        <v>0</v>
      </c>
      <c r="AS93" s="82">
        <f t="shared" si="82"/>
        <v>0</v>
      </c>
      <c r="AT93" s="82">
        <f t="shared" si="82"/>
        <v>0</v>
      </c>
      <c r="AU93" s="82">
        <f t="shared" si="82"/>
        <v>0</v>
      </c>
      <c r="AV93" s="82">
        <f t="shared" si="82"/>
        <v>0</v>
      </c>
      <c r="AW93" s="82">
        <f t="shared" si="82"/>
        <v>2241486961</v>
      </c>
      <c r="AX93" s="82">
        <f t="shared" si="82"/>
        <v>194107228</v>
      </c>
      <c r="AY93" s="82">
        <f t="shared" si="82"/>
        <v>20307422</v>
      </c>
      <c r="AZ93" s="82">
        <f t="shared" si="82"/>
        <v>159054496</v>
      </c>
      <c r="BA93" s="82">
        <f t="shared" si="82"/>
        <v>70481880</v>
      </c>
      <c r="BB93" s="82">
        <f t="shared" si="82"/>
        <v>0</v>
      </c>
      <c r="BC93" s="82">
        <f t="shared" si="82"/>
        <v>0</v>
      </c>
      <c r="BD93" s="82">
        <f t="shared" si="82"/>
        <v>0</v>
      </c>
      <c r="BE93" s="82">
        <f t="shared" si="82"/>
        <v>0</v>
      </c>
      <c r="BF93" s="82">
        <f t="shared" si="82"/>
        <v>0</v>
      </c>
      <c r="BG93" s="82">
        <f t="shared" si="82"/>
        <v>0</v>
      </c>
      <c r="BH93" s="82">
        <f t="shared" si="82"/>
        <v>0</v>
      </c>
      <c r="BI93" s="82">
        <f t="shared" si="82"/>
        <v>0</v>
      </c>
      <c r="BJ93" s="82">
        <f t="shared" si="82"/>
        <v>443951026</v>
      </c>
      <c r="BK93" s="82">
        <f t="shared" si="82"/>
        <v>15561096</v>
      </c>
      <c r="BL93" s="82">
        <f t="shared" si="82"/>
        <v>12926096</v>
      </c>
      <c r="BM93" s="82">
        <f t="shared" si="82"/>
        <v>23882643</v>
      </c>
      <c r="BN93" s="82">
        <f t="shared" si="82"/>
        <v>59017766</v>
      </c>
      <c r="BO93" s="82">
        <f t="shared" si="82"/>
        <v>0</v>
      </c>
      <c r="BP93" s="82">
        <f t="shared" si="82"/>
        <v>0</v>
      </c>
      <c r="BQ93" s="82">
        <f t="shared" si="82"/>
        <v>0</v>
      </c>
      <c r="BR93" s="82">
        <f t="shared" si="82"/>
        <v>0</v>
      </c>
      <c r="BS93" s="82">
        <f t="shared" ref="BS93:CJ93" si="83">SUM(BS94:BS103)</f>
        <v>0</v>
      </c>
      <c r="BT93" s="82">
        <f t="shared" si="83"/>
        <v>0</v>
      </c>
      <c r="BU93" s="82">
        <f t="shared" si="83"/>
        <v>0</v>
      </c>
      <c r="BV93" s="82">
        <f t="shared" si="83"/>
        <v>0</v>
      </c>
      <c r="BW93" s="82">
        <f t="shared" si="83"/>
        <v>111387601</v>
      </c>
      <c r="BX93" s="82">
        <f t="shared" si="83"/>
        <v>15561096</v>
      </c>
      <c r="BY93" s="82">
        <f t="shared" si="83"/>
        <v>12926096</v>
      </c>
      <c r="BZ93" s="82">
        <f t="shared" si="83"/>
        <v>23882643</v>
      </c>
      <c r="CA93" s="82">
        <f t="shared" si="83"/>
        <v>59017766</v>
      </c>
      <c r="CB93" s="82">
        <f t="shared" si="83"/>
        <v>0</v>
      </c>
      <c r="CC93" s="82">
        <f t="shared" si="83"/>
        <v>0</v>
      </c>
      <c r="CD93" s="82">
        <f t="shared" si="83"/>
        <v>0</v>
      </c>
      <c r="CE93" s="82">
        <f t="shared" si="83"/>
        <v>0</v>
      </c>
      <c r="CF93" s="82">
        <f t="shared" si="83"/>
        <v>0</v>
      </c>
      <c r="CG93" s="82">
        <f t="shared" si="83"/>
        <v>0</v>
      </c>
      <c r="CH93" s="82">
        <f t="shared" si="83"/>
        <v>0</v>
      </c>
      <c r="CI93" s="82">
        <f t="shared" si="83"/>
        <v>0</v>
      </c>
      <c r="CJ93" s="82">
        <f t="shared" si="83"/>
        <v>111387601</v>
      </c>
      <c r="CK93" s="69">
        <f t="shared" si="50"/>
        <v>2395753039</v>
      </c>
      <c r="CL93" s="69">
        <f t="shared" si="79"/>
        <v>1797535935</v>
      </c>
      <c r="CM93" s="69">
        <f t="shared" si="80"/>
        <v>332563425</v>
      </c>
      <c r="CN93" s="69">
        <f t="shared" si="81"/>
        <v>0</v>
      </c>
    </row>
    <row r="94" spans="1:92" outlineLevel="4" x14ac:dyDescent="0.25">
      <c r="B94" s="3" t="str">
        <f t="shared" si="64"/>
        <v>A 2-0-4-5-110</v>
      </c>
      <c r="C94" s="73" t="s">
        <v>203</v>
      </c>
      <c r="D94" s="16">
        <v>10</v>
      </c>
      <c r="E94" s="77" t="s">
        <v>204</v>
      </c>
      <c r="F94" s="78">
        <v>541240000</v>
      </c>
      <c r="G94" s="78">
        <v>3000000</v>
      </c>
      <c r="H94" s="78">
        <v>0</v>
      </c>
      <c r="I94" s="78"/>
      <c r="J94" s="78"/>
      <c r="K94" s="78">
        <v>30000000</v>
      </c>
      <c r="L94" s="78"/>
      <c r="M94" s="82"/>
      <c r="N94" s="78">
        <v>350000000</v>
      </c>
      <c r="O94" s="82"/>
      <c r="P94" s="82"/>
      <c r="Q94" s="78"/>
      <c r="R94" s="78"/>
      <c r="S94" s="78"/>
      <c r="T94" s="78"/>
      <c r="U94" s="78"/>
      <c r="V94" s="78"/>
      <c r="W94" s="78"/>
      <c r="X94" s="78"/>
      <c r="Y94" s="78"/>
      <c r="Z94" s="78"/>
      <c r="AA94" s="78"/>
      <c r="AB94" s="78"/>
      <c r="AC94" s="78"/>
      <c r="AD94" s="78"/>
      <c r="AE94" s="78">
        <f t="shared" si="53"/>
        <v>33000000</v>
      </c>
      <c r="AF94" s="78">
        <f t="shared" si="53"/>
        <v>350000000</v>
      </c>
      <c r="AG94" s="78"/>
      <c r="AH94" s="78"/>
      <c r="AI94" s="78"/>
      <c r="AJ94" s="78">
        <f t="shared" ref="AJ94:AJ103" si="84">+F94-AE94+AF94</f>
        <v>858240000</v>
      </c>
      <c r="AK94" s="85">
        <v>1000000</v>
      </c>
      <c r="AL94" s="85">
        <v>4942422</v>
      </c>
      <c r="AM94" s="85">
        <v>415000</v>
      </c>
      <c r="AN94" s="78">
        <v>60138000</v>
      </c>
      <c r="AO94" s="78"/>
      <c r="AP94" s="78"/>
      <c r="AQ94" s="78"/>
      <c r="AR94" s="78"/>
      <c r="AS94" s="78"/>
      <c r="AT94" s="78"/>
      <c r="AU94" s="78"/>
      <c r="AV94" s="78"/>
      <c r="AW94" s="78">
        <f t="shared" ref="AW94:AW103" si="85">+SUM(AK94:AV94)</f>
        <v>66495422</v>
      </c>
      <c r="AX94" s="78">
        <v>1000000</v>
      </c>
      <c r="AY94" s="78">
        <v>4942422</v>
      </c>
      <c r="AZ94" s="78">
        <v>415000</v>
      </c>
      <c r="BA94" s="78">
        <v>800000</v>
      </c>
      <c r="BB94" s="78"/>
      <c r="BC94" s="78"/>
      <c r="BD94" s="78"/>
      <c r="BE94" s="78"/>
      <c r="BF94" s="78"/>
      <c r="BG94" s="78"/>
      <c r="BH94" s="78"/>
      <c r="BI94" s="78"/>
      <c r="BJ94" s="78">
        <f t="shared" ref="BJ94:BJ103" si="86">+SUM(AX94:BI94)</f>
        <v>7157422</v>
      </c>
      <c r="BK94" s="78">
        <v>1000000</v>
      </c>
      <c r="BL94" s="78">
        <v>1000000</v>
      </c>
      <c r="BM94" s="78">
        <v>415000</v>
      </c>
      <c r="BN94" s="78">
        <v>4742422</v>
      </c>
      <c r="BO94" s="78"/>
      <c r="BP94" s="78"/>
      <c r="BQ94" s="78"/>
      <c r="BR94" s="78"/>
      <c r="BS94" s="78"/>
      <c r="BT94" s="78"/>
      <c r="BU94" s="78"/>
      <c r="BV94" s="78"/>
      <c r="BW94" s="78">
        <f t="shared" ref="BW94:BW103" si="87">+SUM(BK94:BV94)</f>
        <v>7157422</v>
      </c>
      <c r="BX94" s="78">
        <v>1000000</v>
      </c>
      <c r="BY94" s="78">
        <v>1000000</v>
      </c>
      <c r="BZ94" s="78">
        <v>415000</v>
      </c>
      <c r="CA94" s="78">
        <v>4742422</v>
      </c>
      <c r="CB94" s="78"/>
      <c r="CC94" s="78"/>
      <c r="CD94" s="78"/>
      <c r="CE94" s="78"/>
      <c r="CF94" s="78"/>
      <c r="CG94" s="78"/>
      <c r="CH94" s="78"/>
      <c r="CI94" s="78"/>
      <c r="CJ94" s="78">
        <f t="shared" ref="CJ94:CJ103" si="88">+SUM(BX94:CI94)</f>
        <v>7157422</v>
      </c>
      <c r="CK94" s="69">
        <f t="shared" si="50"/>
        <v>791744578</v>
      </c>
      <c r="CL94" s="69">
        <f t="shared" si="79"/>
        <v>59338000</v>
      </c>
      <c r="CM94" s="69">
        <f t="shared" si="80"/>
        <v>0</v>
      </c>
      <c r="CN94" s="69">
        <f t="shared" si="81"/>
        <v>0</v>
      </c>
    </row>
    <row r="95" spans="1:92" outlineLevel="4" x14ac:dyDescent="0.25">
      <c r="B95" s="3" t="str">
        <f t="shared" si="64"/>
        <v>A 2-0-4-5-210</v>
      </c>
      <c r="C95" s="73" t="s">
        <v>205</v>
      </c>
      <c r="D95" s="16">
        <v>10</v>
      </c>
      <c r="E95" s="77" t="s">
        <v>206</v>
      </c>
      <c r="F95" s="78">
        <v>100000000</v>
      </c>
      <c r="G95" s="78">
        <v>0</v>
      </c>
      <c r="H95" s="78">
        <v>0</v>
      </c>
      <c r="I95" s="78"/>
      <c r="J95" s="78"/>
      <c r="K95" s="78"/>
      <c r="L95" s="78"/>
      <c r="M95" s="82"/>
      <c r="N95" s="78">
        <v>50000000</v>
      </c>
      <c r="O95" s="82"/>
      <c r="P95" s="82"/>
      <c r="Q95" s="78"/>
      <c r="R95" s="78"/>
      <c r="S95" s="78"/>
      <c r="T95" s="78"/>
      <c r="U95" s="78"/>
      <c r="V95" s="78"/>
      <c r="W95" s="78"/>
      <c r="X95" s="78"/>
      <c r="Y95" s="78"/>
      <c r="Z95" s="78"/>
      <c r="AA95" s="78"/>
      <c r="AB95" s="78"/>
      <c r="AC95" s="78"/>
      <c r="AD95" s="78"/>
      <c r="AE95" s="78">
        <f t="shared" si="53"/>
        <v>0</v>
      </c>
      <c r="AF95" s="78">
        <f t="shared" si="53"/>
        <v>50000000</v>
      </c>
      <c r="AG95" s="78"/>
      <c r="AH95" s="78"/>
      <c r="AI95" s="78"/>
      <c r="AJ95" s="78">
        <f t="shared" si="84"/>
        <v>150000000</v>
      </c>
      <c r="AK95" s="85">
        <v>1000000</v>
      </c>
      <c r="AL95" s="85">
        <v>27536400</v>
      </c>
      <c r="AM95" s="85">
        <v>11852679</v>
      </c>
      <c r="AN95" s="78">
        <v>19073500</v>
      </c>
      <c r="AO95" s="78"/>
      <c r="AP95" s="78"/>
      <c r="AQ95" s="78"/>
      <c r="AR95" s="78"/>
      <c r="AS95" s="78"/>
      <c r="AT95" s="78"/>
      <c r="AU95" s="78"/>
      <c r="AV95" s="78"/>
      <c r="AW95" s="78">
        <f t="shared" si="85"/>
        <v>59462579</v>
      </c>
      <c r="AX95" s="78">
        <v>1000000</v>
      </c>
      <c r="AY95" s="78">
        <v>174000</v>
      </c>
      <c r="AZ95" s="78">
        <v>16309600</v>
      </c>
      <c r="BA95" s="78">
        <v>1100000</v>
      </c>
      <c r="BB95" s="78"/>
      <c r="BC95" s="78"/>
      <c r="BD95" s="78"/>
      <c r="BE95" s="78"/>
      <c r="BF95" s="78"/>
      <c r="BG95" s="78"/>
      <c r="BH95" s="78"/>
      <c r="BI95" s="78"/>
      <c r="BJ95" s="78">
        <f t="shared" si="86"/>
        <v>18583600</v>
      </c>
      <c r="BK95" s="78">
        <v>1000000</v>
      </c>
      <c r="BL95" s="78">
        <v>174000</v>
      </c>
      <c r="BM95" s="78">
        <v>0</v>
      </c>
      <c r="BN95" s="78">
        <v>0</v>
      </c>
      <c r="BO95" s="78"/>
      <c r="BP95" s="78"/>
      <c r="BQ95" s="78"/>
      <c r="BR95" s="78"/>
      <c r="BS95" s="78"/>
      <c r="BT95" s="78"/>
      <c r="BU95" s="78"/>
      <c r="BV95" s="78"/>
      <c r="BW95" s="78">
        <f t="shared" si="87"/>
        <v>1174000</v>
      </c>
      <c r="BX95" s="78">
        <v>1000000</v>
      </c>
      <c r="BY95" s="78">
        <v>174000</v>
      </c>
      <c r="BZ95" s="78">
        <v>0</v>
      </c>
      <c r="CA95" s="78">
        <v>0</v>
      </c>
      <c r="CB95" s="78"/>
      <c r="CC95" s="78"/>
      <c r="CD95" s="78"/>
      <c r="CE95" s="78"/>
      <c r="CF95" s="78"/>
      <c r="CG95" s="78"/>
      <c r="CH95" s="78"/>
      <c r="CI95" s="78"/>
      <c r="CJ95" s="78">
        <f t="shared" si="88"/>
        <v>1174000</v>
      </c>
      <c r="CK95" s="69">
        <f t="shared" si="50"/>
        <v>90537421</v>
      </c>
      <c r="CL95" s="69">
        <f t="shared" si="79"/>
        <v>40878979</v>
      </c>
      <c r="CM95" s="69">
        <f t="shared" si="80"/>
        <v>17409600</v>
      </c>
      <c r="CN95" s="69">
        <f t="shared" si="81"/>
        <v>0</v>
      </c>
    </row>
    <row r="96" spans="1:92" outlineLevel="4" x14ac:dyDescent="0.25">
      <c r="B96" s="3" t="str">
        <f t="shared" si="64"/>
        <v>A 2-0-4-5-510</v>
      </c>
      <c r="C96" s="73" t="s">
        <v>207</v>
      </c>
      <c r="D96" s="16">
        <v>10</v>
      </c>
      <c r="E96" s="77" t="s">
        <v>208</v>
      </c>
      <c r="F96" s="78">
        <v>350000000</v>
      </c>
      <c r="G96" s="78">
        <v>0</v>
      </c>
      <c r="H96" s="78">
        <v>0</v>
      </c>
      <c r="I96" s="78"/>
      <c r="J96" s="78"/>
      <c r="K96" s="78"/>
      <c r="L96" s="78"/>
      <c r="M96" s="82"/>
      <c r="N96" s="78">
        <v>500000000</v>
      </c>
      <c r="O96" s="82"/>
      <c r="P96" s="82"/>
      <c r="Q96" s="78"/>
      <c r="R96" s="78"/>
      <c r="S96" s="78"/>
      <c r="T96" s="78"/>
      <c r="U96" s="78"/>
      <c r="V96" s="78"/>
      <c r="W96" s="78"/>
      <c r="X96" s="78"/>
      <c r="Y96" s="78"/>
      <c r="Z96" s="78"/>
      <c r="AA96" s="78"/>
      <c r="AB96" s="78"/>
      <c r="AC96" s="78"/>
      <c r="AD96" s="78"/>
      <c r="AE96" s="78">
        <f t="shared" si="53"/>
        <v>0</v>
      </c>
      <c r="AF96" s="78">
        <f t="shared" si="53"/>
        <v>500000000</v>
      </c>
      <c r="AG96" s="78"/>
      <c r="AH96" s="78"/>
      <c r="AI96" s="78"/>
      <c r="AJ96" s="78">
        <f t="shared" si="84"/>
        <v>850000000</v>
      </c>
      <c r="AK96" s="85">
        <v>0</v>
      </c>
      <c r="AL96" s="85">
        <v>35483430</v>
      </c>
      <c r="AM96" s="85">
        <v>0</v>
      </c>
      <c r="AN96" s="78">
        <v>0</v>
      </c>
      <c r="AO96" s="78"/>
      <c r="AP96" s="78"/>
      <c r="AQ96" s="78"/>
      <c r="AR96" s="78"/>
      <c r="AS96" s="78"/>
      <c r="AT96" s="78"/>
      <c r="AU96" s="78"/>
      <c r="AV96" s="78"/>
      <c r="AW96" s="78">
        <f t="shared" si="85"/>
        <v>35483430</v>
      </c>
      <c r="AX96" s="78">
        <v>0</v>
      </c>
      <c r="AY96" s="78">
        <v>0</v>
      </c>
      <c r="AZ96" s="78">
        <v>34510000</v>
      </c>
      <c r="BA96" s="78">
        <v>0</v>
      </c>
      <c r="BB96" s="78"/>
      <c r="BC96" s="78"/>
      <c r="BD96" s="78"/>
      <c r="BE96" s="78"/>
      <c r="BF96" s="78"/>
      <c r="BG96" s="78"/>
      <c r="BH96" s="78"/>
      <c r="BI96" s="78"/>
      <c r="BJ96" s="78">
        <f t="shared" si="86"/>
        <v>34510000</v>
      </c>
      <c r="BK96" s="78">
        <v>0</v>
      </c>
      <c r="BL96" s="78">
        <v>0</v>
      </c>
      <c r="BM96" s="78">
        <v>0</v>
      </c>
      <c r="BN96" s="78">
        <v>3451000</v>
      </c>
      <c r="BO96" s="78"/>
      <c r="BP96" s="78"/>
      <c r="BQ96" s="78"/>
      <c r="BR96" s="78"/>
      <c r="BS96" s="78"/>
      <c r="BT96" s="78"/>
      <c r="BU96" s="78"/>
      <c r="BV96" s="78"/>
      <c r="BW96" s="78">
        <f t="shared" si="87"/>
        <v>3451000</v>
      </c>
      <c r="BX96" s="78">
        <v>0</v>
      </c>
      <c r="BY96" s="78">
        <v>0</v>
      </c>
      <c r="BZ96" s="78">
        <v>0</v>
      </c>
      <c r="CA96" s="78">
        <v>3451000</v>
      </c>
      <c r="CB96" s="78"/>
      <c r="CC96" s="78"/>
      <c r="CD96" s="78"/>
      <c r="CE96" s="78"/>
      <c r="CF96" s="78"/>
      <c r="CG96" s="78"/>
      <c r="CH96" s="78"/>
      <c r="CI96" s="78"/>
      <c r="CJ96" s="78">
        <f t="shared" si="88"/>
        <v>3451000</v>
      </c>
      <c r="CK96" s="69">
        <f t="shared" si="50"/>
        <v>814516570</v>
      </c>
      <c r="CL96" s="69">
        <f t="shared" si="79"/>
        <v>973430</v>
      </c>
      <c r="CM96" s="69">
        <f t="shared" si="80"/>
        <v>31059000</v>
      </c>
      <c r="CN96" s="69">
        <f t="shared" si="81"/>
        <v>0</v>
      </c>
    </row>
    <row r="97" spans="1:92" outlineLevel="4" x14ac:dyDescent="0.25">
      <c r="B97" s="3" t="str">
        <f t="shared" si="64"/>
        <v>A 2-0-4-5-610</v>
      </c>
      <c r="C97" s="73" t="s">
        <v>209</v>
      </c>
      <c r="D97" s="16">
        <v>10</v>
      </c>
      <c r="E97" s="77" t="s">
        <v>210</v>
      </c>
      <c r="F97" s="78">
        <v>250000000</v>
      </c>
      <c r="G97" s="78">
        <v>0</v>
      </c>
      <c r="H97" s="78">
        <v>0</v>
      </c>
      <c r="I97" s="78"/>
      <c r="J97" s="78"/>
      <c r="K97" s="78"/>
      <c r="L97" s="78"/>
      <c r="M97" s="78"/>
      <c r="N97" s="78">
        <v>100000000</v>
      </c>
      <c r="O97" s="82"/>
      <c r="P97" s="82"/>
      <c r="Q97" s="78"/>
      <c r="R97" s="78"/>
      <c r="S97" s="78"/>
      <c r="T97" s="78"/>
      <c r="U97" s="78"/>
      <c r="V97" s="78"/>
      <c r="W97" s="78"/>
      <c r="X97" s="78"/>
      <c r="Y97" s="78"/>
      <c r="Z97" s="78"/>
      <c r="AA97" s="78"/>
      <c r="AB97" s="78"/>
      <c r="AC97" s="78"/>
      <c r="AD97" s="78"/>
      <c r="AE97" s="78">
        <f t="shared" si="53"/>
        <v>0</v>
      </c>
      <c r="AF97" s="78">
        <f t="shared" si="53"/>
        <v>100000000</v>
      </c>
      <c r="AG97" s="78"/>
      <c r="AH97" s="78"/>
      <c r="AI97" s="78"/>
      <c r="AJ97" s="78">
        <f t="shared" si="84"/>
        <v>350000000</v>
      </c>
      <c r="AK97" s="85">
        <v>74000000</v>
      </c>
      <c r="AL97" s="85">
        <v>33798491</v>
      </c>
      <c r="AM97" s="85">
        <v>43718270</v>
      </c>
      <c r="AN97" s="78">
        <v>31641850</v>
      </c>
      <c r="AO97" s="78"/>
      <c r="AP97" s="78"/>
      <c r="AQ97" s="78"/>
      <c r="AR97" s="78"/>
      <c r="AS97" s="78"/>
      <c r="AT97" s="78"/>
      <c r="AU97" s="78"/>
      <c r="AV97" s="78"/>
      <c r="AW97" s="78">
        <f t="shared" si="85"/>
        <v>183158611</v>
      </c>
      <c r="AX97" s="78">
        <v>1000000</v>
      </c>
      <c r="AY97" s="78">
        <v>15191000</v>
      </c>
      <c r="AZ97" s="78">
        <v>101994012</v>
      </c>
      <c r="BA97" s="78">
        <v>34894880</v>
      </c>
      <c r="BB97" s="78"/>
      <c r="BC97" s="78"/>
      <c r="BD97" s="78"/>
      <c r="BE97" s="78"/>
      <c r="BF97" s="78"/>
      <c r="BG97" s="78"/>
      <c r="BH97" s="78"/>
      <c r="BI97" s="78"/>
      <c r="BJ97" s="78">
        <f t="shared" si="86"/>
        <v>153079892</v>
      </c>
      <c r="BK97" s="78">
        <v>1000000</v>
      </c>
      <c r="BL97" s="78">
        <v>191000</v>
      </c>
      <c r="BM97" s="78">
        <v>0</v>
      </c>
      <c r="BN97" s="78">
        <v>1305508</v>
      </c>
      <c r="BO97" s="78"/>
      <c r="BP97" s="78"/>
      <c r="BQ97" s="78"/>
      <c r="BR97" s="78"/>
      <c r="BS97" s="78"/>
      <c r="BT97" s="78"/>
      <c r="BU97" s="78"/>
      <c r="BV97" s="78"/>
      <c r="BW97" s="78">
        <f t="shared" si="87"/>
        <v>2496508</v>
      </c>
      <c r="BX97" s="78">
        <v>1000000</v>
      </c>
      <c r="BY97" s="78">
        <v>191000</v>
      </c>
      <c r="BZ97" s="78">
        <v>0</v>
      </c>
      <c r="CA97" s="78">
        <v>1305508</v>
      </c>
      <c r="CB97" s="78"/>
      <c r="CC97" s="78"/>
      <c r="CD97" s="78"/>
      <c r="CE97" s="78"/>
      <c r="CF97" s="78"/>
      <c r="CG97" s="78"/>
      <c r="CH97" s="78"/>
      <c r="CI97" s="78"/>
      <c r="CJ97" s="78">
        <f t="shared" si="88"/>
        <v>2496508</v>
      </c>
      <c r="CK97" s="69">
        <f t="shared" si="50"/>
        <v>166841389</v>
      </c>
      <c r="CL97" s="69">
        <f t="shared" si="79"/>
        <v>30078719</v>
      </c>
      <c r="CM97" s="69">
        <f t="shared" si="80"/>
        <v>150583384</v>
      </c>
      <c r="CN97" s="69">
        <f t="shared" si="81"/>
        <v>0</v>
      </c>
    </row>
    <row r="98" spans="1:92" outlineLevel="4" x14ac:dyDescent="0.25">
      <c r="B98" s="3" t="str">
        <f t="shared" si="64"/>
        <v>A 2-0-4-5-810</v>
      </c>
      <c r="C98" s="73" t="s">
        <v>211</v>
      </c>
      <c r="D98" s="16">
        <v>10</v>
      </c>
      <c r="E98" s="77" t="s">
        <v>212</v>
      </c>
      <c r="F98" s="78">
        <v>597000000</v>
      </c>
      <c r="G98" s="78">
        <v>0</v>
      </c>
      <c r="H98" s="78">
        <v>0</v>
      </c>
      <c r="I98" s="78"/>
      <c r="J98" s="78"/>
      <c r="K98" s="78"/>
      <c r="L98" s="78"/>
      <c r="M98" s="78"/>
      <c r="N98" s="78">
        <v>100000000</v>
      </c>
      <c r="O98" s="82"/>
      <c r="P98" s="82"/>
      <c r="Q98" s="78"/>
      <c r="R98" s="78"/>
      <c r="S98" s="78"/>
      <c r="T98" s="78"/>
      <c r="U98" s="78"/>
      <c r="V98" s="78"/>
      <c r="W98" s="78"/>
      <c r="X98" s="78"/>
      <c r="Y98" s="78"/>
      <c r="Z98" s="78"/>
      <c r="AA98" s="78"/>
      <c r="AB98" s="78"/>
      <c r="AC98" s="78"/>
      <c r="AD98" s="78"/>
      <c r="AE98" s="78">
        <f t="shared" si="53"/>
        <v>0</v>
      </c>
      <c r="AF98" s="78">
        <f t="shared" si="53"/>
        <v>100000000</v>
      </c>
      <c r="AG98" s="78"/>
      <c r="AH98" s="78"/>
      <c r="AI98" s="78"/>
      <c r="AJ98" s="78">
        <f t="shared" si="84"/>
        <v>697000000</v>
      </c>
      <c r="AK98" s="85">
        <v>596649349</v>
      </c>
      <c r="AL98" s="85">
        <v>0</v>
      </c>
      <c r="AM98" s="85">
        <v>0</v>
      </c>
      <c r="AN98" s="78">
        <v>0</v>
      </c>
      <c r="AO98" s="78"/>
      <c r="AP98" s="78"/>
      <c r="AQ98" s="78"/>
      <c r="AR98" s="78"/>
      <c r="AS98" s="78"/>
      <c r="AT98" s="78"/>
      <c r="AU98" s="78"/>
      <c r="AV98" s="78"/>
      <c r="AW98" s="78">
        <f t="shared" si="85"/>
        <v>596649349</v>
      </c>
      <c r="AX98" s="78">
        <v>0</v>
      </c>
      <c r="AY98" s="78">
        <v>0</v>
      </c>
      <c r="AZ98" s="78">
        <v>0</v>
      </c>
      <c r="BA98" s="78">
        <v>0</v>
      </c>
      <c r="BB98" s="78"/>
      <c r="BC98" s="78"/>
      <c r="BD98" s="78"/>
      <c r="BE98" s="78"/>
      <c r="BF98" s="78"/>
      <c r="BG98" s="78"/>
      <c r="BH98" s="78"/>
      <c r="BI98" s="78"/>
      <c r="BJ98" s="78">
        <f t="shared" si="86"/>
        <v>0</v>
      </c>
      <c r="BK98" s="78">
        <v>0</v>
      </c>
      <c r="BL98" s="78">
        <v>0</v>
      </c>
      <c r="BM98" s="78">
        <v>0</v>
      </c>
      <c r="BN98" s="78">
        <v>0</v>
      </c>
      <c r="BO98" s="78"/>
      <c r="BP98" s="78"/>
      <c r="BQ98" s="78"/>
      <c r="BR98" s="78"/>
      <c r="BS98" s="78"/>
      <c r="BT98" s="78"/>
      <c r="BU98" s="78"/>
      <c r="BV98" s="78"/>
      <c r="BW98" s="78">
        <f t="shared" si="87"/>
        <v>0</v>
      </c>
      <c r="BX98" s="78">
        <v>0</v>
      </c>
      <c r="BY98" s="78">
        <v>0</v>
      </c>
      <c r="BZ98" s="78">
        <v>0</v>
      </c>
      <c r="CA98" s="78">
        <v>0</v>
      </c>
      <c r="CB98" s="78"/>
      <c r="CC98" s="78"/>
      <c r="CD98" s="78"/>
      <c r="CE98" s="78"/>
      <c r="CF98" s="78"/>
      <c r="CG98" s="78"/>
      <c r="CH98" s="78"/>
      <c r="CI98" s="78"/>
      <c r="CJ98" s="78">
        <f t="shared" si="88"/>
        <v>0</v>
      </c>
      <c r="CK98" s="69">
        <f t="shared" si="50"/>
        <v>100350651</v>
      </c>
      <c r="CL98" s="69">
        <f t="shared" si="79"/>
        <v>596649349</v>
      </c>
      <c r="CM98" s="69">
        <f t="shared" si="80"/>
        <v>0</v>
      </c>
      <c r="CN98" s="69">
        <f t="shared" si="81"/>
        <v>0</v>
      </c>
    </row>
    <row r="99" spans="1:92" s="118" customFormat="1" hidden="1" outlineLevel="4" x14ac:dyDescent="0.25">
      <c r="B99" s="118" t="str">
        <f>+C99&amp;D99</f>
        <v>A 2-0-4-5-910</v>
      </c>
      <c r="C99" s="119" t="s">
        <v>213</v>
      </c>
      <c r="D99" s="120">
        <v>10</v>
      </c>
      <c r="E99" s="121" t="s">
        <v>214</v>
      </c>
      <c r="F99" s="122">
        <v>0</v>
      </c>
      <c r="G99" s="122">
        <v>0</v>
      </c>
      <c r="H99" s="122">
        <v>0</v>
      </c>
      <c r="I99" s="122"/>
      <c r="J99" s="122"/>
      <c r="K99" s="122"/>
      <c r="L99" s="122"/>
      <c r="M99" s="123"/>
      <c r="N99" s="122"/>
      <c r="O99" s="123"/>
      <c r="P99" s="123"/>
      <c r="Q99" s="122"/>
      <c r="R99" s="122"/>
      <c r="S99" s="122"/>
      <c r="T99" s="122"/>
      <c r="U99" s="122"/>
      <c r="V99" s="122"/>
      <c r="W99" s="122"/>
      <c r="X99" s="122"/>
      <c r="Y99" s="122"/>
      <c r="Z99" s="122"/>
      <c r="AA99" s="122"/>
      <c r="AB99" s="122"/>
      <c r="AC99" s="122"/>
      <c r="AD99" s="122"/>
      <c r="AE99" s="122">
        <f t="shared" si="53"/>
        <v>0</v>
      </c>
      <c r="AF99" s="122">
        <f t="shared" si="53"/>
        <v>0</v>
      </c>
      <c r="AG99" s="122"/>
      <c r="AH99" s="122"/>
      <c r="AI99" s="122"/>
      <c r="AJ99" s="78">
        <f t="shared" si="84"/>
        <v>0</v>
      </c>
      <c r="AK99" s="85">
        <v>0</v>
      </c>
      <c r="AL99" s="85">
        <v>0</v>
      </c>
      <c r="AM99" s="85">
        <v>0</v>
      </c>
      <c r="AN99" s="78">
        <v>0</v>
      </c>
      <c r="AO99" s="122"/>
      <c r="AP99" s="122"/>
      <c r="AQ99" s="122"/>
      <c r="AR99" s="122"/>
      <c r="AS99" s="122"/>
      <c r="AT99" s="122"/>
      <c r="AU99" s="122"/>
      <c r="AV99" s="122"/>
      <c r="AW99" s="78">
        <f t="shared" si="85"/>
        <v>0</v>
      </c>
      <c r="AX99" s="122">
        <v>0</v>
      </c>
      <c r="AY99" s="122">
        <v>0</v>
      </c>
      <c r="AZ99" s="122">
        <v>0</v>
      </c>
      <c r="BA99" s="122">
        <v>0</v>
      </c>
      <c r="BB99" s="122"/>
      <c r="BC99" s="122"/>
      <c r="BD99" s="122"/>
      <c r="BE99" s="122"/>
      <c r="BF99" s="122"/>
      <c r="BG99" s="122"/>
      <c r="BH99" s="122"/>
      <c r="BI99" s="122"/>
      <c r="BJ99" s="78">
        <f t="shared" si="86"/>
        <v>0</v>
      </c>
      <c r="BK99" s="78">
        <v>0</v>
      </c>
      <c r="BL99" s="122">
        <v>0</v>
      </c>
      <c r="BM99" s="78">
        <v>0</v>
      </c>
      <c r="BN99" s="78">
        <v>0</v>
      </c>
      <c r="BO99" s="122"/>
      <c r="BP99" s="122"/>
      <c r="BQ99" s="122"/>
      <c r="BR99" s="122"/>
      <c r="BS99" s="122"/>
      <c r="BT99" s="122"/>
      <c r="BU99" s="122"/>
      <c r="BV99" s="122"/>
      <c r="BW99" s="78">
        <f t="shared" si="87"/>
        <v>0</v>
      </c>
      <c r="BX99" s="78">
        <v>0</v>
      </c>
      <c r="BY99" s="78">
        <v>0</v>
      </c>
      <c r="BZ99" s="78">
        <v>0</v>
      </c>
      <c r="CA99" s="78">
        <v>0</v>
      </c>
      <c r="CB99" s="122"/>
      <c r="CC99" s="122"/>
      <c r="CD99" s="122"/>
      <c r="CE99" s="122"/>
      <c r="CF99" s="122"/>
      <c r="CG99" s="122"/>
      <c r="CH99" s="122"/>
      <c r="CI99" s="122"/>
      <c r="CJ99" s="78">
        <f t="shared" si="88"/>
        <v>0</v>
      </c>
      <c r="CK99" s="69">
        <f t="shared" si="50"/>
        <v>0</v>
      </c>
      <c r="CL99" s="69">
        <f t="shared" si="79"/>
        <v>0</v>
      </c>
      <c r="CM99" s="69">
        <f t="shared" si="80"/>
        <v>0</v>
      </c>
      <c r="CN99" s="69">
        <f t="shared" si="81"/>
        <v>0</v>
      </c>
    </row>
    <row r="100" spans="1:92" outlineLevel="4" x14ac:dyDescent="0.25">
      <c r="B100" s="3" t="str">
        <f t="shared" si="64"/>
        <v>A 2-0-4-5-1010</v>
      </c>
      <c r="C100" s="73" t="s">
        <v>215</v>
      </c>
      <c r="D100" s="16">
        <v>10</v>
      </c>
      <c r="E100" s="77" t="s">
        <v>216</v>
      </c>
      <c r="F100" s="78">
        <v>1112000000</v>
      </c>
      <c r="G100" s="78">
        <v>0</v>
      </c>
      <c r="H100" s="78">
        <v>0</v>
      </c>
      <c r="I100" s="78"/>
      <c r="J100" s="78"/>
      <c r="K100" s="78"/>
      <c r="L100" s="78"/>
      <c r="M100" s="78"/>
      <c r="N100" s="78">
        <v>190000000</v>
      </c>
      <c r="O100" s="82"/>
      <c r="P100" s="82"/>
      <c r="Q100" s="78"/>
      <c r="R100" s="78"/>
      <c r="S100" s="78"/>
      <c r="T100" s="78"/>
      <c r="U100" s="78"/>
      <c r="V100" s="78"/>
      <c r="W100" s="78"/>
      <c r="X100" s="78"/>
      <c r="Y100" s="78"/>
      <c r="Z100" s="78"/>
      <c r="AA100" s="78"/>
      <c r="AB100" s="78"/>
      <c r="AC100" s="78"/>
      <c r="AD100" s="78"/>
      <c r="AE100" s="78">
        <f t="shared" si="53"/>
        <v>0</v>
      </c>
      <c r="AF100" s="78">
        <f t="shared" si="53"/>
        <v>190000000</v>
      </c>
      <c r="AG100" s="78"/>
      <c r="AH100" s="78"/>
      <c r="AI100" s="78"/>
      <c r="AJ100" s="78">
        <f t="shared" si="84"/>
        <v>1302000000</v>
      </c>
      <c r="AK100" s="85">
        <v>1064886881</v>
      </c>
      <c r="AL100" s="85">
        <v>0</v>
      </c>
      <c r="AM100" s="85">
        <v>0</v>
      </c>
      <c r="AN100" s="78">
        <v>0</v>
      </c>
      <c r="AO100" s="78"/>
      <c r="AP100" s="78"/>
      <c r="AQ100" s="78"/>
      <c r="AR100" s="78"/>
      <c r="AS100" s="78"/>
      <c r="AT100" s="78"/>
      <c r="AU100" s="78"/>
      <c r="AV100" s="78"/>
      <c r="AW100" s="78">
        <f t="shared" si="85"/>
        <v>1064886881</v>
      </c>
      <c r="AX100" s="78">
        <v>3733128</v>
      </c>
      <c r="AY100" s="78">
        <v>0</v>
      </c>
      <c r="AZ100" s="78">
        <v>0</v>
      </c>
      <c r="BA100" s="78">
        <v>0</v>
      </c>
      <c r="BB100" s="78"/>
      <c r="BC100" s="78"/>
      <c r="BD100" s="78"/>
      <c r="BE100" s="78"/>
      <c r="BF100" s="78"/>
      <c r="BG100" s="78"/>
      <c r="BH100" s="78"/>
      <c r="BI100" s="78"/>
      <c r="BJ100" s="78">
        <f t="shared" si="86"/>
        <v>3733128</v>
      </c>
      <c r="BK100" s="78">
        <v>0</v>
      </c>
      <c r="BL100" s="78">
        <v>0</v>
      </c>
      <c r="BM100" s="78">
        <v>0</v>
      </c>
      <c r="BN100" s="78">
        <v>622189</v>
      </c>
      <c r="BO100" s="78"/>
      <c r="BP100" s="78"/>
      <c r="BQ100" s="78"/>
      <c r="BR100" s="78"/>
      <c r="BS100" s="78"/>
      <c r="BT100" s="78"/>
      <c r="BU100" s="78"/>
      <c r="BV100" s="78"/>
      <c r="BW100" s="78">
        <f t="shared" si="87"/>
        <v>622189</v>
      </c>
      <c r="BX100" s="78">
        <v>0</v>
      </c>
      <c r="BY100" s="78">
        <v>0</v>
      </c>
      <c r="BZ100" s="78">
        <v>0</v>
      </c>
      <c r="CA100" s="78">
        <v>622189</v>
      </c>
      <c r="CB100" s="78"/>
      <c r="CC100" s="78"/>
      <c r="CD100" s="78"/>
      <c r="CE100" s="78"/>
      <c r="CF100" s="78"/>
      <c r="CG100" s="78"/>
      <c r="CH100" s="78"/>
      <c r="CI100" s="78"/>
      <c r="CJ100" s="78">
        <f t="shared" si="88"/>
        <v>622189</v>
      </c>
      <c r="CK100" s="69">
        <f t="shared" si="50"/>
        <v>237113119</v>
      </c>
      <c r="CL100" s="69">
        <f t="shared" si="79"/>
        <v>1061153753</v>
      </c>
      <c r="CM100" s="69">
        <f t="shared" si="80"/>
        <v>3110939</v>
      </c>
      <c r="CN100" s="69">
        <f t="shared" si="81"/>
        <v>0</v>
      </c>
    </row>
    <row r="101" spans="1:92" s="118" customFormat="1" hidden="1" outlineLevel="4" x14ac:dyDescent="0.25">
      <c r="B101" s="118" t="str">
        <f t="shared" si="64"/>
        <v>A 2-0-4-5-1110</v>
      </c>
      <c r="C101" s="119" t="s">
        <v>217</v>
      </c>
      <c r="D101" s="120">
        <v>10</v>
      </c>
      <c r="E101" s="121" t="s">
        <v>218</v>
      </c>
      <c r="F101" s="122">
        <v>0</v>
      </c>
      <c r="G101" s="122">
        <v>0</v>
      </c>
      <c r="H101" s="122">
        <v>0</v>
      </c>
      <c r="I101" s="122"/>
      <c r="J101" s="122"/>
      <c r="K101" s="122"/>
      <c r="L101" s="122"/>
      <c r="M101" s="123"/>
      <c r="N101" s="123"/>
      <c r="O101" s="123"/>
      <c r="P101" s="123"/>
      <c r="Q101" s="122"/>
      <c r="R101" s="122"/>
      <c r="S101" s="122"/>
      <c r="T101" s="122"/>
      <c r="U101" s="122"/>
      <c r="V101" s="122"/>
      <c r="W101" s="122"/>
      <c r="X101" s="122"/>
      <c r="Y101" s="122"/>
      <c r="Z101" s="122"/>
      <c r="AA101" s="122"/>
      <c r="AB101" s="122"/>
      <c r="AC101" s="122"/>
      <c r="AD101" s="122"/>
      <c r="AE101" s="122">
        <f t="shared" si="53"/>
        <v>0</v>
      </c>
      <c r="AF101" s="122">
        <f t="shared" si="53"/>
        <v>0</v>
      </c>
      <c r="AG101" s="122"/>
      <c r="AH101" s="122"/>
      <c r="AI101" s="122"/>
      <c r="AJ101" s="78">
        <f t="shared" si="84"/>
        <v>0</v>
      </c>
      <c r="AK101" s="85">
        <v>0</v>
      </c>
      <c r="AL101" s="85">
        <v>0</v>
      </c>
      <c r="AM101" s="85">
        <v>0</v>
      </c>
      <c r="AN101" s="78">
        <v>0</v>
      </c>
      <c r="AO101" s="122"/>
      <c r="AP101" s="122"/>
      <c r="AQ101" s="122"/>
      <c r="AR101" s="122"/>
      <c r="AS101" s="122"/>
      <c r="AT101" s="122"/>
      <c r="AU101" s="122"/>
      <c r="AV101" s="122"/>
      <c r="AW101" s="78">
        <f t="shared" si="85"/>
        <v>0</v>
      </c>
      <c r="AX101" s="122">
        <v>0</v>
      </c>
      <c r="AY101" s="122">
        <v>0</v>
      </c>
      <c r="AZ101" s="122">
        <v>0</v>
      </c>
      <c r="BA101" s="122">
        <v>0</v>
      </c>
      <c r="BB101" s="122"/>
      <c r="BC101" s="122"/>
      <c r="BD101" s="122"/>
      <c r="BE101" s="122"/>
      <c r="BF101" s="122"/>
      <c r="BG101" s="122"/>
      <c r="BH101" s="122"/>
      <c r="BI101" s="122"/>
      <c r="BJ101" s="78">
        <f t="shared" si="86"/>
        <v>0</v>
      </c>
      <c r="BK101" s="78">
        <v>0</v>
      </c>
      <c r="BL101" s="122">
        <v>0</v>
      </c>
      <c r="BM101" s="78">
        <v>0</v>
      </c>
      <c r="BN101" s="78">
        <v>0</v>
      </c>
      <c r="BO101" s="122"/>
      <c r="BP101" s="122"/>
      <c r="BQ101" s="122"/>
      <c r="BR101" s="122"/>
      <c r="BS101" s="122"/>
      <c r="BT101" s="122"/>
      <c r="BU101" s="122"/>
      <c r="BV101" s="122"/>
      <c r="BW101" s="78">
        <f t="shared" si="87"/>
        <v>0</v>
      </c>
      <c r="BX101" s="78">
        <v>0</v>
      </c>
      <c r="BY101" s="78">
        <v>0</v>
      </c>
      <c r="BZ101" s="78">
        <v>0</v>
      </c>
      <c r="CA101" s="78">
        <v>0</v>
      </c>
      <c r="CB101" s="122"/>
      <c r="CC101" s="122"/>
      <c r="CD101" s="122"/>
      <c r="CE101" s="122"/>
      <c r="CF101" s="122"/>
      <c r="CG101" s="122"/>
      <c r="CH101" s="122"/>
      <c r="CI101" s="122"/>
      <c r="CJ101" s="78">
        <f t="shared" si="88"/>
        <v>0</v>
      </c>
      <c r="CK101" s="69">
        <f t="shared" si="50"/>
        <v>0</v>
      </c>
      <c r="CL101" s="69">
        <f t="shared" si="79"/>
        <v>0</v>
      </c>
      <c r="CM101" s="69">
        <f t="shared" si="80"/>
        <v>0</v>
      </c>
      <c r="CN101" s="69">
        <f t="shared" si="81"/>
        <v>0</v>
      </c>
    </row>
    <row r="102" spans="1:92" outlineLevel="4" x14ac:dyDescent="0.25">
      <c r="B102" s="3" t="str">
        <f t="shared" si="64"/>
        <v>A 2-0-4-5-1210</v>
      </c>
      <c r="C102" s="73" t="s">
        <v>219</v>
      </c>
      <c r="D102" s="16">
        <v>10</v>
      </c>
      <c r="E102" s="77" t="s">
        <v>220</v>
      </c>
      <c r="F102" s="78">
        <v>285000000</v>
      </c>
      <c r="G102" s="78">
        <v>0</v>
      </c>
      <c r="H102" s="78">
        <v>0</v>
      </c>
      <c r="I102" s="78"/>
      <c r="J102" s="78"/>
      <c r="K102" s="78"/>
      <c r="L102" s="78"/>
      <c r="M102" s="82"/>
      <c r="N102" s="82"/>
      <c r="O102" s="82"/>
      <c r="P102" s="82"/>
      <c r="Q102" s="78"/>
      <c r="R102" s="78"/>
      <c r="S102" s="78"/>
      <c r="T102" s="78"/>
      <c r="U102" s="78"/>
      <c r="V102" s="78"/>
      <c r="W102" s="78"/>
      <c r="X102" s="78"/>
      <c r="Y102" s="78"/>
      <c r="Z102" s="78"/>
      <c r="AA102" s="78"/>
      <c r="AB102" s="78"/>
      <c r="AC102" s="78"/>
      <c r="AD102" s="78"/>
      <c r="AE102" s="78">
        <f t="shared" si="53"/>
        <v>0</v>
      </c>
      <c r="AF102" s="78">
        <f t="shared" si="53"/>
        <v>0</v>
      </c>
      <c r="AG102" s="78"/>
      <c r="AH102" s="78"/>
      <c r="AI102" s="78"/>
      <c r="AJ102" s="78">
        <f t="shared" si="84"/>
        <v>285000000</v>
      </c>
      <c r="AK102" s="85">
        <v>195837805</v>
      </c>
      <c r="AL102" s="85">
        <v>0</v>
      </c>
      <c r="AM102" s="85">
        <v>0</v>
      </c>
      <c r="AN102" s="78">
        <v>0</v>
      </c>
      <c r="AO102" s="78"/>
      <c r="AP102" s="78"/>
      <c r="AQ102" s="78"/>
      <c r="AR102" s="78"/>
      <c r="AS102" s="78"/>
      <c r="AT102" s="78"/>
      <c r="AU102" s="78"/>
      <c r="AV102" s="78"/>
      <c r="AW102" s="78">
        <f t="shared" si="85"/>
        <v>195837805</v>
      </c>
      <c r="AX102" s="78">
        <v>187374100</v>
      </c>
      <c r="AY102" s="78">
        <v>0</v>
      </c>
      <c r="AZ102" s="78">
        <v>0</v>
      </c>
      <c r="BA102" s="78">
        <v>0</v>
      </c>
      <c r="BB102" s="78"/>
      <c r="BC102" s="78"/>
      <c r="BD102" s="78"/>
      <c r="BE102" s="78"/>
      <c r="BF102" s="78"/>
      <c r="BG102" s="78"/>
      <c r="BH102" s="78"/>
      <c r="BI102" s="78"/>
      <c r="BJ102" s="78">
        <f t="shared" si="86"/>
        <v>187374100</v>
      </c>
      <c r="BK102" s="78">
        <v>12561096</v>
      </c>
      <c r="BL102" s="78">
        <v>11561096</v>
      </c>
      <c r="BM102" s="78">
        <v>23467643</v>
      </c>
      <c r="BN102" s="78">
        <v>15209647</v>
      </c>
      <c r="BO102" s="78"/>
      <c r="BP102" s="78"/>
      <c r="BQ102" s="78"/>
      <c r="BR102" s="78"/>
      <c r="BS102" s="78"/>
      <c r="BT102" s="78"/>
      <c r="BU102" s="78"/>
      <c r="BV102" s="78"/>
      <c r="BW102" s="78">
        <f t="shared" si="87"/>
        <v>62799482</v>
      </c>
      <c r="BX102" s="78">
        <v>12561096</v>
      </c>
      <c r="BY102" s="78">
        <v>11561096</v>
      </c>
      <c r="BZ102" s="78">
        <v>23467643</v>
      </c>
      <c r="CA102" s="78">
        <v>15209647</v>
      </c>
      <c r="CB102" s="78"/>
      <c r="CC102" s="78"/>
      <c r="CD102" s="78"/>
      <c r="CE102" s="78"/>
      <c r="CF102" s="78"/>
      <c r="CG102" s="78"/>
      <c r="CH102" s="78"/>
      <c r="CI102" s="78"/>
      <c r="CJ102" s="78">
        <f t="shared" si="88"/>
        <v>62799482</v>
      </c>
      <c r="CK102" s="69">
        <f t="shared" si="50"/>
        <v>89162195</v>
      </c>
      <c r="CL102" s="69">
        <f t="shared" si="79"/>
        <v>8463705</v>
      </c>
      <c r="CM102" s="69">
        <f t="shared" si="80"/>
        <v>124574618</v>
      </c>
      <c r="CN102" s="69">
        <f t="shared" si="81"/>
        <v>0</v>
      </c>
    </row>
    <row r="103" spans="1:92" outlineLevel="4" x14ac:dyDescent="0.25">
      <c r="B103" s="3" t="str">
        <f t="shared" si="64"/>
        <v>A 2-0-4-5-1310</v>
      </c>
      <c r="C103" s="73" t="s">
        <v>221</v>
      </c>
      <c r="D103" s="16">
        <v>10</v>
      </c>
      <c r="E103" s="77" t="s">
        <v>222</v>
      </c>
      <c r="F103" s="78">
        <v>45000000</v>
      </c>
      <c r="G103" s="78">
        <v>0</v>
      </c>
      <c r="H103" s="78">
        <v>0</v>
      </c>
      <c r="I103" s="78"/>
      <c r="J103" s="78"/>
      <c r="K103" s="78"/>
      <c r="L103" s="78"/>
      <c r="M103" s="82"/>
      <c r="N103" s="78">
        <v>100000000</v>
      </c>
      <c r="O103" s="82"/>
      <c r="P103" s="82"/>
      <c r="Q103" s="78"/>
      <c r="R103" s="78"/>
      <c r="S103" s="78"/>
      <c r="T103" s="78"/>
      <c r="U103" s="78"/>
      <c r="V103" s="78"/>
      <c r="W103" s="78"/>
      <c r="X103" s="78"/>
      <c r="Y103" s="78"/>
      <c r="Z103" s="78"/>
      <c r="AA103" s="78"/>
      <c r="AB103" s="78"/>
      <c r="AC103" s="78"/>
      <c r="AD103" s="78"/>
      <c r="AE103" s="78">
        <f t="shared" si="53"/>
        <v>0</v>
      </c>
      <c r="AF103" s="78">
        <f t="shared" si="53"/>
        <v>100000000</v>
      </c>
      <c r="AG103" s="78"/>
      <c r="AH103" s="78"/>
      <c r="AI103" s="78"/>
      <c r="AJ103" s="78">
        <f t="shared" si="84"/>
        <v>145000000</v>
      </c>
      <c r="AK103" s="85">
        <v>5825884</v>
      </c>
      <c r="AL103" s="85">
        <v>0</v>
      </c>
      <c r="AM103" s="85">
        <v>33687000</v>
      </c>
      <c r="AN103" s="78">
        <v>0</v>
      </c>
      <c r="AO103" s="78"/>
      <c r="AP103" s="78"/>
      <c r="AQ103" s="78"/>
      <c r="AR103" s="78"/>
      <c r="AS103" s="78"/>
      <c r="AT103" s="78"/>
      <c r="AU103" s="78"/>
      <c r="AV103" s="78"/>
      <c r="AW103" s="78">
        <f t="shared" si="85"/>
        <v>39512884</v>
      </c>
      <c r="AX103" s="78">
        <v>0</v>
      </c>
      <c r="AY103" s="78">
        <v>0</v>
      </c>
      <c r="AZ103" s="78">
        <v>5825884</v>
      </c>
      <c r="BA103" s="78">
        <v>33687000</v>
      </c>
      <c r="BB103" s="78"/>
      <c r="BC103" s="78"/>
      <c r="BD103" s="78"/>
      <c r="BE103" s="78"/>
      <c r="BF103" s="78"/>
      <c r="BG103" s="78"/>
      <c r="BH103" s="78"/>
      <c r="BI103" s="78"/>
      <c r="BJ103" s="78">
        <f t="shared" si="86"/>
        <v>39512884</v>
      </c>
      <c r="BK103" s="78">
        <v>0</v>
      </c>
      <c r="BL103" s="78">
        <v>0</v>
      </c>
      <c r="BM103" s="78">
        <v>0</v>
      </c>
      <c r="BN103" s="78">
        <v>33687000</v>
      </c>
      <c r="BO103" s="78"/>
      <c r="BP103" s="78"/>
      <c r="BQ103" s="78"/>
      <c r="BR103" s="78"/>
      <c r="BS103" s="78"/>
      <c r="BT103" s="78"/>
      <c r="BU103" s="78"/>
      <c r="BV103" s="78"/>
      <c r="BW103" s="78">
        <f t="shared" si="87"/>
        <v>33687000</v>
      </c>
      <c r="BX103" s="78">
        <v>0</v>
      </c>
      <c r="BY103" s="78">
        <v>0</v>
      </c>
      <c r="BZ103" s="78">
        <v>0</v>
      </c>
      <c r="CA103" s="78">
        <v>33687000</v>
      </c>
      <c r="CB103" s="78"/>
      <c r="CC103" s="78"/>
      <c r="CD103" s="78"/>
      <c r="CE103" s="78"/>
      <c r="CF103" s="78"/>
      <c r="CG103" s="78"/>
      <c r="CH103" s="78"/>
      <c r="CI103" s="78"/>
      <c r="CJ103" s="78">
        <f t="shared" si="88"/>
        <v>33687000</v>
      </c>
      <c r="CK103" s="69">
        <f t="shared" si="50"/>
        <v>105487116</v>
      </c>
      <c r="CL103" s="69">
        <f t="shared" si="79"/>
        <v>0</v>
      </c>
      <c r="CM103" s="69">
        <f t="shared" si="80"/>
        <v>5825884</v>
      </c>
      <c r="CN103" s="69">
        <f t="shared" si="81"/>
        <v>0</v>
      </c>
    </row>
    <row r="104" spans="1:92" s="76" customFormat="1" outlineLevel="3" x14ac:dyDescent="0.25">
      <c r="A104" s="75" t="s">
        <v>223</v>
      </c>
      <c r="C104" s="75" t="s">
        <v>223</v>
      </c>
      <c r="D104" s="64">
        <v>10</v>
      </c>
      <c r="E104" s="88" t="s">
        <v>224</v>
      </c>
      <c r="F104" s="82">
        <f>+F105+F106+F107</f>
        <v>2587000000</v>
      </c>
      <c r="G104" s="82">
        <f>+G105+G106+G107</f>
        <v>0</v>
      </c>
      <c r="H104" s="82">
        <f>+H105+H106+H107</f>
        <v>3000000</v>
      </c>
      <c r="I104" s="82">
        <f t="shared" ref="I104:BT104" si="89">+I105+I106+I107</f>
        <v>0</v>
      </c>
      <c r="J104" s="82">
        <f t="shared" si="89"/>
        <v>0</v>
      </c>
      <c r="K104" s="82">
        <f t="shared" si="89"/>
        <v>0</v>
      </c>
      <c r="L104" s="82">
        <f t="shared" si="89"/>
        <v>0</v>
      </c>
      <c r="M104" s="82">
        <f t="shared" si="89"/>
        <v>0</v>
      </c>
      <c r="N104" s="82">
        <f t="shared" si="89"/>
        <v>275000000</v>
      </c>
      <c r="O104" s="82">
        <f t="shared" si="89"/>
        <v>0</v>
      </c>
      <c r="P104" s="82">
        <f t="shared" si="89"/>
        <v>0</v>
      </c>
      <c r="Q104" s="82">
        <f t="shared" si="89"/>
        <v>0</v>
      </c>
      <c r="R104" s="82">
        <f t="shared" si="89"/>
        <v>0</v>
      </c>
      <c r="S104" s="82">
        <f t="shared" si="89"/>
        <v>0</v>
      </c>
      <c r="T104" s="82">
        <f t="shared" si="89"/>
        <v>0</v>
      </c>
      <c r="U104" s="82">
        <f t="shared" si="89"/>
        <v>0</v>
      </c>
      <c r="V104" s="82">
        <f t="shared" si="89"/>
        <v>0</v>
      </c>
      <c r="W104" s="82">
        <f t="shared" si="89"/>
        <v>0</v>
      </c>
      <c r="X104" s="82">
        <f t="shared" si="89"/>
        <v>0</v>
      </c>
      <c r="Y104" s="82">
        <f t="shared" si="89"/>
        <v>0</v>
      </c>
      <c r="Z104" s="82">
        <f t="shared" si="89"/>
        <v>0</v>
      </c>
      <c r="AA104" s="82">
        <f t="shared" si="89"/>
        <v>0</v>
      </c>
      <c r="AB104" s="82">
        <f t="shared" si="89"/>
        <v>0</v>
      </c>
      <c r="AC104" s="82">
        <f t="shared" si="89"/>
        <v>0</v>
      </c>
      <c r="AD104" s="82">
        <f t="shared" si="89"/>
        <v>0</v>
      </c>
      <c r="AE104" s="82">
        <f t="shared" si="53"/>
        <v>0</v>
      </c>
      <c r="AF104" s="82">
        <f t="shared" si="53"/>
        <v>278000000</v>
      </c>
      <c r="AG104" s="82">
        <f t="shared" si="89"/>
        <v>0</v>
      </c>
      <c r="AH104" s="82">
        <f t="shared" si="89"/>
        <v>0</v>
      </c>
      <c r="AI104" s="82">
        <f t="shared" si="89"/>
        <v>0</v>
      </c>
      <c r="AJ104" s="82">
        <f>+SUM(AJ105:AJ107)</f>
        <v>2865000000</v>
      </c>
      <c r="AK104" s="82">
        <f>+AK105+AK106+AK107</f>
        <v>1777881611</v>
      </c>
      <c r="AL104" s="82">
        <f t="shared" si="89"/>
        <v>0</v>
      </c>
      <c r="AM104" s="82">
        <f t="shared" si="89"/>
        <v>6000</v>
      </c>
      <c r="AN104" s="82">
        <f t="shared" si="89"/>
        <v>0</v>
      </c>
      <c r="AO104" s="82">
        <f t="shared" si="89"/>
        <v>0</v>
      </c>
      <c r="AP104" s="82">
        <f t="shared" si="89"/>
        <v>0</v>
      </c>
      <c r="AQ104" s="82">
        <f t="shared" si="89"/>
        <v>0</v>
      </c>
      <c r="AR104" s="82">
        <f t="shared" si="89"/>
        <v>0</v>
      </c>
      <c r="AS104" s="82">
        <f t="shared" si="89"/>
        <v>0</v>
      </c>
      <c r="AT104" s="82">
        <f t="shared" si="89"/>
        <v>0</v>
      </c>
      <c r="AU104" s="82">
        <f t="shared" si="89"/>
        <v>0</v>
      </c>
      <c r="AV104" s="82">
        <f t="shared" si="89"/>
        <v>0</v>
      </c>
      <c r="AW104" s="82">
        <f t="shared" si="89"/>
        <v>1777887611</v>
      </c>
      <c r="AX104" s="82">
        <f t="shared" si="89"/>
        <v>1045600000</v>
      </c>
      <c r="AY104" s="82">
        <f t="shared" si="89"/>
        <v>0</v>
      </c>
      <c r="AZ104" s="82">
        <f t="shared" si="89"/>
        <v>6000</v>
      </c>
      <c r="BA104" s="82">
        <f t="shared" si="89"/>
        <v>0</v>
      </c>
      <c r="BB104" s="82">
        <f t="shared" si="89"/>
        <v>0</v>
      </c>
      <c r="BC104" s="82">
        <f t="shared" si="89"/>
        <v>0</v>
      </c>
      <c r="BD104" s="82">
        <f t="shared" si="89"/>
        <v>0</v>
      </c>
      <c r="BE104" s="82">
        <f t="shared" si="89"/>
        <v>0</v>
      </c>
      <c r="BF104" s="82">
        <f t="shared" si="89"/>
        <v>0</v>
      </c>
      <c r="BG104" s="82">
        <f t="shared" si="89"/>
        <v>0</v>
      </c>
      <c r="BH104" s="82">
        <f t="shared" si="89"/>
        <v>0</v>
      </c>
      <c r="BI104" s="82">
        <f t="shared" si="89"/>
        <v>0</v>
      </c>
      <c r="BJ104" s="82">
        <f t="shared" si="89"/>
        <v>1045606000</v>
      </c>
      <c r="BK104" s="82">
        <f t="shared" si="89"/>
        <v>600000</v>
      </c>
      <c r="BL104" s="82">
        <f t="shared" si="89"/>
        <v>0</v>
      </c>
      <c r="BM104" s="82">
        <f t="shared" si="89"/>
        <v>6000</v>
      </c>
      <c r="BN104" s="82">
        <f t="shared" si="89"/>
        <v>0</v>
      </c>
      <c r="BO104" s="82">
        <f t="shared" si="89"/>
        <v>0</v>
      </c>
      <c r="BP104" s="82">
        <f t="shared" si="89"/>
        <v>0</v>
      </c>
      <c r="BQ104" s="82">
        <f t="shared" si="89"/>
        <v>0</v>
      </c>
      <c r="BR104" s="82">
        <f t="shared" si="89"/>
        <v>0</v>
      </c>
      <c r="BS104" s="82">
        <f t="shared" si="89"/>
        <v>0</v>
      </c>
      <c r="BT104" s="82">
        <f t="shared" si="89"/>
        <v>0</v>
      </c>
      <c r="BU104" s="82">
        <f t="shared" ref="BU104:CH104" si="90">+BU105+BU106+BU107</f>
        <v>0</v>
      </c>
      <c r="BV104" s="82">
        <f t="shared" si="90"/>
        <v>0</v>
      </c>
      <c r="BW104" s="82">
        <f t="shared" si="90"/>
        <v>606000</v>
      </c>
      <c r="BX104" s="82">
        <f t="shared" si="90"/>
        <v>600000</v>
      </c>
      <c r="BY104" s="82">
        <f t="shared" si="90"/>
        <v>0</v>
      </c>
      <c r="BZ104" s="82">
        <f t="shared" si="90"/>
        <v>6000</v>
      </c>
      <c r="CA104" s="82">
        <f t="shared" si="90"/>
        <v>0</v>
      </c>
      <c r="CB104" s="82">
        <f t="shared" si="90"/>
        <v>0</v>
      </c>
      <c r="CC104" s="82">
        <f t="shared" si="90"/>
        <v>0</v>
      </c>
      <c r="CD104" s="82">
        <f t="shared" si="90"/>
        <v>0</v>
      </c>
      <c r="CE104" s="82">
        <f t="shared" si="90"/>
        <v>0</v>
      </c>
      <c r="CF104" s="82">
        <f t="shared" si="90"/>
        <v>0</v>
      </c>
      <c r="CG104" s="82">
        <f t="shared" si="90"/>
        <v>0</v>
      </c>
      <c r="CH104" s="82">
        <f t="shared" si="90"/>
        <v>0</v>
      </c>
      <c r="CI104" s="82">
        <f>+CI105+CI106+CI107</f>
        <v>0</v>
      </c>
      <c r="CJ104" s="82">
        <f>+CJ105+CJ106+CJ107</f>
        <v>606000</v>
      </c>
      <c r="CK104" s="69">
        <f t="shared" si="50"/>
        <v>1087112389</v>
      </c>
      <c r="CL104" s="69">
        <f t="shared" si="79"/>
        <v>732281611</v>
      </c>
      <c r="CM104" s="69">
        <f t="shared" si="80"/>
        <v>1045000000</v>
      </c>
      <c r="CN104" s="69">
        <f t="shared" si="81"/>
        <v>0</v>
      </c>
    </row>
    <row r="105" spans="1:92" outlineLevel="4" x14ac:dyDescent="0.25">
      <c r="B105" s="3" t="str">
        <f t="shared" si="64"/>
        <v>A 2-0-4-6-210</v>
      </c>
      <c r="C105" s="73" t="s">
        <v>225</v>
      </c>
      <c r="D105" s="16">
        <v>10</v>
      </c>
      <c r="E105" s="77" t="s">
        <v>226</v>
      </c>
      <c r="F105" s="78">
        <v>1045000000</v>
      </c>
      <c r="G105" s="78">
        <v>0</v>
      </c>
      <c r="H105" s="78">
        <v>3000000</v>
      </c>
      <c r="I105" s="78"/>
      <c r="J105" s="78"/>
      <c r="K105" s="78"/>
      <c r="L105" s="78"/>
      <c r="M105" s="78"/>
      <c r="N105" s="78">
        <v>125000000</v>
      </c>
      <c r="O105" s="82"/>
      <c r="P105" s="82"/>
      <c r="Q105" s="78"/>
      <c r="R105" s="78"/>
      <c r="S105" s="78"/>
      <c r="T105" s="78"/>
      <c r="U105" s="78"/>
      <c r="V105" s="78"/>
      <c r="W105" s="78"/>
      <c r="X105" s="78"/>
      <c r="Y105" s="78"/>
      <c r="Z105" s="78"/>
      <c r="AA105" s="78"/>
      <c r="AB105" s="78"/>
      <c r="AC105" s="78"/>
      <c r="AD105" s="78"/>
      <c r="AE105" s="78">
        <f t="shared" si="53"/>
        <v>0</v>
      </c>
      <c r="AF105" s="78">
        <f t="shared" si="53"/>
        <v>128000000</v>
      </c>
      <c r="AG105" s="78"/>
      <c r="AH105" s="78"/>
      <c r="AI105" s="78"/>
      <c r="AJ105" s="78">
        <f>+F105-AE105+AF105</f>
        <v>1173000000</v>
      </c>
      <c r="AK105" s="85">
        <v>1045300000</v>
      </c>
      <c r="AL105" s="85">
        <v>0</v>
      </c>
      <c r="AM105" s="85">
        <v>6000</v>
      </c>
      <c r="AN105" s="78">
        <v>0</v>
      </c>
      <c r="AO105" s="78"/>
      <c r="AP105" s="78"/>
      <c r="AQ105" s="78"/>
      <c r="AR105" s="78"/>
      <c r="AS105" s="78"/>
      <c r="AT105" s="78"/>
      <c r="AU105" s="78"/>
      <c r="AV105" s="78"/>
      <c r="AW105" s="78">
        <f>+SUM(AK105:AV105)</f>
        <v>1045306000</v>
      </c>
      <c r="AX105" s="78">
        <v>1045300000</v>
      </c>
      <c r="AY105" s="78">
        <v>0</v>
      </c>
      <c r="AZ105" s="78">
        <v>6000</v>
      </c>
      <c r="BA105" s="78">
        <v>0</v>
      </c>
      <c r="BB105" s="78"/>
      <c r="BC105" s="78"/>
      <c r="BD105" s="78"/>
      <c r="BE105" s="78"/>
      <c r="BF105" s="78"/>
      <c r="BG105" s="78"/>
      <c r="BH105" s="78"/>
      <c r="BI105" s="78"/>
      <c r="BJ105" s="78">
        <f>+SUM(AX105:BI105)</f>
        <v>1045306000</v>
      </c>
      <c r="BK105" s="78">
        <v>300000</v>
      </c>
      <c r="BL105" s="78">
        <v>0</v>
      </c>
      <c r="BM105" s="78">
        <v>6000</v>
      </c>
      <c r="BN105" s="78">
        <v>0</v>
      </c>
      <c r="BO105" s="78"/>
      <c r="BP105" s="78"/>
      <c r="BQ105" s="78"/>
      <c r="BR105" s="78"/>
      <c r="BS105" s="78"/>
      <c r="BT105" s="78"/>
      <c r="BU105" s="78"/>
      <c r="BV105" s="78"/>
      <c r="BW105" s="78">
        <f>+SUM(BK105:BV105)</f>
        <v>306000</v>
      </c>
      <c r="BX105" s="78">
        <v>300000</v>
      </c>
      <c r="BY105" s="78">
        <v>0</v>
      </c>
      <c r="BZ105" s="78">
        <v>6000</v>
      </c>
      <c r="CA105" s="78">
        <v>0</v>
      </c>
      <c r="CB105" s="78"/>
      <c r="CC105" s="78"/>
      <c r="CD105" s="78"/>
      <c r="CE105" s="78"/>
      <c r="CF105" s="78"/>
      <c r="CG105" s="78"/>
      <c r="CH105" s="78"/>
      <c r="CI105" s="78"/>
      <c r="CJ105" s="78">
        <f>+SUM(BX105:CI105)</f>
        <v>306000</v>
      </c>
      <c r="CK105" s="69">
        <f t="shared" si="50"/>
        <v>127694000</v>
      </c>
      <c r="CL105" s="69">
        <f t="shared" si="79"/>
        <v>0</v>
      </c>
      <c r="CM105" s="69">
        <f t="shared" si="80"/>
        <v>1045000000</v>
      </c>
      <c r="CN105" s="69">
        <f t="shared" si="81"/>
        <v>0</v>
      </c>
    </row>
    <row r="106" spans="1:92" outlineLevel="4" x14ac:dyDescent="0.25">
      <c r="B106" s="3" t="str">
        <f t="shared" si="64"/>
        <v>A 2-0-4-6-310</v>
      </c>
      <c r="C106" s="73" t="s">
        <v>227</v>
      </c>
      <c r="D106" s="16">
        <v>10</v>
      </c>
      <c r="E106" s="77" t="s">
        <v>228</v>
      </c>
      <c r="F106" s="78">
        <v>800000000</v>
      </c>
      <c r="G106" s="78">
        <v>0</v>
      </c>
      <c r="H106" s="78">
        <v>0</v>
      </c>
      <c r="I106" s="78"/>
      <c r="J106" s="78"/>
      <c r="K106" s="78"/>
      <c r="L106" s="78"/>
      <c r="M106" s="82"/>
      <c r="N106" s="78">
        <v>150000000</v>
      </c>
      <c r="O106" s="82"/>
      <c r="P106" s="82"/>
      <c r="Q106" s="78"/>
      <c r="R106" s="78"/>
      <c r="S106" s="78"/>
      <c r="T106" s="78"/>
      <c r="U106" s="78"/>
      <c r="V106" s="78"/>
      <c r="W106" s="78"/>
      <c r="X106" s="78"/>
      <c r="Y106" s="78"/>
      <c r="Z106" s="78"/>
      <c r="AA106" s="78"/>
      <c r="AB106" s="78"/>
      <c r="AC106" s="78"/>
      <c r="AD106" s="78"/>
      <c r="AE106" s="78">
        <f t="shared" si="53"/>
        <v>0</v>
      </c>
      <c r="AF106" s="78">
        <f t="shared" si="53"/>
        <v>150000000</v>
      </c>
      <c r="AG106" s="78"/>
      <c r="AH106" s="78"/>
      <c r="AI106" s="78"/>
      <c r="AJ106" s="78">
        <f>+F106-AE106+AF106</f>
        <v>950000000</v>
      </c>
      <c r="AK106" s="85">
        <v>300000</v>
      </c>
      <c r="AL106" s="85">
        <v>0</v>
      </c>
      <c r="AM106" s="85">
        <v>0</v>
      </c>
      <c r="AN106" s="78">
        <v>0</v>
      </c>
      <c r="AO106" s="78"/>
      <c r="AP106" s="78"/>
      <c r="AQ106" s="78"/>
      <c r="AR106" s="78"/>
      <c r="AS106" s="78"/>
      <c r="AT106" s="78"/>
      <c r="AU106" s="78"/>
      <c r="AV106" s="78"/>
      <c r="AW106" s="78">
        <f>+SUM(AK106:AV106)</f>
        <v>300000</v>
      </c>
      <c r="AX106" s="78">
        <v>300000</v>
      </c>
      <c r="AY106" s="78">
        <v>0</v>
      </c>
      <c r="AZ106" s="78">
        <v>0</v>
      </c>
      <c r="BA106" s="78">
        <v>0</v>
      </c>
      <c r="BB106" s="78"/>
      <c r="BC106" s="78"/>
      <c r="BD106" s="78"/>
      <c r="BE106" s="78"/>
      <c r="BF106" s="78"/>
      <c r="BG106" s="78"/>
      <c r="BH106" s="78"/>
      <c r="BI106" s="78"/>
      <c r="BJ106" s="78">
        <f>+SUM(AX106:BI106)</f>
        <v>300000</v>
      </c>
      <c r="BK106" s="78">
        <v>300000</v>
      </c>
      <c r="BL106" s="78">
        <v>0</v>
      </c>
      <c r="BM106" s="78">
        <v>0</v>
      </c>
      <c r="BN106" s="78">
        <v>0</v>
      </c>
      <c r="BO106" s="78"/>
      <c r="BP106" s="78"/>
      <c r="BQ106" s="78"/>
      <c r="BR106" s="78"/>
      <c r="BS106" s="78"/>
      <c r="BT106" s="78"/>
      <c r="BU106" s="78"/>
      <c r="BV106" s="78"/>
      <c r="BW106" s="78">
        <f>+SUM(BK106:BV106)</f>
        <v>300000</v>
      </c>
      <c r="BX106" s="78">
        <v>300000</v>
      </c>
      <c r="BY106" s="78">
        <v>0</v>
      </c>
      <c r="BZ106" s="78">
        <v>0</v>
      </c>
      <c r="CA106" s="78">
        <v>0</v>
      </c>
      <c r="CB106" s="78"/>
      <c r="CC106" s="78"/>
      <c r="CD106" s="78"/>
      <c r="CE106" s="78"/>
      <c r="CF106" s="78"/>
      <c r="CG106" s="78"/>
      <c r="CH106" s="78"/>
      <c r="CI106" s="78"/>
      <c r="CJ106" s="78">
        <f>+SUM(BX106:CI106)</f>
        <v>300000</v>
      </c>
      <c r="CK106" s="69">
        <f t="shared" si="50"/>
        <v>949700000</v>
      </c>
      <c r="CL106" s="69">
        <f t="shared" si="79"/>
        <v>0</v>
      </c>
      <c r="CM106" s="69">
        <f t="shared" si="80"/>
        <v>0</v>
      </c>
      <c r="CN106" s="69">
        <f t="shared" si="81"/>
        <v>0</v>
      </c>
    </row>
    <row r="107" spans="1:92" outlineLevel="4" x14ac:dyDescent="0.25">
      <c r="B107" s="3" t="str">
        <f t="shared" si="64"/>
        <v>A 2-0-4-6-510</v>
      </c>
      <c r="C107" s="73" t="s">
        <v>229</v>
      </c>
      <c r="D107" s="16">
        <v>10</v>
      </c>
      <c r="E107" s="77" t="s">
        <v>230</v>
      </c>
      <c r="F107" s="78">
        <v>742000000</v>
      </c>
      <c r="G107" s="78">
        <v>0</v>
      </c>
      <c r="H107" s="78">
        <v>0</v>
      </c>
      <c r="I107" s="78"/>
      <c r="J107" s="78"/>
      <c r="K107" s="78"/>
      <c r="L107" s="78"/>
      <c r="M107" s="78"/>
      <c r="N107" s="78"/>
      <c r="O107" s="82"/>
      <c r="P107" s="82"/>
      <c r="Q107" s="78"/>
      <c r="R107" s="78"/>
      <c r="S107" s="78"/>
      <c r="T107" s="78"/>
      <c r="U107" s="78"/>
      <c r="V107" s="78"/>
      <c r="W107" s="78"/>
      <c r="X107" s="78"/>
      <c r="Y107" s="78"/>
      <c r="Z107" s="78"/>
      <c r="AA107" s="78"/>
      <c r="AB107" s="78"/>
      <c r="AC107" s="78"/>
      <c r="AD107" s="78"/>
      <c r="AE107" s="78">
        <f t="shared" si="53"/>
        <v>0</v>
      </c>
      <c r="AF107" s="78">
        <f t="shared" si="53"/>
        <v>0</v>
      </c>
      <c r="AG107" s="78"/>
      <c r="AH107" s="78"/>
      <c r="AI107" s="78"/>
      <c r="AJ107" s="78">
        <f>+F107-AE107+AF107</f>
        <v>742000000</v>
      </c>
      <c r="AK107" s="85">
        <v>732281611</v>
      </c>
      <c r="AL107" s="85">
        <v>0</v>
      </c>
      <c r="AM107" s="85">
        <v>0</v>
      </c>
      <c r="AN107" s="78">
        <v>0</v>
      </c>
      <c r="AO107" s="78"/>
      <c r="AP107" s="78"/>
      <c r="AQ107" s="78"/>
      <c r="AR107" s="78"/>
      <c r="AS107" s="78"/>
      <c r="AT107" s="78"/>
      <c r="AU107" s="78"/>
      <c r="AV107" s="78"/>
      <c r="AW107" s="78">
        <f>+SUM(AK107:AV107)</f>
        <v>732281611</v>
      </c>
      <c r="AX107" s="78">
        <v>0</v>
      </c>
      <c r="AY107" s="78">
        <v>0</v>
      </c>
      <c r="AZ107" s="78">
        <v>0</v>
      </c>
      <c r="BA107" s="78">
        <v>0</v>
      </c>
      <c r="BB107" s="78"/>
      <c r="BC107" s="78"/>
      <c r="BD107" s="78"/>
      <c r="BE107" s="78"/>
      <c r="BF107" s="78"/>
      <c r="BG107" s="78"/>
      <c r="BH107" s="78"/>
      <c r="BI107" s="78"/>
      <c r="BJ107" s="78">
        <f>+SUM(AX107:BI107)</f>
        <v>0</v>
      </c>
      <c r="BK107" s="78">
        <v>0</v>
      </c>
      <c r="BL107" s="78">
        <v>0</v>
      </c>
      <c r="BM107" s="78">
        <v>0</v>
      </c>
      <c r="BN107" s="78">
        <v>0</v>
      </c>
      <c r="BO107" s="78"/>
      <c r="BP107" s="78"/>
      <c r="BQ107" s="78"/>
      <c r="BR107" s="78"/>
      <c r="BS107" s="78"/>
      <c r="BT107" s="78"/>
      <c r="BU107" s="78"/>
      <c r="BV107" s="78"/>
      <c r="BW107" s="78">
        <f>+SUM(BK107:BV107)</f>
        <v>0</v>
      </c>
      <c r="BX107" s="78">
        <v>0</v>
      </c>
      <c r="BY107" s="78">
        <v>0</v>
      </c>
      <c r="BZ107" s="78">
        <v>0</v>
      </c>
      <c r="CA107" s="78">
        <v>0</v>
      </c>
      <c r="CB107" s="78"/>
      <c r="CC107" s="78"/>
      <c r="CD107" s="78"/>
      <c r="CE107" s="78"/>
      <c r="CF107" s="78"/>
      <c r="CG107" s="78"/>
      <c r="CH107" s="78"/>
      <c r="CI107" s="78"/>
      <c r="CJ107" s="78">
        <f>+SUM(BX107:CI107)</f>
        <v>0</v>
      </c>
      <c r="CK107" s="69">
        <f t="shared" si="50"/>
        <v>9718389</v>
      </c>
      <c r="CL107" s="69">
        <f t="shared" si="79"/>
        <v>732281611</v>
      </c>
      <c r="CM107" s="69">
        <f t="shared" si="80"/>
        <v>0</v>
      </c>
      <c r="CN107" s="69">
        <f t="shared" si="81"/>
        <v>0</v>
      </c>
    </row>
    <row r="108" spans="1:92" s="76" customFormat="1" outlineLevel="3" x14ac:dyDescent="0.25">
      <c r="A108" s="75" t="s">
        <v>231</v>
      </c>
      <c r="C108" s="75" t="s">
        <v>231</v>
      </c>
      <c r="D108" s="64">
        <v>10</v>
      </c>
      <c r="E108" s="88" t="s">
        <v>232</v>
      </c>
      <c r="F108" s="82">
        <f>+F109+F110</f>
        <v>65000000</v>
      </c>
      <c r="G108" s="82">
        <f t="shared" ref="G108:BR108" si="91">+G109+G110</f>
        <v>0</v>
      </c>
      <c r="H108" s="82">
        <f t="shared" si="91"/>
        <v>0</v>
      </c>
      <c r="I108" s="82">
        <f t="shared" si="91"/>
        <v>0</v>
      </c>
      <c r="J108" s="82">
        <f t="shared" si="91"/>
        <v>0</v>
      </c>
      <c r="K108" s="82">
        <f t="shared" si="91"/>
        <v>0</v>
      </c>
      <c r="L108" s="82">
        <f t="shared" si="91"/>
        <v>0</v>
      </c>
      <c r="M108" s="82">
        <f t="shared" si="91"/>
        <v>0</v>
      </c>
      <c r="N108" s="82">
        <f t="shared" si="91"/>
        <v>35000000</v>
      </c>
      <c r="O108" s="82">
        <f t="shared" si="91"/>
        <v>0</v>
      </c>
      <c r="P108" s="82">
        <f t="shared" si="91"/>
        <v>0</v>
      </c>
      <c r="Q108" s="82">
        <f t="shared" si="91"/>
        <v>0</v>
      </c>
      <c r="R108" s="82">
        <f t="shared" si="91"/>
        <v>0</v>
      </c>
      <c r="S108" s="82">
        <f t="shared" si="91"/>
        <v>0</v>
      </c>
      <c r="T108" s="82">
        <f t="shared" si="91"/>
        <v>0</v>
      </c>
      <c r="U108" s="82">
        <f t="shared" si="91"/>
        <v>0</v>
      </c>
      <c r="V108" s="82">
        <f t="shared" si="91"/>
        <v>0</v>
      </c>
      <c r="W108" s="82">
        <f t="shared" si="91"/>
        <v>0</v>
      </c>
      <c r="X108" s="82">
        <f t="shared" si="91"/>
        <v>0</v>
      </c>
      <c r="Y108" s="82">
        <f t="shared" si="91"/>
        <v>0</v>
      </c>
      <c r="Z108" s="82">
        <f t="shared" si="91"/>
        <v>0</v>
      </c>
      <c r="AA108" s="82">
        <f t="shared" si="91"/>
        <v>0</v>
      </c>
      <c r="AB108" s="82">
        <f t="shared" si="91"/>
        <v>0</v>
      </c>
      <c r="AC108" s="82">
        <f t="shared" si="91"/>
        <v>0</v>
      </c>
      <c r="AD108" s="82">
        <f t="shared" si="91"/>
        <v>0</v>
      </c>
      <c r="AE108" s="82">
        <f t="shared" si="53"/>
        <v>0</v>
      </c>
      <c r="AF108" s="82">
        <f t="shared" si="53"/>
        <v>35000000</v>
      </c>
      <c r="AG108" s="82">
        <f t="shared" si="91"/>
        <v>0</v>
      </c>
      <c r="AH108" s="82">
        <f t="shared" si="91"/>
        <v>0</v>
      </c>
      <c r="AI108" s="82">
        <f t="shared" si="91"/>
        <v>0</v>
      </c>
      <c r="AJ108" s="82">
        <f>+SUM(AJ109:AJ110)</f>
        <v>100000000</v>
      </c>
      <c r="AK108" s="82">
        <f t="shared" si="91"/>
        <v>1600000</v>
      </c>
      <c r="AL108" s="82">
        <f t="shared" si="91"/>
        <v>3368170</v>
      </c>
      <c r="AM108" s="82">
        <f t="shared" si="91"/>
        <v>91320</v>
      </c>
      <c r="AN108" s="82">
        <f t="shared" si="91"/>
        <v>35205520</v>
      </c>
      <c r="AO108" s="82">
        <f t="shared" si="91"/>
        <v>0</v>
      </c>
      <c r="AP108" s="82">
        <f t="shared" si="91"/>
        <v>0</v>
      </c>
      <c r="AQ108" s="82">
        <f t="shared" si="91"/>
        <v>0</v>
      </c>
      <c r="AR108" s="82">
        <f t="shared" si="91"/>
        <v>0</v>
      </c>
      <c r="AS108" s="82">
        <f t="shared" si="91"/>
        <v>0</v>
      </c>
      <c r="AT108" s="82">
        <f t="shared" si="91"/>
        <v>0</v>
      </c>
      <c r="AU108" s="82">
        <f t="shared" si="91"/>
        <v>0</v>
      </c>
      <c r="AV108" s="82">
        <f t="shared" si="91"/>
        <v>0</v>
      </c>
      <c r="AW108" s="82">
        <f t="shared" si="91"/>
        <v>40265010</v>
      </c>
      <c r="AX108" s="82">
        <f t="shared" si="91"/>
        <v>1600000</v>
      </c>
      <c r="AY108" s="82">
        <f t="shared" si="91"/>
        <v>368170</v>
      </c>
      <c r="AZ108" s="82">
        <f t="shared" si="91"/>
        <v>3091320</v>
      </c>
      <c r="BA108" s="82">
        <f t="shared" si="91"/>
        <v>205520</v>
      </c>
      <c r="BB108" s="82">
        <f t="shared" si="91"/>
        <v>0</v>
      </c>
      <c r="BC108" s="82">
        <f t="shared" si="91"/>
        <v>0</v>
      </c>
      <c r="BD108" s="82">
        <f t="shared" si="91"/>
        <v>0</v>
      </c>
      <c r="BE108" s="82">
        <f t="shared" si="91"/>
        <v>0</v>
      </c>
      <c r="BF108" s="82">
        <f t="shared" si="91"/>
        <v>0</v>
      </c>
      <c r="BG108" s="82">
        <f t="shared" si="91"/>
        <v>0</v>
      </c>
      <c r="BH108" s="82">
        <f t="shared" si="91"/>
        <v>0</v>
      </c>
      <c r="BI108" s="82">
        <f t="shared" si="91"/>
        <v>0</v>
      </c>
      <c r="BJ108" s="82">
        <f t="shared" si="91"/>
        <v>5265010</v>
      </c>
      <c r="BK108" s="82">
        <f t="shared" si="91"/>
        <v>500000</v>
      </c>
      <c r="BL108" s="82">
        <f t="shared" si="91"/>
        <v>1468170</v>
      </c>
      <c r="BM108" s="82">
        <f t="shared" si="91"/>
        <v>91320</v>
      </c>
      <c r="BN108" s="82">
        <f t="shared" si="91"/>
        <v>205520</v>
      </c>
      <c r="BO108" s="82">
        <f t="shared" si="91"/>
        <v>0</v>
      </c>
      <c r="BP108" s="82">
        <f t="shared" si="91"/>
        <v>0</v>
      </c>
      <c r="BQ108" s="82">
        <f t="shared" si="91"/>
        <v>0</v>
      </c>
      <c r="BR108" s="82">
        <f t="shared" si="91"/>
        <v>0</v>
      </c>
      <c r="BS108" s="82">
        <f t="shared" ref="BS108:CJ108" si="92">+BS109+BS110</f>
        <v>0</v>
      </c>
      <c r="BT108" s="82">
        <f t="shared" si="92"/>
        <v>0</v>
      </c>
      <c r="BU108" s="82">
        <f t="shared" si="92"/>
        <v>0</v>
      </c>
      <c r="BV108" s="82">
        <f t="shared" si="92"/>
        <v>0</v>
      </c>
      <c r="BW108" s="82">
        <f t="shared" si="92"/>
        <v>2265010</v>
      </c>
      <c r="BX108" s="82">
        <f t="shared" si="92"/>
        <v>500000</v>
      </c>
      <c r="BY108" s="82">
        <f t="shared" si="92"/>
        <v>1468170</v>
      </c>
      <c r="BZ108" s="82">
        <f t="shared" si="92"/>
        <v>91320</v>
      </c>
      <c r="CA108" s="82">
        <f t="shared" si="92"/>
        <v>205520</v>
      </c>
      <c r="CB108" s="82">
        <f t="shared" si="92"/>
        <v>0</v>
      </c>
      <c r="CC108" s="82">
        <f t="shared" si="92"/>
        <v>0</v>
      </c>
      <c r="CD108" s="82">
        <f t="shared" si="92"/>
        <v>0</v>
      </c>
      <c r="CE108" s="82">
        <f t="shared" si="92"/>
        <v>0</v>
      </c>
      <c r="CF108" s="82">
        <f t="shared" si="92"/>
        <v>0</v>
      </c>
      <c r="CG108" s="82">
        <f t="shared" si="92"/>
        <v>0</v>
      </c>
      <c r="CH108" s="82">
        <f t="shared" si="92"/>
        <v>0</v>
      </c>
      <c r="CI108" s="82">
        <f t="shared" si="92"/>
        <v>0</v>
      </c>
      <c r="CJ108" s="82">
        <f t="shared" si="92"/>
        <v>2265010</v>
      </c>
      <c r="CK108" s="69">
        <f t="shared" si="50"/>
        <v>59734990</v>
      </c>
      <c r="CL108" s="69">
        <f t="shared" si="79"/>
        <v>35000000</v>
      </c>
      <c r="CM108" s="69">
        <f t="shared" si="80"/>
        <v>3000000</v>
      </c>
      <c r="CN108" s="69">
        <f t="shared" si="81"/>
        <v>0</v>
      </c>
    </row>
    <row r="109" spans="1:92" outlineLevel="4" x14ac:dyDescent="0.25">
      <c r="B109" s="3" t="str">
        <f t="shared" si="64"/>
        <v>A 2-0-4-7-510</v>
      </c>
      <c r="C109" s="73" t="s">
        <v>233</v>
      </c>
      <c r="D109" s="16">
        <v>10</v>
      </c>
      <c r="E109" s="77" t="s">
        <v>234</v>
      </c>
      <c r="F109" s="78">
        <v>15000000</v>
      </c>
      <c r="G109" s="78">
        <v>0</v>
      </c>
      <c r="H109" s="78">
        <v>0</v>
      </c>
      <c r="I109" s="78"/>
      <c r="J109" s="78"/>
      <c r="K109" s="78"/>
      <c r="L109" s="78"/>
      <c r="M109" s="82"/>
      <c r="N109" s="82"/>
      <c r="O109" s="82"/>
      <c r="P109" s="82"/>
      <c r="Q109" s="78"/>
      <c r="R109" s="78"/>
      <c r="S109" s="78"/>
      <c r="T109" s="78"/>
      <c r="U109" s="78"/>
      <c r="V109" s="78"/>
      <c r="W109" s="78"/>
      <c r="X109" s="78"/>
      <c r="Y109" s="78"/>
      <c r="Z109" s="78"/>
      <c r="AA109" s="78"/>
      <c r="AB109" s="78"/>
      <c r="AC109" s="78"/>
      <c r="AD109" s="78"/>
      <c r="AE109" s="78">
        <f t="shared" si="53"/>
        <v>0</v>
      </c>
      <c r="AF109" s="78">
        <f t="shared" si="53"/>
        <v>0</v>
      </c>
      <c r="AG109" s="78"/>
      <c r="AH109" s="78"/>
      <c r="AI109" s="78"/>
      <c r="AJ109" s="78">
        <f>+F109-AE109+AF109</f>
        <v>15000000</v>
      </c>
      <c r="AK109" s="85">
        <v>1300000</v>
      </c>
      <c r="AL109" s="85">
        <v>295000</v>
      </c>
      <c r="AM109" s="85">
        <v>0</v>
      </c>
      <c r="AN109" s="78">
        <v>0</v>
      </c>
      <c r="AO109" s="78"/>
      <c r="AP109" s="78"/>
      <c r="AQ109" s="78"/>
      <c r="AR109" s="78"/>
      <c r="AS109" s="78"/>
      <c r="AT109" s="78"/>
      <c r="AU109" s="78"/>
      <c r="AV109" s="78"/>
      <c r="AW109" s="78">
        <f>+SUM(AK109:AV109)</f>
        <v>1595000</v>
      </c>
      <c r="AX109" s="78">
        <v>1300000</v>
      </c>
      <c r="AY109" s="78">
        <v>295000</v>
      </c>
      <c r="AZ109" s="78">
        <v>0</v>
      </c>
      <c r="BA109" s="78">
        <v>0</v>
      </c>
      <c r="BB109" s="78"/>
      <c r="BC109" s="78"/>
      <c r="BD109" s="78"/>
      <c r="BE109" s="78"/>
      <c r="BF109" s="78"/>
      <c r="BG109" s="78"/>
      <c r="BH109" s="78"/>
      <c r="BI109" s="78"/>
      <c r="BJ109" s="78">
        <f>+SUM(AX109:BI109)</f>
        <v>1595000</v>
      </c>
      <c r="BK109" s="78">
        <v>200000</v>
      </c>
      <c r="BL109" s="78">
        <v>1395000</v>
      </c>
      <c r="BM109" s="78">
        <v>0</v>
      </c>
      <c r="BN109" s="78">
        <v>0</v>
      </c>
      <c r="BO109" s="78"/>
      <c r="BP109" s="78"/>
      <c r="BQ109" s="78"/>
      <c r="BR109" s="78"/>
      <c r="BS109" s="78"/>
      <c r="BT109" s="78"/>
      <c r="BU109" s="78"/>
      <c r="BV109" s="78"/>
      <c r="BW109" s="78">
        <f>+SUM(BK109:BV109)</f>
        <v>1595000</v>
      </c>
      <c r="BX109" s="78">
        <v>200000</v>
      </c>
      <c r="BY109" s="78">
        <v>1395000</v>
      </c>
      <c r="BZ109" s="78">
        <v>0</v>
      </c>
      <c r="CA109" s="78">
        <v>0</v>
      </c>
      <c r="CB109" s="78"/>
      <c r="CC109" s="78"/>
      <c r="CD109" s="78"/>
      <c r="CE109" s="78"/>
      <c r="CF109" s="78"/>
      <c r="CG109" s="78"/>
      <c r="CH109" s="78"/>
      <c r="CI109" s="78"/>
      <c r="CJ109" s="78">
        <f>+SUM(BX109:CI109)</f>
        <v>1595000</v>
      </c>
      <c r="CK109" s="69">
        <f t="shared" si="50"/>
        <v>13405000</v>
      </c>
      <c r="CL109" s="69">
        <f t="shared" si="79"/>
        <v>0</v>
      </c>
      <c r="CM109" s="69">
        <f t="shared" si="80"/>
        <v>0</v>
      </c>
      <c r="CN109" s="69">
        <f t="shared" si="81"/>
        <v>0</v>
      </c>
    </row>
    <row r="110" spans="1:92" s="13" customFormat="1" outlineLevel="4" x14ac:dyDescent="0.25">
      <c r="B110" s="13" t="str">
        <f t="shared" si="64"/>
        <v>A 2-0-4-7-610</v>
      </c>
      <c r="C110" s="73" t="s">
        <v>235</v>
      </c>
      <c r="D110" s="16">
        <v>10</v>
      </c>
      <c r="E110" s="77" t="s">
        <v>236</v>
      </c>
      <c r="F110" s="78">
        <v>50000000</v>
      </c>
      <c r="G110" s="78">
        <v>0</v>
      </c>
      <c r="H110" s="78">
        <v>0</v>
      </c>
      <c r="I110" s="78"/>
      <c r="J110" s="78"/>
      <c r="K110" s="78"/>
      <c r="L110" s="78"/>
      <c r="M110" s="82"/>
      <c r="N110" s="78">
        <v>35000000</v>
      </c>
      <c r="O110" s="82"/>
      <c r="P110" s="82"/>
      <c r="Q110" s="78"/>
      <c r="R110" s="78"/>
      <c r="S110" s="78"/>
      <c r="T110" s="78"/>
      <c r="U110" s="78"/>
      <c r="V110" s="78"/>
      <c r="W110" s="78"/>
      <c r="X110" s="78"/>
      <c r="Y110" s="78"/>
      <c r="Z110" s="78"/>
      <c r="AA110" s="78"/>
      <c r="AB110" s="78"/>
      <c r="AC110" s="78"/>
      <c r="AD110" s="78"/>
      <c r="AE110" s="78">
        <f t="shared" si="53"/>
        <v>0</v>
      </c>
      <c r="AF110" s="78">
        <f t="shared" si="53"/>
        <v>35000000</v>
      </c>
      <c r="AG110" s="78"/>
      <c r="AH110" s="78"/>
      <c r="AI110" s="78"/>
      <c r="AJ110" s="78">
        <f>+F110-AE110+AF110</f>
        <v>85000000</v>
      </c>
      <c r="AK110" s="85">
        <v>300000</v>
      </c>
      <c r="AL110" s="85">
        <v>3073170</v>
      </c>
      <c r="AM110" s="85">
        <v>91320</v>
      </c>
      <c r="AN110" s="78">
        <v>35205520</v>
      </c>
      <c r="AO110" s="78"/>
      <c r="AP110" s="78"/>
      <c r="AQ110" s="78"/>
      <c r="AR110" s="78"/>
      <c r="AS110" s="78"/>
      <c r="AT110" s="78"/>
      <c r="AU110" s="78"/>
      <c r="AV110" s="78"/>
      <c r="AW110" s="78">
        <f>+SUM(AK110:AV110)</f>
        <v>38670010</v>
      </c>
      <c r="AX110" s="78">
        <v>300000</v>
      </c>
      <c r="AY110" s="78">
        <v>73170</v>
      </c>
      <c r="AZ110" s="78">
        <v>3091320</v>
      </c>
      <c r="BA110" s="78">
        <v>205520</v>
      </c>
      <c r="BB110" s="78"/>
      <c r="BC110" s="78"/>
      <c r="BD110" s="78"/>
      <c r="BE110" s="78"/>
      <c r="BF110" s="78"/>
      <c r="BG110" s="78"/>
      <c r="BH110" s="78"/>
      <c r="BI110" s="78"/>
      <c r="BJ110" s="78">
        <f>+SUM(AX110:BI110)</f>
        <v>3670010</v>
      </c>
      <c r="BK110" s="78">
        <v>300000</v>
      </c>
      <c r="BL110" s="78">
        <v>73170</v>
      </c>
      <c r="BM110" s="78">
        <v>91320</v>
      </c>
      <c r="BN110" s="78">
        <v>205520</v>
      </c>
      <c r="BO110" s="78"/>
      <c r="BP110" s="78"/>
      <c r="BQ110" s="78"/>
      <c r="BR110" s="78"/>
      <c r="BS110" s="78"/>
      <c r="BT110" s="78"/>
      <c r="BU110" s="78"/>
      <c r="BV110" s="78"/>
      <c r="BW110" s="78">
        <f>+SUM(BK110:BV110)</f>
        <v>670010</v>
      </c>
      <c r="BX110" s="78">
        <v>300000</v>
      </c>
      <c r="BY110" s="78">
        <v>73170</v>
      </c>
      <c r="BZ110" s="78">
        <v>91320</v>
      </c>
      <c r="CA110" s="78">
        <v>205520</v>
      </c>
      <c r="CB110" s="78"/>
      <c r="CC110" s="78"/>
      <c r="CD110" s="78"/>
      <c r="CE110" s="78"/>
      <c r="CF110" s="78"/>
      <c r="CG110" s="78"/>
      <c r="CH110" s="78"/>
      <c r="CI110" s="78"/>
      <c r="CJ110" s="78">
        <f>+SUM(BX110:CI110)</f>
        <v>670010</v>
      </c>
      <c r="CK110" s="69">
        <f t="shared" si="50"/>
        <v>46329990</v>
      </c>
      <c r="CL110" s="69">
        <f t="shared" si="79"/>
        <v>35000000</v>
      </c>
      <c r="CM110" s="69">
        <f t="shared" si="80"/>
        <v>3000000</v>
      </c>
      <c r="CN110" s="69">
        <f t="shared" si="81"/>
        <v>0</v>
      </c>
    </row>
    <row r="111" spans="1:92" s="91" customFormat="1" outlineLevel="3" x14ac:dyDescent="0.25">
      <c r="A111" s="75" t="s">
        <v>237</v>
      </c>
      <c r="C111" s="75" t="s">
        <v>237</v>
      </c>
      <c r="D111" s="64">
        <v>10</v>
      </c>
      <c r="E111" s="88" t="s">
        <v>238</v>
      </c>
      <c r="F111" s="82">
        <f>SUM(F112:F116)</f>
        <v>1486200000</v>
      </c>
      <c r="G111" s="82">
        <f t="shared" ref="G111:BR111" si="93">SUM(G112:G116)</f>
        <v>0</v>
      </c>
      <c r="H111" s="82">
        <f t="shared" si="93"/>
        <v>0</v>
      </c>
      <c r="I111" s="82">
        <f t="shared" si="93"/>
        <v>0</v>
      </c>
      <c r="J111" s="82">
        <f t="shared" si="93"/>
        <v>0</v>
      </c>
      <c r="K111" s="82">
        <f t="shared" si="93"/>
        <v>0</v>
      </c>
      <c r="L111" s="82">
        <f t="shared" si="93"/>
        <v>0</v>
      </c>
      <c r="M111" s="82">
        <f t="shared" si="93"/>
        <v>0</v>
      </c>
      <c r="N111" s="82">
        <f t="shared" si="93"/>
        <v>0</v>
      </c>
      <c r="O111" s="82">
        <f t="shared" si="93"/>
        <v>0</v>
      </c>
      <c r="P111" s="82">
        <f t="shared" si="93"/>
        <v>0</v>
      </c>
      <c r="Q111" s="82">
        <f t="shared" si="93"/>
        <v>0</v>
      </c>
      <c r="R111" s="82">
        <f t="shared" si="93"/>
        <v>0</v>
      </c>
      <c r="S111" s="82">
        <f t="shared" si="93"/>
        <v>0</v>
      </c>
      <c r="T111" s="82">
        <f t="shared" si="93"/>
        <v>0</v>
      </c>
      <c r="U111" s="82">
        <f t="shared" si="93"/>
        <v>0</v>
      </c>
      <c r="V111" s="82">
        <f t="shared" si="93"/>
        <v>0</v>
      </c>
      <c r="W111" s="82">
        <f t="shared" si="93"/>
        <v>0</v>
      </c>
      <c r="X111" s="82">
        <f t="shared" si="93"/>
        <v>0</v>
      </c>
      <c r="Y111" s="82">
        <f t="shared" si="93"/>
        <v>0</v>
      </c>
      <c r="Z111" s="82">
        <f t="shared" si="93"/>
        <v>0</v>
      </c>
      <c r="AA111" s="82">
        <f t="shared" si="93"/>
        <v>0</v>
      </c>
      <c r="AB111" s="82">
        <f t="shared" si="93"/>
        <v>0</v>
      </c>
      <c r="AC111" s="82">
        <f t="shared" si="93"/>
        <v>0</v>
      </c>
      <c r="AD111" s="82">
        <f t="shared" si="93"/>
        <v>0</v>
      </c>
      <c r="AE111" s="82">
        <f t="shared" si="53"/>
        <v>0</v>
      </c>
      <c r="AF111" s="82">
        <f t="shared" si="53"/>
        <v>0</v>
      </c>
      <c r="AG111" s="82">
        <f t="shared" si="93"/>
        <v>0</v>
      </c>
      <c r="AH111" s="82">
        <f t="shared" si="93"/>
        <v>0</v>
      </c>
      <c r="AI111" s="82">
        <f t="shared" si="93"/>
        <v>0</v>
      </c>
      <c r="AJ111" s="82">
        <f>+SUM(AJ112:AJ116)</f>
        <v>1486200000</v>
      </c>
      <c r="AK111" s="82">
        <f t="shared" si="93"/>
        <v>1486200000</v>
      </c>
      <c r="AL111" s="82">
        <f t="shared" si="93"/>
        <v>0</v>
      </c>
      <c r="AM111" s="82">
        <f t="shared" si="93"/>
        <v>0</v>
      </c>
      <c r="AN111" s="82">
        <f t="shared" si="93"/>
        <v>0</v>
      </c>
      <c r="AO111" s="82">
        <f t="shared" si="93"/>
        <v>0</v>
      </c>
      <c r="AP111" s="82">
        <f t="shared" si="93"/>
        <v>0</v>
      </c>
      <c r="AQ111" s="82">
        <f t="shared" si="93"/>
        <v>0</v>
      </c>
      <c r="AR111" s="82">
        <f t="shared" si="93"/>
        <v>0</v>
      </c>
      <c r="AS111" s="82">
        <f t="shared" si="93"/>
        <v>0</v>
      </c>
      <c r="AT111" s="82">
        <f t="shared" si="93"/>
        <v>0</v>
      </c>
      <c r="AU111" s="82">
        <f t="shared" si="93"/>
        <v>0</v>
      </c>
      <c r="AV111" s="82">
        <f t="shared" si="93"/>
        <v>0</v>
      </c>
      <c r="AW111" s="82">
        <f t="shared" si="93"/>
        <v>1486200000</v>
      </c>
      <c r="AX111" s="82">
        <f t="shared" si="93"/>
        <v>47358995</v>
      </c>
      <c r="AY111" s="82">
        <f t="shared" si="93"/>
        <v>79959126</v>
      </c>
      <c r="AZ111" s="82">
        <f t="shared" si="93"/>
        <v>128833572</v>
      </c>
      <c r="BA111" s="82">
        <f t="shared" si="93"/>
        <v>118671067</v>
      </c>
      <c r="BB111" s="82">
        <f t="shared" si="93"/>
        <v>0</v>
      </c>
      <c r="BC111" s="82">
        <f t="shared" si="93"/>
        <v>0</v>
      </c>
      <c r="BD111" s="82">
        <f t="shared" si="93"/>
        <v>0</v>
      </c>
      <c r="BE111" s="82">
        <f t="shared" si="93"/>
        <v>0</v>
      </c>
      <c r="BF111" s="82">
        <f t="shared" si="93"/>
        <v>0</v>
      </c>
      <c r="BG111" s="82">
        <f t="shared" si="93"/>
        <v>0</v>
      </c>
      <c r="BH111" s="82">
        <f t="shared" si="93"/>
        <v>0</v>
      </c>
      <c r="BI111" s="82">
        <f t="shared" si="93"/>
        <v>0</v>
      </c>
      <c r="BJ111" s="82">
        <f t="shared" si="93"/>
        <v>374822760</v>
      </c>
      <c r="BK111" s="82">
        <f t="shared" si="93"/>
        <v>47358995</v>
      </c>
      <c r="BL111" s="82">
        <f t="shared" si="93"/>
        <v>79959126</v>
      </c>
      <c r="BM111" s="82">
        <f t="shared" si="93"/>
        <v>128830572</v>
      </c>
      <c r="BN111" s="82">
        <f t="shared" si="93"/>
        <v>118671067</v>
      </c>
      <c r="BO111" s="82">
        <f t="shared" si="93"/>
        <v>0</v>
      </c>
      <c r="BP111" s="82">
        <f t="shared" si="93"/>
        <v>0</v>
      </c>
      <c r="BQ111" s="82">
        <f t="shared" si="93"/>
        <v>0</v>
      </c>
      <c r="BR111" s="82">
        <f t="shared" si="93"/>
        <v>0</v>
      </c>
      <c r="BS111" s="82">
        <f t="shared" ref="BS111:CJ111" si="94">SUM(BS112:BS116)</f>
        <v>0</v>
      </c>
      <c r="BT111" s="82">
        <f t="shared" si="94"/>
        <v>0</v>
      </c>
      <c r="BU111" s="82">
        <f t="shared" si="94"/>
        <v>0</v>
      </c>
      <c r="BV111" s="82">
        <f t="shared" si="94"/>
        <v>0</v>
      </c>
      <c r="BW111" s="82">
        <f t="shared" si="94"/>
        <v>374819760</v>
      </c>
      <c r="BX111" s="82">
        <f t="shared" si="94"/>
        <v>46466345</v>
      </c>
      <c r="BY111" s="82">
        <f t="shared" si="94"/>
        <v>80851776</v>
      </c>
      <c r="BZ111" s="82">
        <f t="shared" si="94"/>
        <v>128830572</v>
      </c>
      <c r="CA111" s="82">
        <f t="shared" si="94"/>
        <v>118671067</v>
      </c>
      <c r="CB111" s="82">
        <f t="shared" si="94"/>
        <v>0</v>
      </c>
      <c r="CC111" s="82">
        <f t="shared" si="94"/>
        <v>0</v>
      </c>
      <c r="CD111" s="82">
        <f t="shared" si="94"/>
        <v>0</v>
      </c>
      <c r="CE111" s="82">
        <f t="shared" si="94"/>
        <v>0</v>
      </c>
      <c r="CF111" s="82">
        <f t="shared" si="94"/>
        <v>0</v>
      </c>
      <c r="CG111" s="82">
        <f t="shared" si="94"/>
        <v>0</v>
      </c>
      <c r="CH111" s="82">
        <f t="shared" si="94"/>
        <v>0</v>
      </c>
      <c r="CI111" s="82">
        <f t="shared" si="94"/>
        <v>0</v>
      </c>
      <c r="CJ111" s="82">
        <f t="shared" si="94"/>
        <v>374819760</v>
      </c>
      <c r="CK111" s="69">
        <f t="shared" si="50"/>
        <v>0</v>
      </c>
      <c r="CL111" s="69">
        <f t="shared" si="79"/>
        <v>1111377240</v>
      </c>
      <c r="CM111" s="69">
        <f t="shared" si="80"/>
        <v>3000</v>
      </c>
      <c r="CN111" s="69">
        <f t="shared" si="81"/>
        <v>0</v>
      </c>
    </row>
    <row r="112" spans="1:92" s="13" customFormat="1" outlineLevel="4" x14ac:dyDescent="0.25">
      <c r="B112" s="13" t="str">
        <f t="shared" si="64"/>
        <v>A 2-0-4-8-110</v>
      </c>
      <c r="C112" s="73" t="s">
        <v>239</v>
      </c>
      <c r="D112" s="16">
        <v>10</v>
      </c>
      <c r="E112" s="77" t="s">
        <v>240</v>
      </c>
      <c r="F112" s="78">
        <v>110000000</v>
      </c>
      <c r="G112" s="78">
        <v>0</v>
      </c>
      <c r="H112" s="78">
        <v>0</v>
      </c>
      <c r="I112" s="78"/>
      <c r="J112" s="78"/>
      <c r="K112" s="78"/>
      <c r="L112" s="78"/>
      <c r="M112" s="82"/>
      <c r="N112" s="82"/>
      <c r="O112" s="82"/>
      <c r="P112" s="82"/>
      <c r="Q112" s="78"/>
      <c r="R112" s="78"/>
      <c r="S112" s="78"/>
      <c r="T112" s="78"/>
      <c r="U112" s="78"/>
      <c r="V112" s="78"/>
      <c r="W112" s="78"/>
      <c r="X112" s="78"/>
      <c r="Y112" s="78"/>
      <c r="Z112" s="78"/>
      <c r="AA112" s="78"/>
      <c r="AB112" s="78"/>
      <c r="AC112" s="78"/>
      <c r="AD112" s="78"/>
      <c r="AE112" s="78">
        <f t="shared" si="53"/>
        <v>0</v>
      </c>
      <c r="AF112" s="78">
        <f t="shared" si="53"/>
        <v>0</v>
      </c>
      <c r="AG112" s="78"/>
      <c r="AH112" s="78"/>
      <c r="AI112" s="78"/>
      <c r="AJ112" s="78">
        <f>+F112-AE112+AF112</f>
        <v>110000000</v>
      </c>
      <c r="AK112" s="85">
        <v>110000000</v>
      </c>
      <c r="AL112" s="85">
        <v>0</v>
      </c>
      <c r="AM112" s="85">
        <v>0</v>
      </c>
      <c r="AN112" s="78">
        <v>0</v>
      </c>
      <c r="AO112" s="78"/>
      <c r="AP112" s="78"/>
      <c r="AQ112" s="78"/>
      <c r="AR112" s="78"/>
      <c r="AS112" s="78"/>
      <c r="AT112" s="78"/>
      <c r="AU112" s="78"/>
      <c r="AV112" s="78"/>
      <c r="AW112" s="78">
        <f>+SUM(AK112:AV112)</f>
        <v>110000000</v>
      </c>
      <c r="AX112" s="78">
        <v>6301568</v>
      </c>
      <c r="AY112" s="78">
        <v>4110139</v>
      </c>
      <c r="AZ112" s="78">
        <v>13143810</v>
      </c>
      <c r="BA112" s="78">
        <v>5721941</v>
      </c>
      <c r="BB112" s="78"/>
      <c r="BC112" s="78"/>
      <c r="BD112" s="78"/>
      <c r="BE112" s="78"/>
      <c r="BF112" s="78"/>
      <c r="BG112" s="78"/>
      <c r="BH112" s="78"/>
      <c r="BI112" s="78"/>
      <c r="BJ112" s="78">
        <f>+SUM(AX112:BI112)</f>
        <v>29277458</v>
      </c>
      <c r="BK112" s="78">
        <v>6301568</v>
      </c>
      <c r="BL112" s="78">
        <v>4110139</v>
      </c>
      <c r="BM112" s="78">
        <v>13143810</v>
      </c>
      <c r="BN112" s="78">
        <v>5721941</v>
      </c>
      <c r="BO112" s="78"/>
      <c r="BP112" s="78"/>
      <c r="BQ112" s="78"/>
      <c r="BR112" s="78"/>
      <c r="BS112" s="78"/>
      <c r="BT112" s="78"/>
      <c r="BU112" s="78"/>
      <c r="BV112" s="78"/>
      <c r="BW112" s="78">
        <f>+SUM(BK112:BV112)</f>
        <v>29277458</v>
      </c>
      <c r="BX112" s="78">
        <v>6301568</v>
      </c>
      <c r="BY112" s="78">
        <v>4110139</v>
      </c>
      <c r="BZ112" s="78">
        <v>13143810</v>
      </c>
      <c r="CA112" s="78">
        <v>5721941</v>
      </c>
      <c r="CB112" s="78"/>
      <c r="CC112" s="78"/>
      <c r="CD112" s="78"/>
      <c r="CE112" s="78"/>
      <c r="CF112" s="78"/>
      <c r="CG112" s="78"/>
      <c r="CH112" s="78"/>
      <c r="CI112" s="78"/>
      <c r="CJ112" s="78">
        <f>+SUM(BX112:CI112)</f>
        <v>29277458</v>
      </c>
      <c r="CK112" s="69">
        <f t="shared" si="50"/>
        <v>0</v>
      </c>
      <c r="CL112" s="69">
        <f t="shared" si="79"/>
        <v>80722542</v>
      </c>
      <c r="CM112" s="69">
        <f t="shared" si="80"/>
        <v>0</v>
      </c>
      <c r="CN112" s="69">
        <f t="shared" si="81"/>
        <v>0</v>
      </c>
    </row>
    <row r="113" spans="1:92" outlineLevel="4" x14ac:dyDescent="0.25">
      <c r="B113" s="3" t="str">
        <f t="shared" si="64"/>
        <v>A 2-0-4-8-210</v>
      </c>
      <c r="C113" s="73" t="s">
        <v>241</v>
      </c>
      <c r="D113" s="16">
        <v>10</v>
      </c>
      <c r="E113" s="77" t="s">
        <v>242</v>
      </c>
      <c r="F113" s="78">
        <v>704000000</v>
      </c>
      <c r="G113" s="78">
        <v>0</v>
      </c>
      <c r="H113" s="78">
        <v>0</v>
      </c>
      <c r="I113" s="78"/>
      <c r="J113" s="78"/>
      <c r="K113" s="78"/>
      <c r="L113" s="78"/>
      <c r="M113" s="82"/>
      <c r="N113" s="82"/>
      <c r="O113" s="82"/>
      <c r="P113" s="82"/>
      <c r="Q113" s="78"/>
      <c r="R113" s="78"/>
      <c r="S113" s="78"/>
      <c r="T113" s="78"/>
      <c r="U113" s="78"/>
      <c r="V113" s="78"/>
      <c r="W113" s="78"/>
      <c r="X113" s="78"/>
      <c r="Y113" s="78"/>
      <c r="Z113" s="78"/>
      <c r="AA113" s="78"/>
      <c r="AB113" s="78"/>
      <c r="AC113" s="78"/>
      <c r="AD113" s="78"/>
      <c r="AE113" s="78">
        <f t="shared" si="53"/>
        <v>0</v>
      </c>
      <c r="AF113" s="78">
        <f t="shared" si="53"/>
        <v>0</v>
      </c>
      <c r="AG113" s="78"/>
      <c r="AH113" s="78"/>
      <c r="AI113" s="78"/>
      <c r="AJ113" s="78">
        <f>+F113-AE113+AF113</f>
        <v>704000000</v>
      </c>
      <c r="AK113" s="85">
        <v>704000000</v>
      </c>
      <c r="AL113" s="85">
        <v>0</v>
      </c>
      <c r="AM113" s="85">
        <v>0</v>
      </c>
      <c r="AN113" s="78">
        <v>0</v>
      </c>
      <c r="AO113" s="78"/>
      <c r="AP113" s="78"/>
      <c r="AQ113" s="78"/>
      <c r="AR113" s="78"/>
      <c r="AS113" s="78"/>
      <c r="AT113" s="78"/>
      <c r="AU113" s="78"/>
      <c r="AV113" s="78"/>
      <c r="AW113" s="78">
        <f>+SUM(AK113:AV113)</f>
        <v>704000000</v>
      </c>
      <c r="AX113" s="78">
        <v>29534700</v>
      </c>
      <c r="AY113" s="78">
        <v>36787132</v>
      </c>
      <c r="AZ113" s="78">
        <v>56799116</v>
      </c>
      <c r="BA113" s="78">
        <v>65607361</v>
      </c>
      <c r="BB113" s="78"/>
      <c r="BC113" s="78"/>
      <c r="BD113" s="78"/>
      <c r="BE113" s="78"/>
      <c r="BF113" s="78"/>
      <c r="BG113" s="78"/>
      <c r="BH113" s="78"/>
      <c r="BI113" s="78"/>
      <c r="BJ113" s="78">
        <f>+SUM(AX113:BI113)</f>
        <v>188728309</v>
      </c>
      <c r="BK113" s="78">
        <v>29534700</v>
      </c>
      <c r="BL113" s="78">
        <v>36787132</v>
      </c>
      <c r="BM113" s="78">
        <v>56799116</v>
      </c>
      <c r="BN113" s="78">
        <v>65607361</v>
      </c>
      <c r="BO113" s="78"/>
      <c r="BP113" s="78"/>
      <c r="BQ113" s="78"/>
      <c r="BR113" s="78"/>
      <c r="BS113" s="78"/>
      <c r="BT113" s="78"/>
      <c r="BU113" s="78"/>
      <c r="BV113" s="78"/>
      <c r="BW113" s="78">
        <f>+SUM(BK113:BV113)</f>
        <v>188728309</v>
      </c>
      <c r="BX113" s="78">
        <v>28642050</v>
      </c>
      <c r="BY113" s="78">
        <v>37679782</v>
      </c>
      <c r="BZ113" s="78">
        <v>56799116</v>
      </c>
      <c r="CA113" s="78">
        <v>65607361</v>
      </c>
      <c r="CB113" s="78"/>
      <c r="CC113" s="78"/>
      <c r="CD113" s="78"/>
      <c r="CE113" s="78"/>
      <c r="CF113" s="78"/>
      <c r="CG113" s="78"/>
      <c r="CH113" s="78"/>
      <c r="CI113" s="78"/>
      <c r="CJ113" s="78">
        <f>+SUM(BX113:CI113)</f>
        <v>188728309</v>
      </c>
      <c r="CK113" s="69">
        <f t="shared" si="50"/>
        <v>0</v>
      </c>
      <c r="CL113" s="69">
        <f t="shared" si="79"/>
        <v>515271691</v>
      </c>
      <c r="CM113" s="69">
        <f t="shared" si="80"/>
        <v>0</v>
      </c>
      <c r="CN113" s="69">
        <f t="shared" si="81"/>
        <v>0</v>
      </c>
    </row>
    <row r="114" spans="1:92" outlineLevel="4" x14ac:dyDescent="0.25">
      <c r="B114" s="3" t="str">
        <f t="shared" si="64"/>
        <v>A 2-0-4-8-310</v>
      </c>
      <c r="C114" s="73" t="s">
        <v>243</v>
      </c>
      <c r="D114" s="16">
        <v>10</v>
      </c>
      <c r="E114" s="77" t="s">
        <v>244</v>
      </c>
      <c r="F114" s="78">
        <v>200000</v>
      </c>
      <c r="G114" s="78">
        <v>0</v>
      </c>
      <c r="H114" s="78">
        <v>0</v>
      </c>
      <c r="I114" s="78"/>
      <c r="J114" s="78"/>
      <c r="K114" s="78"/>
      <c r="L114" s="78"/>
      <c r="M114" s="82"/>
      <c r="N114" s="82"/>
      <c r="O114" s="82"/>
      <c r="P114" s="82"/>
      <c r="Q114" s="78"/>
      <c r="R114" s="78"/>
      <c r="S114" s="78"/>
      <c r="T114" s="78"/>
      <c r="U114" s="78"/>
      <c r="V114" s="78"/>
      <c r="W114" s="78"/>
      <c r="X114" s="78"/>
      <c r="Y114" s="78"/>
      <c r="Z114" s="78"/>
      <c r="AA114" s="78"/>
      <c r="AB114" s="78"/>
      <c r="AC114" s="78"/>
      <c r="AD114" s="78"/>
      <c r="AE114" s="78">
        <f t="shared" si="53"/>
        <v>0</v>
      </c>
      <c r="AF114" s="78">
        <f t="shared" si="53"/>
        <v>0</v>
      </c>
      <c r="AG114" s="78"/>
      <c r="AH114" s="78"/>
      <c r="AI114" s="78"/>
      <c r="AJ114" s="78">
        <f>+F114-AE114+AF114</f>
        <v>200000</v>
      </c>
      <c r="AK114" s="85">
        <v>200000</v>
      </c>
      <c r="AL114" s="85">
        <v>0</v>
      </c>
      <c r="AM114" s="85">
        <v>0</v>
      </c>
      <c r="AN114" s="78">
        <v>0</v>
      </c>
      <c r="AO114" s="78"/>
      <c r="AP114" s="78"/>
      <c r="AQ114" s="78"/>
      <c r="AR114" s="78"/>
      <c r="AS114" s="78"/>
      <c r="AT114" s="78"/>
      <c r="AU114" s="78"/>
      <c r="AV114" s="78"/>
      <c r="AW114" s="78">
        <f>+SUM(AK114:AV114)</f>
        <v>200000</v>
      </c>
      <c r="AX114" s="78">
        <v>18485</v>
      </c>
      <c r="AY114" s="78">
        <v>3987</v>
      </c>
      <c r="AZ114" s="78">
        <v>4010</v>
      </c>
      <c r="BA114" s="78">
        <v>4035</v>
      </c>
      <c r="BB114" s="78"/>
      <c r="BC114" s="78"/>
      <c r="BD114" s="78"/>
      <c r="BE114" s="78"/>
      <c r="BF114" s="78"/>
      <c r="BG114" s="78"/>
      <c r="BH114" s="78"/>
      <c r="BI114" s="78"/>
      <c r="BJ114" s="78">
        <f>+SUM(AX114:BI114)</f>
        <v>30517</v>
      </c>
      <c r="BK114" s="78">
        <v>18485</v>
      </c>
      <c r="BL114" s="78">
        <v>3987</v>
      </c>
      <c r="BM114" s="78">
        <v>4010</v>
      </c>
      <c r="BN114" s="78">
        <v>4035</v>
      </c>
      <c r="BO114" s="78"/>
      <c r="BP114" s="78"/>
      <c r="BQ114" s="78"/>
      <c r="BR114" s="78"/>
      <c r="BS114" s="78"/>
      <c r="BT114" s="78"/>
      <c r="BU114" s="78"/>
      <c r="BV114" s="78"/>
      <c r="BW114" s="78">
        <f>+SUM(BK114:BV114)</f>
        <v>30517</v>
      </c>
      <c r="BX114" s="78">
        <v>18485</v>
      </c>
      <c r="BY114" s="78">
        <v>3987</v>
      </c>
      <c r="BZ114" s="78">
        <v>4010</v>
      </c>
      <c r="CA114" s="78">
        <v>4035</v>
      </c>
      <c r="CB114" s="78"/>
      <c r="CC114" s="78"/>
      <c r="CD114" s="78"/>
      <c r="CE114" s="78"/>
      <c r="CF114" s="78"/>
      <c r="CG114" s="78"/>
      <c r="CH114" s="78"/>
      <c r="CI114" s="78"/>
      <c r="CJ114" s="78">
        <f>+SUM(BX114:CI114)</f>
        <v>30517</v>
      </c>
      <c r="CK114" s="69">
        <f t="shared" si="50"/>
        <v>0</v>
      </c>
      <c r="CL114" s="69">
        <f t="shared" si="79"/>
        <v>169483</v>
      </c>
      <c r="CM114" s="69">
        <f t="shared" si="80"/>
        <v>0</v>
      </c>
      <c r="CN114" s="69">
        <f t="shared" si="81"/>
        <v>0</v>
      </c>
    </row>
    <row r="115" spans="1:92" outlineLevel="4" x14ac:dyDescent="0.25">
      <c r="B115" s="3" t="str">
        <f t="shared" si="64"/>
        <v>A 2-0-4-8-510</v>
      </c>
      <c r="C115" s="73" t="s">
        <v>245</v>
      </c>
      <c r="D115" s="16">
        <v>10</v>
      </c>
      <c r="E115" s="77" t="s">
        <v>246</v>
      </c>
      <c r="F115" s="78">
        <v>170000000</v>
      </c>
      <c r="G115" s="78">
        <v>0</v>
      </c>
      <c r="H115" s="78">
        <v>0</v>
      </c>
      <c r="I115" s="78"/>
      <c r="J115" s="78"/>
      <c r="K115" s="78"/>
      <c r="L115" s="78"/>
      <c r="M115" s="82"/>
      <c r="N115" s="82"/>
      <c r="O115" s="82"/>
      <c r="P115" s="82"/>
      <c r="Q115" s="78"/>
      <c r="R115" s="78"/>
      <c r="S115" s="78"/>
      <c r="T115" s="78"/>
      <c r="U115" s="78"/>
      <c r="V115" s="78"/>
      <c r="W115" s="78"/>
      <c r="X115" s="78"/>
      <c r="Y115" s="78"/>
      <c r="Z115" s="78"/>
      <c r="AA115" s="78"/>
      <c r="AB115" s="78"/>
      <c r="AC115" s="78"/>
      <c r="AD115" s="78"/>
      <c r="AE115" s="78">
        <f t="shared" si="53"/>
        <v>0</v>
      </c>
      <c r="AF115" s="78">
        <f t="shared" si="53"/>
        <v>0</v>
      </c>
      <c r="AG115" s="78"/>
      <c r="AH115" s="78"/>
      <c r="AI115" s="78"/>
      <c r="AJ115" s="78">
        <f>+F115-AE115+AF115</f>
        <v>170000000</v>
      </c>
      <c r="AK115" s="85">
        <v>170000000</v>
      </c>
      <c r="AL115" s="85">
        <v>0</v>
      </c>
      <c r="AM115" s="85">
        <v>0</v>
      </c>
      <c r="AN115" s="78">
        <v>0</v>
      </c>
      <c r="AO115" s="78"/>
      <c r="AP115" s="78"/>
      <c r="AQ115" s="78"/>
      <c r="AR115" s="78"/>
      <c r="AS115" s="78"/>
      <c r="AT115" s="78"/>
      <c r="AU115" s="78"/>
      <c r="AV115" s="78"/>
      <c r="AW115" s="78">
        <f>+SUM(AK115:AV115)</f>
        <v>170000000</v>
      </c>
      <c r="AX115" s="78">
        <v>2063701</v>
      </c>
      <c r="AY115" s="78">
        <v>19781097</v>
      </c>
      <c r="AZ115" s="78">
        <v>27186783</v>
      </c>
      <c r="BA115" s="78">
        <v>16983468</v>
      </c>
      <c r="BB115" s="78"/>
      <c r="BC115" s="78"/>
      <c r="BD115" s="78"/>
      <c r="BE115" s="78"/>
      <c r="BF115" s="78"/>
      <c r="BG115" s="78"/>
      <c r="BH115" s="78"/>
      <c r="BI115" s="78"/>
      <c r="BJ115" s="78">
        <f>+SUM(AX115:BI115)</f>
        <v>66015049</v>
      </c>
      <c r="BK115" s="78">
        <v>2063701</v>
      </c>
      <c r="BL115" s="78">
        <v>19781097</v>
      </c>
      <c r="BM115" s="78">
        <v>27183783</v>
      </c>
      <c r="BN115" s="78">
        <v>16983468</v>
      </c>
      <c r="BO115" s="78"/>
      <c r="BP115" s="78"/>
      <c r="BQ115" s="78"/>
      <c r="BR115" s="78"/>
      <c r="BS115" s="78"/>
      <c r="BT115" s="78"/>
      <c r="BU115" s="78"/>
      <c r="BV115" s="78"/>
      <c r="BW115" s="78">
        <f>+SUM(BK115:BV115)</f>
        <v>66012049</v>
      </c>
      <c r="BX115" s="78">
        <v>2063701</v>
      </c>
      <c r="BY115" s="78">
        <v>19781097</v>
      </c>
      <c r="BZ115" s="78">
        <v>27183783</v>
      </c>
      <c r="CA115" s="78">
        <v>16983468</v>
      </c>
      <c r="CB115" s="78"/>
      <c r="CC115" s="78"/>
      <c r="CD115" s="78"/>
      <c r="CE115" s="78"/>
      <c r="CF115" s="78"/>
      <c r="CG115" s="78"/>
      <c r="CH115" s="78"/>
      <c r="CI115" s="78"/>
      <c r="CJ115" s="78">
        <f>+SUM(BX115:CI115)</f>
        <v>66012049</v>
      </c>
      <c r="CK115" s="69">
        <f t="shared" si="50"/>
        <v>0</v>
      </c>
      <c r="CL115" s="69">
        <f t="shared" si="79"/>
        <v>103984951</v>
      </c>
      <c r="CM115" s="69">
        <f t="shared" si="80"/>
        <v>3000</v>
      </c>
      <c r="CN115" s="69">
        <f t="shared" si="81"/>
        <v>0</v>
      </c>
    </row>
    <row r="116" spans="1:92" outlineLevel="4" x14ac:dyDescent="0.25">
      <c r="B116" s="3" t="str">
        <f t="shared" si="64"/>
        <v>A 2-0-4-8-610</v>
      </c>
      <c r="C116" s="73" t="s">
        <v>247</v>
      </c>
      <c r="D116" s="16">
        <v>10</v>
      </c>
      <c r="E116" s="77" t="s">
        <v>248</v>
      </c>
      <c r="F116" s="78">
        <v>502000000</v>
      </c>
      <c r="G116" s="78">
        <v>0</v>
      </c>
      <c r="H116" s="78">
        <v>0</v>
      </c>
      <c r="I116" s="78"/>
      <c r="J116" s="78"/>
      <c r="K116" s="78"/>
      <c r="L116" s="78"/>
      <c r="M116" s="82"/>
      <c r="N116" s="82"/>
      <c r="O116" s="82"/>
      <c r="P116" s="82"/>
      <c r="Q116" s="78"/>
      <c r="R116" s="78"/>
      <c r="S116" s="78"/>
      <c r="T116" s="78"/>
      <c r="U116" s="78"/>
      <c r="V116" s="78"/>
      <c r="W116" s="78"/>
      <c r="X116" s="78"/>
      <c r="Y116" s="78"/>
      <c r="Z116" s="78"/>
      <c r="AA116" s="78"/>
      <c r="AB116" s="78"/>
      <c r="AC116" s="78"/>
      <c r="AD116" s="78"/>
      <c r="AE116" s="78">
        <f t="shared" si="53"/>
        <v>0</v>
      </c>
      <c r="AF116" s="78">
        <f t="shared" si="53"/>
        <v>0</v>
      </c>
      <c r="AG116" s="78"/>
      <c r="AH116" s="78"/>
      <c r="AI116" s="78"/>
      <c r="AJ116" s="78">
        <f>+F116-AE116+AF116</f>
        <v>502000000</v>
      </c>
      <c r="AK116" s="85">
        <v>502000000</v>
      </c>
      <c r="AL116" s="85">
        <v>0</v>
      </c>
      <c r="AM116" s="85">
        <v>0</v>
      </c>
      <c r="AN116" s="78">
        <v>0</v>
      </c>
      <c r="AO116" s="78"/>
      <c r="AP116" s="78"/>
      <c r="AQ116" s="78"/>
      <c r="AR116" s="78"/>
      <c r="AS116" s="78"/>
      <c r="AT116" s="78"/>
      <c r="AU116" s="78"/>
      <c r="AV116" s="78"/>
      <c r="AW116" s="78">
        <f>+SUM(AK116:AV116)</f>
        <v>502000000</v>
      </c>
      <c r="AX116" s="78">
        <v>9440541</v>
      </c>
      <c r="AY116" s="78">
        <v>19276771</v>
      </c>
      <c r="AZ116" s="78">
        <v>31699853</v>
      </c>
      <c r="BA116" s="78">
        <v>30354262</v>
      </c>
      <c r="BB116" s="78"/>
      <c r="BC116" s="78"/>
      <c r="BD116" s="78"/>
      <c r="BE116" s="78"/>
      <c r="BF116" s="78"/>
      <c r="BG116" s="78"/>
      <c r="BH116" s="78"/>
      <c r="BI116" s="78"/>
      <c r="BJ116" s="78">
        <f>+SUM(AX116:BI116)</f>
        <v>90771427</v>
      </c>
      <c r="BK116" s="78">
        <v>9440541</v>
      </c>
      <c r="BL116" s="78">
        <v>19276771</v>
      </c>
      <c r="BM116" s="78">
        <v>31699853</v>
      </c>
      <c r="BN116" s="78">
        <v>30354262</v>
      </c>
      <c r="BO116" s="78"/>
      <c r="BP116" s="78"/>
      <c r="BQ116" s="78"/>
      <c r="BR116" s="78"/>
      <c r="BS116" s="78"/>
      <c r="BT116" s="78"/>
      <c r="BU116" s="78"/>
      <c r="BV116" s="78"/>
      <c r="BW116" s="78">
        <f>+SUM(BK116:BV116)</f>
        <v>90771427</v>
      </c>
      <c r="BX116" s="78">
        <v>9440541</v>
      </c>
      <c r="BY116" s="78">
        <v>19276771</v>
      </c>
      <c r="BZ116" s="78">
        <v>31699853</v>
      </c>
      <c r="CA116" s="78">
        <v>30354262</v>
      </c>
      <c r="CB116" s="78"/>
      <c r="CC116" s="78"/>
      <c r="CD116" s="78"/>
      <c r="CE116" s="78"/>
      <c r="CF116" s="78"/>
      <c r="CG116" s="78"/>
      <c r="CH116" s="78"/>
      <c r="CI116" s="78"/>
      <c r="CJ116" s="78">
        <f>+SUM(BX116:CI116)</f>
        <v>90771427</v>
      </c>
      <c r="CK116" s="69">
        <f t="shared" si="50"/>
        <v>0</v>
      </c>
      <c r="CL116" s="69">
        <f t="shared" si="79"/>
        <v>411228573</v>
      </c>
      <c r="CM116" s="69">
        <f t="shared" si="80"/>
        <v>0</v>
      </c>
      <c r="CN116" s="69">
        <f t="shared" si="81"/>
        <v>0</v>
      </c>
    </row>
    <row r="117" spans="1:92" outlineLevel="3" x14ac:dyDescent="0.25">
      <c r="A117" s="75" t="s">
        <v>249</v>
      </c>
      <c r="B117" s="76"/>
      <c r="C117" s="75" t="s">
        <v>249</v>
      </c>
      <c r="D117" s="64">
        <v>10</v>
      </c>
      <c r="E117" s="88" t="s">
        <v>250</v>
      </c>
      <c r="F117" s="82">
        <f>+F118+F119+F120</f>
        <v>560000000</v>
      </c>
      <c r="G117" s="82">
        <f t="shared" ref="G117:BR117" si="95">+G118+G119+G120</f>
        <v>0</v>
      </c>
      <c r="H117" s="82">
        <f t="shared" si="95"/>
        <v>0</v>
      </c>
      <c r="I117" s="82">
        <f t="shared" si="95"/>
        <v>0</v>
      </c>
      <c r="J117" s="82">
        <f t="shared" si="95"/>
        <v>0</v>
      </c>
      <c r="K117" s="82">
        <f t="shared" si="95"/>
        <v>0</v>
      </c>
      <c r="L117" s="82">
        <f t="shared" si="95"/>
        <v>0</v>
      </c>
      <c r="M117" s="82">
        <f t="shared" si="95"/>
        <v>0</v>
      </c>
      <c r="N117" s="82">
        <f t="shared" si="95"/>
        <v>0</v>
      </c>
      <c r="O117" s="82">
        <f t="shared" si="95"/>
        <v>0</v>
      </c>
      <c r="P117" s="82">
        <f t="shared" si="95"/>
        <v>0</v>
      </c>
      <c r="Q117" s="82">
        <f t="shared" si="95"/>
        <v>0</v>
      </c>
      <c r="R117" s="82">
        <f t="shared" si="95"/>
        <v>0</v>
      </c>
      <c r="S117" s="82">
        <f t="shared" si="95"/>
        <v>0</v>
      </c>
      <c r="T117" s="82">
        <f t="shared" si="95"/>
        <v>0</v>
      </c>
      <c r="U117" s="82">
        <f t="shared" si="95"/>
        <v>0</v>
      </c>
      <c r="V117" s="82">
        <f t="shared" si="95"/>
        <v>0</v>
      </c>
      <c r="W117" s="82">
        <f t="shared" si="95"/>
        <v>0</v>
      </c>
      <c r="X117" s="82">
        <f t="shared" si="95"/>
        <v>0</v>
      </c>
      <c r="Y117" s="82">
        <f t="shared" si="95"/>
        <v>0</v>
      </c>
      <c r="Z117" s="82">
        <f t="shared" si="95"/>
        <v>0</v>
      </c>
      <c r="AA117" s="82">
        <f t="shared" si="95"/>
        <v>0</v>
      </c>
      <c r="AB117" s="82">
        <f t="shared" si="95"/>
        <v>0</v>
      </c>
      <c r="AC117" s="82">
        <f t="shared" si="95"/>
        <v>0</v>
      </c>
      <c r="AD117" s="82">
        <f t="shared" si="95"/>
        <v>0</v>
      </c>
      <c r="AE117" s="82">
        <f t="shared" si="53"/>
        <v>0</v>
      </c>
      <c r="AF117" s="82">
        <f t="shared" si="53"/>
        <v>0</v>
      </c>
      <c r="AG117" s="82">
        <f t="shared" si="95"/>
        <v>0</v>
      </c>
      <c r="AH117" s="82">
        <f t="shared" si="95"/>
        <v>0</v>
      </c>
      <c r="AI117" s="82">
        <f t="shared" si="95"/>
        <v>0</v>
      </c>
      <c r="AJ117" s="82">
        <f>+SUM(AJ118:AJ120)</f>
        <v>560000000</v>
      </c>
      <c r="AK117" s="82">
        <f t="shared" si="95"/>
        <v>12840941</v>
      </c>
      <c r="AL117" s="82">
        <f t="shared" si="95"/>
        <v>36558540</v>
      </c>
      <c r="AM117" s="82">
        <f t="shared" si="95"/>
        <v>0</v>
      </c>
      <c r="AN117" s="82">
        <f t="shared" si="95"/>
        <v>458012655</v>
      </c>
      <c r="AO117" s="82">
        <f t="shared" si="95"/>
        <v>0</v>
      </c>
      <c r="AP117" s="82">
        <f t="shared" si="95"/>
        <v>0</v>
      </c>
      <c r="AQ117" s="82">
        <f t="shared" si="95"/>
        <v>0</v>
      </c>
      <c r="AR117" s="82">
        <f t="shared" si="95"/>
        <v>0</v>
      </c>
      <c r="AS117" s="82">
        <f t="shared" si="95"/>
        <v>0</v>
      </c>
      <c r="AT117" s="82">
        <f t="shared" si="95"/>
        <v>0</v>
      </c>
      <c r="AU117" s="82">
        <f t="shared" si="95"/>
        <v>0</v>
      </c>
      <c r="AV117" s="82">
        <f t="shared" si="95"/>
        <v>0</v>
      </c>
      <c r="AW117" s="82">
        <f t="shared" si="95"/>
        <v>507412136</v>
      </c>
      <c r="AX117" s="82">
        <f t="shared" si="95"/>
        <v>12840941</v>
      </c>
      <c r="AY117" s="82">
        <f t="shared" si="95"/>
        <v>0</v>
      </c>
      <c r="AZ117" s="82">
        <f t="shared" si="95"/>
        <v>36558540</v>
      </c>
      <c r="BA117" s="82">
        <f t="shared" si="95"/>
        <v>0</v>
      </c>
      <c r="BB117" s="82">
        <f t="shared" si="95"/>
        <v>0</v>
      </c>
      <c r="BC117" s="82">
        <f t="shared" si="95"/>
        <v>0</v>
      </c>
      <c r="BD117" s="82">
        <f t="shared" si="95"/>
        <v>0</v>
      </c>
      <c r="BE117" s="82">
        <f t="shared" si="95"/>
        <v>0</v>
      </c>
      <c r="BF117" s="82">
        <f t="shared" si="95"/>
        <v>0</v>
      </c>
      <c r="BG117" s="82">
        <f t="shared" si="95"/>
        <v>0</v>
      </c>
      <c r="BH117" s="82">
        <f t="shared" si="95"/>
        <v>0</v>
      </c>
      <c r="BI117" s="82">
        <f t="shared" si="95"/>
        <v>0</v>
      </c>
      <c r="BJ117" s="82">
        <f t="shared" si="95"/>
        <v>49399481</v>
      </c>
      <c r="BK117" s="82">
        <f t="shared" si="95"/>
        <v>0</v>
      </c>
      <c r="BL117" s="82">
        <f t="shared" si="95"/>
        <v>12544418</v>
      </c>
      <c r="BM117" s="82">
        <f t="shared" si="95"/>
        <v>36558540</v>
      </c>
      <c r="BN117" s="82">
        <f t="shared" si="95"/>
        <v>0</v>
      </c>
      <c r="BO117" s="82">
        <f t="shared" si="95"/>
        <v>0</v>
      </c>
      <c r="BP117" s="82">
        <f t="shared" si="95"/>
        <v>0</v>
      </c>
      <c r="BQ117" s="82">
        <f t="shared" si="95"/>
        <v>0</v>
      </c>
      <c r="BR117" s="82">
        <f t="shared" si="95"/>
        <v>0</v>
      </c>
      <c r="BS117" s="82">
        <f t="shared" ref="BS117:CJ117" si="96">+BS118+BS119+BS120</f>
        <v>0</v>
      </c>
      <c r="BT117" s="82">
        <f t="shared" si="96"/>
        <v>0</v>
      </c>
      <c r="BU117" s="82">
        <f t="shared" si="96"/>
        <v>0</v>
      </c>
      <c r="BV117" s="82">
        <f t="shared" si="96"/>
        <v>0</v>
      </c>
      <c r="BW117" s="82">
        <f t="shared" si="96"/>
        <v>49102958</v>
      </c>
      <c r="BX117" s="82">
        <f t="shared" si="96"/>
        <v>0</v>
      </c>
      <c r="BY117" s="82">
        <f t="shared" si="96"/>
        <v>12544418</v>
      </c>
      <c r="BZ117" s="82">
        <f t="shared" si="96"/>
        <v>36558540</v>
      </c>
      <c r="CA117" s="82">
        <f t="shared" si="96"/>
        <v>0</v>
      </c>
      <c r="CB117" s="82">
        <f t="shared" si="96"/>
        <v>0</v>
      </c>
      <c r="CC117" s="82">
        <f t="shared" si="96"/>
        <v>0</v>
      </c>
      <c r="CD117" s="82">
        <f t="shared" si="96"/>
        <v>0</v>
      </c>
      <c r="CE117" s="82">
        <f t="shared" si="96"/>
        <v>0</v>
      </c>
      <c r="CF117" s="82">
        <f t="shared" si="96"/>
        <v>0</v>
      </c>
      <c r="CG117" s="82">
        <f t="shared" si="96"/>
        <v>0</v>
      </c>
      <c r="CH117" s="82">
        <f t="shared" si="96"/>
        <v>0</v>
      </c>
      <c r="CI117" s="82">
        <f t="shared" si="96"/>
        <v>0</v>
      </c>
      <c r="CJ117" s="82">
        <f t="shared" si="96"/>
        <v>49102958</v>
      </c>
      <c r="CK117" s="69">
        <f t="shared" si="50"/>
        <v>52587864</v>
      </c>
      <c r="CL117" s="69">
        <f t="shared" si="79"/>
        <v>458012655</v>
      </c>
      <c r="CM117" s="69">
        <f t="shared" si="80"/>
        <v>296523</v>
      </c>
      <c r="CN117" s="69">
        <f t="shared" si="81"/>
        <v>0</v>
      </c>
    </row>
    <row r="118" spans="1:92" outlineLevel="4" x14ac:dyDescent="0.25">
      <c r="B118" s="3" t="str">
        <f t="shared" si="64"/>
        <v>A 2-0-4-9-110</v>
      </c>
      <c r="C118" s="73" t="s">
        <v>251</v>
      </c>
      <c r="D118" s="16">
        <v>10</v>
      </c>
      <c r="E118" s="77" t="s">
        <v>252</v>
      </c>
      <c r="F118" s="78">
        <v>65000000</v>
      </c>
      <c r="G118" s="78">
        <v>0</v>
      </c>
      <c r="H118" s="78">
        <v>0</v>
      </c>
      <c r="I118" s="78"/>
      <c r="J118" s="78"/>
      <c r="K118" s="78"/>
      <c r="L118" s="78"/>
      <c r="M118" s="82"/>
      <c r="N118" s="82"/>
      <c r="O118" s="82"/>
      <c r="P118" s="82"/>
      <c r="Q118" s="78"/>
      <c r="R118" s="78"/>
      <c r="S118" s="78"/>
      <c r="T118" s="78"/>
      <c r="U118" s="78"/>
      <c r="V118" s="78"/>
      <c r="W118" s="78"/>
      <c r="X118" s="78"/>
      <c r="Y118" s="78"/>
      <c r="Z118" s="78"/>
      <c r="AA118" s="78"/>
      <c r="AB118" s="78"/>
      <c r="AC118" s="78"/>
      <c r="AD118" s="78"/>
      <c r="AE118" s="78">
        <f t="shared" si="53"/>
        <v>0</v>
      </c>
      <c r="AF118" s="78">
        <f t="shared" si="53"/>
        <v>0</v>
      </c>
      <c r="AG118" s="78"/>
      <c r="AH118" s="78"/>
      <c r="AI118" s="78"/>
      <c r="AJ118" s="78">
        <f>+F118-AE118+AF118</f>
        <v>65000000</v>
      </c>
      <c r="AK118" s="85">
        <v>0</v>
      </c>
      <c r="AL118" s="85">
        <v>36558540</v>
      </c>
      <c r="AM118" s="85">
        <v>0</v>
      </c>
      <c r="AN118" s="78">
        <v>0</v>
      </c>
      <c r="AO118" s="78"/>
      <c r="AP118" s="78"/>
      <c r="AQ118" s="78"/>
      <c r="AR118" s="78"/>
      <c r="AS118" s="78"/>
      <c r="AT118" s="78"/>
      <c r="AU118" s="78"/>
      <c r="AV118" s="78"/>
      <c r="AW118" s="78">
        <f>+SUM(AK118:AV118)</f>
        <v>36558540</v>
      </c>
      <c r="AX118" s="78">
        <v>0</v>
      </c>
      <c r="AY118" s="78">
        <v>0</v>
      </c>
      <c r="AZ118" s="78">
        <v>36558540</v>
      </c>
      <c r="BA118" s="78">
        <v>0</v>
      </c>
      <c r="BB118" s="78"/>
      <c r="BC118" s="78"/>
      <c r="BD118" s="78"/>
      <c r="BE118" s="78"/>
      <c r="BF118" s="78"/>
      <c r="BG118" s="78"/>
      <c r="BH118" s="78"/>
      <c r="BI118" s="78"/>
      <c r="BJ118" s="78">
        <f>+SUM(AX118:BI118)</f>
        <v>36558540</v>
      </c>
      <c r="BK118" s="78">
        <v>0</v>
      </c>
      <c r="BL118" s="78">
        <v>0</v>
      </c>
      <c r="BM118" s="78">
        <v>36558540</v>
      </c>
      <c r="BN118" s="78">
        <v>0</v>
      </c>
      <c r="BO118" s="78"/>
      <c r="BP118" s="78"/>
      <c r="BQ118" s="78"/>
      <c r="BR118" s="78"/>
      <c r="BS118" s="78"/>
      <c r="BT118" s="78"/>
      <c r="BU118" s="78"/>
      <c r="BV118" s="78"/>
      <c r="BW118" s="78">
        <f>+SUM(BK118:BV118)</f>
        <v>36558540</v>
      </c>
      <c r="BX118" s="78">
        <v>0</v>
      </c>
      <c r="BY118" s="78">
        <v>0</v>
      </c>
      <c r="BZ118" s="78">
        <v>36558540</v>
      </c>
      <c r="CA118" s="78">
        <v>0</v>
      </c>
      <c r="CB118" s="78"/>
      <c r="CC118" s="78"/>
      <c r="CD118" s="78"/>
      <c r="CE118" s="78"/>
      <c r="CF118" s="78"/>
      <c r="CG118" s="78"/>
      <c r="CH118" s="78"/>
      <c r="CI118" s="78"/>
      <c r="CJ118" s="78">
        <f>+SUM(BX118:CI118)</f>
        <v>36558540</v>
      </c>
      <c r="CK118" s="69">
        <f t="shared" si="50"/>
        <v>28441460</v>
      </c>
      <c r="CL118" s="69">
        <f t="shared" si="79"/>
        <v>0</v>
      </c>
      <c r="CM118" s="69">
        <f t="shared" si="80"/>
        <v>0</v>
      </c>
      <c r="CN118" s="69">
        <f t="shared" si="81"/>
        <v>0</v>
      </c>
    </row>
    <row r="119" spans="1:92" outlineLevel="4" x14ac:dyDescent="0.25">
      <c r="B119" s="3" t="str">
        <f t="shared" si="64"/>
        <v>A 2-0-4-9-810</v>
      </c>
      <c r="C119" s="73" t="s">
        <v>253</v>
      </c>
      <c r="D119" s="16">
        <v>10</v>
      </c>
      <c r="E119" s="77" t="s">
        <v>254</v>
      </c>
      <c r="F119" s="78">
        <v>25000000</v>
      </c>
      <c r="G119" s="78">
        <v>0</v>
      </c>
      <c r="H119" s="78">
        <v>0</v>
      </c>
      <c r="I119" s="78"/>
      <c r="J119" s="78"/>
      <c r="K119" s="78"/>
      <c r="L119" s="78"/>
      <c r="M119" s="82"/>
      <c r="N119" s="82"/>
      <c r="O119" s="82"/>
      <c r="P119" s="82"/>
      <c r="Q119" s="78"/>
      <c r="R119" s="78"/>
      <c r="S119" s="78"/>
      <c r="T119" s="78"/>
      <c r="U119" s="78"/>
      <c r="V119" s="78"/>
      <c r="W119" s="78"/>
      <c r="X119" s="78"/>
      <c r="Y119" s="78"/>
      <c r="Z119" s="78"/>
      <c r="AA119" s="78"/>
      <c r="AB119" s="78"/>
      <c r="AC119" s="78"/>
      <c r="AD119" s="78"/>
      <c r="AE119" s="78">
        <f t="shared" si="53"/>
        <v>0</v>
      </c>
      <c r="AF119" s="78">
        <f t="shared" si="53"/>
        <v>0</v>
      </c>
      <c r="AG119" s="78"/>
      <c r="AH119" s="78"/>
      <c r="AI119" s="78"/>
      <c r="AJ119" s="78">
        <f>+F119-AE119+AF119</f>
        <v>25000000</v>
      </c>
      <c r="AK119" s="85">
        <v>0</v>
      </c>
      <c r="AL119" s="85">
        <v>0</v>
      </c>
      <c r="AM119" s="85">
        <v>0</v>
      </c>
      <c r="AN119" s="78">
        <v>23428822</v>
      </c>
      <c r="AO119" s="78"/>
      <c r="AP119" s="78"/>
      <c r="AQ119" s="78"/>
      <c r="AR119" s="78"/>
      <c r="AS119" s="78"/>
      <c r="AT119" s="78"/>
      <c r="AU119" s="78"/>
      <c r="AV119" s="78"/>
      <c r="AW119" s="78">
        <f>+SUM(AK119:AV119)</f>
        <v>23428822</v>
      </c>
      <c r="AX119" s="78">
        <v>0</v>
      </c>
      <c r="AY119" s="78">
        <v>0</v>
      </c>
      <c r="AZ119" s="78">
        <v>0</v>
      </c>
      <c r="BA119" s="78">
        <v>0</v>
      </c>
      <c r="BB119" s="78"/>
      <c r="BC119" s="78"/>
      <c r="BD119" s="78"/>
      <c r="BE119" s="78"/>
      <c r="BF119" s="78"/>
      <c r="BG119" s="78"/>
      <c r="BH119" s="78"/>
      <c r="BI119" s="78"/>
      <c r="BJ119" s="78">
        <f>+SUM(AX119:BI119)</f>
        <v>0</v>
      </c>
      <c r="BK119" s="78">
        <v>0</v>
      </c>
      <c r="BL119" s="78">
        <v>0</v>
      </c>
      <c r="BM119" s="78">
        <v>0</v>
      </c>
      <c r="BN119" s="78">
        <v>0</v>
      </c>
      <c r="BO119" s="78"/>
      <c r="BP119" s="78"/>
      <c r="BQ119" s="78"/>
      <c r="BR119" s="78"/>
      <c r="BS119" s="78"/>
      <c r="BT119" s="78"/>
      <c r="BU119" s="78"/>
      <c r="BV119" s="78"/>
      <c r="BW119" s="78">
        <f>+SUM(BK119:BV119)</f>
        <v>0</v>
      </c>
      <c r="BX119" s="78">
        <v>0</v>
      </c>
      <c r="BY119" s="78">
        <v>0</v>
      </c>
      <c r="BZ119" s="78">
        <v>0</v>
      </c>
      <c r="CA119" s="78">
        <v>0</v>
      </c>
      <c r="CB119" s="78"/>
      <c r="CC119" s="78"/>
      <c r="CD119" s="78"/>
      <c r="CE119" s="78"/>
      <c r="CF119" s="78"/>
      <c r="CG119" s="78"/>
      <c r="CH119" s="78"/>
      <c r="CI119" s="78"/>
      <c r="CJ119" s="78">
        <f>+SUM(BX119:CI119)</f>
        <v>0</v>
      </c>
      <c r="CK119" s="69">
        <f t="shared" si="50"/>
        <v>1571178</v>
      </c>
      <c r="CL119" s="69">
        <f t="shared" si="79"/>
        <v>23428822</v>
      </c>
      <c r="CM119" s="69">
        <f t="shared" si="80"/>
        <v>0</v>
      </c>
      <c r="CN119" s="69">
        <f t="shared" si="81"/>
        <v>0</v>
      </c>
    </row>
    <row r="120" spans="1:92" outlineLevel="4" x14ac:dyDescent="0.25">
      <c r="B120" s="3" t="str">
        <f t="shared" si="64"/>
        <v>A 2-0-4-9-1110</v>
      </c>
      <c r="C120" s="73" t="s">
        <v>255</v>
      </c>
      <c r="D120" s="16">
        <v>10</v>
      </c>
      <c r="E120" s="77" t="s">
        <v>256</v>
      </c>
      <c r="F120" s="78">
        <v>470000000</v>
      </c>
      <c r="G120" s="78">
        <v>0</v>
      </c>
      <c r="H120" s="78">
        <v>0</v>
      </c>
      <c r="I120" s="78"/>
      <c r="J120" s="78"/>
      <c r="K120" s="78"/>
      <c r="L120" s="78"/>
      <c r="M120" s="82"/>
      <c r="N120" s="82"/>
      <c r="O120" s="82"/>
      <c r="P120" s="82"/>
      <c r="Q120" s="78"/>
      <c r="R120" s="78"/>
      <c r="S120" s="78"/>
      <c r="T120" s="78"/>
      <c r="U120" s="78"/>
      <c r="V120" s="78"/>
      <c r="W120" s="78"/>
      <c r="X120" s="78"/>
      <c r="Y120" s="78"/>
      <c r="Z120" s="78"/>
      <c r="AA120" s="78"/>
      <c r="AB120" s="78"/>
      <c r="AC120" s="78"/>
      <c r="AD120" s="78"/>
      <c r="AE120" s="78">
        <f t="shared" si="53"/>
        <v>0</v>
      </c>
      <c r="AF120" s="78">
        <f t="shared" si="53"/>
        <v>0</v>
      </c>
      <c r="AG120" s="78"/>
      <c r="AH120" s="78"/>
      <c r="AI120" s="78"/>
      <c r="AJ120" s="78">
        <f>+F120-AE120+AF120</f>
        <v>470000000</v>
      </c>
      <c r="AK120" s="85">
        <v>12840941</v>
      </c>
      <c r="AL120" s="85">
        <v>0</v>
      </c>
      <c r="AM120" s="85">
        <v>0</v>
      </c>
      <c r="AN120" s="78">
        <v>434583833</v>
      </c>
      <c r="AO120" s="78"/>
      <c r="AP120" s="78"/>
      <c r="AQ120" s="78"/>
      <c r="AR120" s="78"/>
      <c r="AS120" s="78"/>
      <c r="AT120" s="78"/>
      <c r="AU120" s="78"/>
      <c r="AV120" s="78"/>
      <c r="AW120" s="78">
        <f>+SUM(AK120:AV120)</f>
        <v>447424774</v>
      </c>
      <c r="AX120" s="78">
        <v>12840941</v>
      </c>
      <c r="AY120" s="78">
        <v>0</v>
      </c>
      <c r="AZ120" s="78">
        <v>0</v>
      </c>
      <c r="BA120" s="78">
        <v>0</v>
      </c>
      <c r="BB120" s="78"/>
      <c r="BC120" s="78"/>
      <c r="BD120" s="78"/>
      <c r="BE120" s="78"/>
      <c r="BF120" s="78"/>
      <c r="BG120" s="78"/>
      <c r="BH120" s="78"/>
      <c r="BI120" s="78"/>
      <c r="BJ120" s="78">
        <f>+SUM(AX120:BI120)</f>
        <v>12840941</v>
      </c>
      <c r="BK120" s="78">
        <v>0</v>
      </c>
      <c r="BL120" s="78">
        <v>12544418</v>
      </c>
      <c r="BM120" s="78">
        <v>0</v>
      </c>
      <c r="BN120" s="78">
        <v>0</v>
      </c>
      <c r="BO120" s="78"/>
      <c r="BP120" s="78"/>
      <c r="BQ120" s="78"/>
      <c r="BR120" s="78"/>
      <c r="BS120" s="78"/>
      <c r="BT120" s="78"/>
      <c r="BU120" s="78"/>
      <c r="BV120" s="78"/>
      <c r="BW120" s="78">
        <f>+SUM(BK120:BV120)</f>
        <v>12544418</v>
      </c>
      <c r="BX120" s="78">
        <v>0</v>
      </c>
      <c r="BY120" s="78">
        <v>12544418</v>
      </c>
      <c r="BZ120" s="78">
        <v>0</v>
      </c>
      <c r="CA120" s="78">
        <v>0</v>
      </c>
      <c r="CB120" s="78"/>
      <c r="CC120" s="78"/>
      <c r="CD120" s="78"/>
      <c r="CE120" s="78"/>
      <c r="CF120" s="78"/>
      <c r="CG120" s="78"/>
      <c r="CH120" s="78"/>
      <c r="CI120" s="78"/>
      <c r="CJ120" s="78">
        <f>+SUM(BX120:CI120)</f>
        <v>12544418</v>
      </c>
      <c r="CK120" s="69">
        <f t="shared" si="50"/>
        <v>22575226</v>
      </c>
      <c r="CL120" s="69">
        <f t="shared" si="79"/>
        <v>434583833</v>
      </c>
      <c r="CM120" s="69">
        <f t="shared" si="80"/>
        <v>296523</v>
      </c>
      <c r="CN120" s="69">
        <f t="shared" si="81"/>
        <v>0</v>
      </c>
    </row>
    <row r="121" spans="1:92" ht="17.25" customHeight="1" outlineLevel="3" collapsed="1" x14ac:dyDescent="0.25">
      <c r="A121" s="75" t="s">
        <v>257</v>
      </c>
      <c r="C121" s="75" t="s">
        <v>257</v>
      </c>
      <c r="D121" s="64">
        <v>10</v>
      </c>
      <c r="E121" s="88" t="s">
        <v>258</v>
      </c>
      <c r="F121" s="82">
        <f>+SUM(F122:F123)</f>
        <v>470000000</v>
      </c>
      <c r="G121" s="82">
        <f t="shared" ref="G121:BR121" si="97">+SUM(G122:G123)</f>
        <v>0</v>
      </c>
      <c r="H121" s="82">
        <f t="shared" si="97"/>
        <v>0</v>
      </c>
      <c r="I121" s="82">
        <f t="shared" si="97"/>
        <v>0</v>
      </c>
      <c r="J121" s="82">
        <f t="shared" si="97"/>
        <v>0</v>
      </c>
      <c r="K121" s="82">
        <f t="shared" si="97"/>
        <v>0</v>
      </c>
      <c r="L121" s="82">
        <f t="shared" si="97"/>
        <v>0</v>
      </c>
      <c r="M121" s="82">
        <f t="shared" si="97"/>
        <v>0</v>
      </c>
      <c r="N121" s="82">
        <f t="shared" si="97"/>
        <v>84000000</v>
      </c>
      <c r="O121" s="82">
        <f t="shared" si="97"/>
        <v>0</v>
      </c>
      <c r="P121" s="82">
        <f t="shared" si="97"/>
        <v>0</v>
      </c>
      <c r="Q121" s="82">
        <f t="shared" si="97"/>
        <v>0</v>
      </c>
      <c r="R121" s="82">
        <f t="shared" si="97"/>
        <v>0</v>
      </c>
      <c r="S121" s="82">
        <f t="shared" si="97"/>
        <v>0</v>
      </c>
      <c r="T121" s="82">
        <f t="shared" si="97"/>
        <v>0</v>
      </c>
      <c r="U121" s="82">
        <f t="shared" si="97"/>
        <v>0</v>
      </c>
      <c r="V121" s="82">
        <f t="shared" si="97"/>
        <v>0</v>
      </c>
      <c r="W121" s="82">
        <f t="shared" si="97"/>
        <v>0</v>
      </c>
      <c r="X121" s="82">
        <f t="shared" si="97"/>
        <v>0</v>
      </c>
      <c r="Y121" s="82">
        <f t="shared" si="97"/>
        <v>0</v>
      </c>
      <c r="Z121" s="82">
        <f t="shared" si="97"/>
        <v>0</v>
      </c>
      <c r="AA121" s="82">
        <f t="shared" si="97"/>
        <v>0</v>
      </c>
      <c r="AB121" s="82">
        <f t="shared" si="97"/>
        <v>0</v>
      </c>
      <c r="AC121" s="82">
        <f t="shared" si="97"/>
        <v>0</v>
      </c>
      <c r="AD121" s="82">
        <f t="shared" si="97"/>
        <v>0</v>
      </c>
      <c r="AE121" s="82">
        <f t="shared" si="53"/>
        <v>0</v>
      </c>
      <c r="AF121" s="82">
        <f t="shared" si="53"/>
        <v>84000000</v>
      </c>
      <c r="AG121" s="82">
        <f t="shared" si="97"/>
        <v>0</v>
      </c>
      <c r="AH121" s="82">
        <f t="shared" si="97"/>
        <v>0</v>
      </c>
      <c r="AI121" s="82">
        <f t="shared" si="97"/>
        <v>0</v>
      </c>
      <c r="AJ121" s="82">
        <f>+SUM(AJ123)</f>
        <v>554000000</v>
      </c>
      <c r="AK121" s="82">
        <f t="shared" si="97"/>
        <v>463451766</v>
      </c>
      <c r="AL121" s="82">
        <f t="shared" si="97"/>
        <v>1800000</v>
      </c>
      <c r="AM121" s="82">
        <f t="shared" si="97"/>
        <v>3712000</v>
      </c>
      <c r="AN121" s="82">
        <f t="shared" si="97"/>
        <v>0</v>
      </c>
      <c r="AO121" s="82">
        <f t="shared" si="97"/>
        <v>0</v>
      </c>
      <c r="AP121" s="82">
        <f t="shared" si="97"/>
        <v>0</v>
      </c>
      <c r="AQ121" s="82">
        <f t="shared" si="97"/>
        <v>0</v>
      </c>
      <c r="AR121" s="82">
        <f t="shared" si="97"/>
        <v>0</v>
      </c>
      <c r="AS121" s="82">
        <f t="shared" si="97"/>
        <v>0</v>
      </c>
      <c r="AT121" s="82">
        <f t="shared" si="97"/>
        <v>0</v>
      </c>
      <c r="AU121" s="82">
        <f t="shared" si="97"/>
        <v>0</v>
      </c>
      <c r="AV121" s="82">
        <f t="shared" si="97"/>
        <v>0</v>
      </c>
      <c r="AW121" s="82">
        <f t="shared" si="97"/>
        <v>468963766</v>
      </c>
      <c r="AX121" s="82">
        <f t="shared" si="97"/>
        <v>463451766</v>
      </c>
      <c r="AY121" s="82">
        <f t="shared" si="97"/>
        <v>0</v>
      </c>
      <c r="AZ121" s="82">
        <f t="shared" si="97"/>
        <v>0</v>
      </c>
      <c r="BA121" s="82">
        <f t="shared" si="97"/>
        <v>3712000</v>
      </c>
      <c r="BB121" s="82">
        <f t="shared" si="97"/>
        <v>0</v>
      </c>
      <c r="BC121" s="82">
        <f t="shared" si="97"/>
        <v>0</v>
      </c>
      <c r="BD121" s="82">
        <f t="shared" si="97"/>
        <v>0</v>
      </c>
      <c r="BE121" s="82">
        <f t="shared" si="97"/>
        <v>0</v>
      </c>
      <c r="BF121" s="82">
        <f t="shared" si="97"/>
        <v>0</v>
      </c>
      <c r="BG121" s="82">
        <f t="shared" si="97"/>
        <v>0</v>
      </c>
      <c r="BH121" s="82">
        <f t="shared" si="97"/>
        <v>0</v>
      </c>
      <c r="BI121" s="82">
        <f t="shared" si="97"/>
        <v>0</v>
      </c>
      <c r="BJ121" s="82">
        <f t="shared" si="97"/>
        <v>467163766</v>
      </c>
      <c r="BK121" s="82">
        <f t="shared" si="97"/>
        <v>6879786</v>
      </c>
      <c r="BL121" s="82">
        <f t="shared" si="97"/>
        <v>6879786</v>
      </c>
      <c r="BM121" s="82">
        <f t="shared" si="97"/>
        <v>6879786</v>
      </c>
      <c r="BN121" s="82">
        <f t="shared" si="97"/>
        <v>76023936</v>
      </c>
      <c r="BO121" s="82">
        <f t="shared" si="97"/>
        <v>0</v>
      </c>
      <c r="BP121" s="82">
        <f t="shared" si="97"/>
        <v>0</v>
      </c>
      <c r="BQ121" s="82">
        <f t="shared" si="97"/>
        <v>0</v>
      </c>
      <c r="BR121" s="82">
        <f t="shared" si="97"/>
        <v>0</v>
      </c>
      <c r="BS121" s="82">
        <f t="shared" ref="BS121:CJ121" si="98">+SUM(BS122:BS123)</f>
        <v>0</v>
      </c>
      <c r="BT121" s="82">
        <f t="shared" si="98"/>
        <v>0</v>
      </c>
      <c r="BU121" s="82">
        <f t="shared" si="98"/>
        <v>0</v>
      </c>
      <c r="BV121" s="82">
        <f t="shared" si="98"/>
        <v>0</v>
      </c>
      <c r="BW121" s="82">
        <f t="shared" si="98"/>
        <v>96663294</v>
      </c>
      <c r="BX121" s="82">
        <f t="shared" si="98"/>
        <v>6879786</v>
      </c>
      <c r="BY121" s="82">
        <f t="shared" si="98"/>
        <v>6879786</v>
      </c>
      <c r="BZ121" s="82">
        <f t="shared" si="98"/>
        <v>6879786</v>
      </c>
      <c r="CA121" s="82">
        <f t="shared" si="98"/>
        <v>76023936</v>
      </c>
      <c r="CB121" s="82">
        <f t="shared" si="98"/>
        <v>0</v>
      </c>
      <c r="CC121" s="82">
        <f t="shared" si="98"/>
        <v>0</v>
      </c>
      <c r="CD121" s="82">
        <f t="shared" si="98"/>
        <v>0</v>
      </c>
      <c r="CE121" s="82">
        <f t="shared" si="98"/>
        <v>0</v>
      </c>
      <c r="CF121" s="82">
        <f t="shared" si="98"/>
        <v>0</v>
      </c>
      <c r="CG121" s="82">
        <f t="shared" si="98"/>
        <v>0</v>
      </c>
      <c r="CH121" s="82">
        <f t="shared" si="98"/>
        <v>0</v>
      </c>
      <c r="CI121" s="82">
        <f t="shared" si="98"/>
        <v>0</v>
      </c>
      <c r="CJ121" s="82">
        <f t="shared" si="98"/>
        <v>96663294</v>
      </c>
      <c r="CK121" s="69">
        <f t="shared" si="50"/>
        <v>85036234</v>
      </c>
      <c r="CL121" s="69">
        <f t="shared" si="79"/>
        <v>1800000</v>
      </c>
      <c r="CM121" s="69">
        <f t="shared" si="80"/>
        <v>370500472</v>
      </c>
      <c r="CN121" s="69">
        <f t="shared" si="81"/>
        <v>0</v>
      </c>
    </row>
    <row r="122" spans="1:92" s="118" customFormat="1" hidden="1" outlineLevel="4" x14ac:dyDescent="0.25">
      <c r="B122" s="118" t="str">
        <f>+C122&amp;D122</f>
        <v>A 2-0-4-10-110</v>
      </c>
      <c r="C122" s="119" t="s">
        <v>259</v>
      </c>
      <c r="D122" s="120">
        <v>10</v>
      </c>
      <c r="E122" s="121" t="s">
        <v>260</v>
      </c>
      <c r="F122" s="122">
        <v>0</v>
      </c>
      <c r="G122" s="122">
        <v>0</v>
      </c>
      <c r="H122" s="122">
        <v>0</v>
      </c>
      <c r="I122" s="122"/>
      <c r="J122" s="122"/>
      <c r="K122" s="122"/>
      <c r="L122" s="122"/>
      <c r="M122" s="123"/>
      <c r="N122" s="123"/>
      <c r="O122" s="123"/>
      <c r="P122" s="123"/>
      <c r="Q122" s="122"/>
      <c r="R122" s="122"/>
      <c r="S122" s="122"/>
      <c r="T122" s="122"/>
      <c r="U122" s="122"/>
      <c r="V122" s="122"/>
      <c r="W122" s="122"/>
      <c r="X122" s="122"/>
      <c r="Y122" s="122"/>
      <c r="Z122" s="122"/>
      <c r="AA122" s="122"/>
      <c r="AB122" s="122"/>
      <c r="AC122" s="122"/>
      <c r="AD122" s="122"/>
      <c r="AE122" s="122">
        <f t="shared" si="53"/>
        <v>0</v>
      </c>
      <c r="AF122" s="122">
        <f t="shared" si="53"/>
        <v>0</v>
      </c>
      <c r="AG122" s="122"/>
      <c r="AH122" s="122"/>
      <c r="AI122" s="122"/>
      <c r="AJ122" s="78">
        <f>+F122-AE122+AF122</f>
        <v>0</v>
      </c>
      <c r="AK122" s="85">
        <v>0</v>
      </c>
      <c r="AL122" s="85">
        <v>0</v>
      </c>
      <c r="AM122" s="85">
        <v>0</v>
      </c>
      <c r="AN122" s="78">
        <v>0</v>
      </c>
      <c r="AO122" s="122"/>
      <c r="AP122" s="122"/>
      <c r="AQ122" s="122"/>
      <c r="AR122" s="122"/>
      <c r="AS122" s="122"/>
      <c r="AT122" s="122"/>
      <c r="AU122" s="122"/>
      <c r="AV122" s="122"/>
      <c r="AW122" s="78">
        <f>+SUM(AK122:AV122)</f>
        <v>0</v>
      </c>
      <c r="AX122" s="122">
        <v>0</v>
      </c>
      <c r="AY122" s="122">
        <v>0</v>
      </c>
      <c r="AZ122" s="122">
        <v>0</v>
      </c>
      <c r="BA122" s="122">
        <v>0</v>
      </c>
      <c r="BB122" s="122"/>
      <c r="BC122" s="122"/>
      <c r="BD122" s="122"/>
      <c r="BE122" s="122"/>
      <c r="BF122" s="122"/>
      <c r="BG122" s="122"/>
      <c r="BH122" s="122"/>
      <c r="BI122" s="122"/>
      <c r="BJ122" s="78">
        <f>+SUM(AX122:BI122)</f>
        <v>0</v>
      </c>
      <c r="BK122" s="78">
        <v>0</v>
      </c>
      <c r="BL122" s="122">
        <v>0</v>
      </c>
      <c r="BM122" s="78">
        <v>0</v>
      </c>
      <c r="BN122" s="78">
        <v>0</v>
      </c>
      <c r="BO122" s="122"/>
      <c r="BP122" s="122"/>
      <c r="BQ122" s="122"/>
      <c r="BR122" s="122"/>
      <c r="BS122" s="122"/>
      <c r="BT122" s="122"/>
      <c r="BU122" s="122"/>
      <c r="BV122" s="122"/>
      <c r="BW122" s="78">
        <f>+SUM(BK122:BV122)</f>
        <v>0</v>
      </c>
      <c r="BX122" s="78">
        <v>0</v>
      </c>
      <c r="BY122" s="78">
        <v>0</v>
      </c>
      <c r="BZ122" s="78">
        <v>0</v>
      </c>
      <c r="CA122" s="78">
        <v>0</v>
      </c>
      <c r="CB122" s="122"/>
      <c r="CC122" s="122"/>
      <c r="CD122" s="122"/>
      <c r="CE122" s="122"/>
      <c r="CF122" s="122"/>
      <c r="CG122" s="122"/>
      <c r="CH122" s="122"/>
      <c r="CI122" s="122"/>
      <c r="CJ122" s="78">
        <f>+SUM(BX122:CI122)</f>
        <v>0</v>
      </c>
      <c r="CK122" s="69">
        <f t="shared" si="50"/>
        <v>0</v>
      </c>
      <c r="CL122" s="69">
        <f t="shared" si="79"/>
        <v>0</v>
      </c>
      <c r="CM122" s="69">
        <f t="shared" si="80"/>
        <v>0</v>
      </c>
      <c r="CN122" s="69">
        <f t="shared" si="81"/>
        <v>0</v>
      </c>
    </row>
    <row r="123" spans="1:92" outlineLevel="4" x14ac:dyDescent="0.25">
      <c r="B123" s="3" t="str">
        <f t="shared" si="64"/>
        <v>A 2-0-4-10-210</v>
      </c>
      <c r="C123" s="73" t="s">
        <v>261</v>
      </c>
      <c r="D123" s="16">
        <v>10</v>
      </c>
      <c r="E123" s="77" t="s">
        <v>262</v>
      </c>
      <c r="F123" s="78">
        <v>470000000</v>
      </c>
      <c r="G123" s="78">
        <v>0</v>
      </c>
      <c r="H123" s="78">
        <v>0</v>
      </c>
      <c r="I123" s="78"/>
      <c r="J123" s="78"/>
      <c r="K123" s="78"/>
      <c r="L123" s="78"/>
      <c r="M123" s="82"/>
      <c r="N123" s="78">
        <v>84000000</v>
      </c>
      <c r="O123" s="82"/>
      <c r="P123" s="82"/>
      <c r="Q123" s="78"/>
      <c r="R123" s="78"/>
      <c r="S123" s="78"/>
      <c r="T123" s="78"/>
      <c r="U123" s="78"/>
      <c r="V123" s="78"/>
      <c r="W123" s="78"/>
      <c r="X123" s="78"/>
      <c r="Y123" s="78"/>
      <c r="Z123" s="78"/>
      <c r="AA123" s="78"/>
      <c r="AB123" s="78"/>
      <c r="AC123" s="78"/>
      <c r="AD123" s="78"/>
      <c r="AE123" s="78">
        <f t="shared" si="53"/>
        <v>0</v>
      </c>
      <c r="AF123" s="78">
        <f t="shared" si="53"/>
        <v>84000000</v>
      </c>
      <c r="AG123" s="78"/>
      <c r="AH123" s="78"/>
      <c r="AI123" s="78"/>
      <c r="AJ123" s="78">
        <f>+F123-AE123+AF123</f>
        <v>554000000</v>
      </c>
      <c r="AK123" s="85">
        <v>463451766</v>
      </c>
      <c r="AL123" s="85">
        <v>1800000</v>
      </c>
      <c r="AM123" s="85">
        <v>3712000</v>
      </c>
      <c r="AN123" s="78">
        <v>0</v>
      </c>
      <c r="AO123" s="78"/>
      <c r="AP123" s="78"/>
      <c r="AQ123" s="78"/>
      <c r="AR123" s="78"/>
      <c r="AS123" s="78"/>
      <c r="AT123" s="78"/>
      <c r="AU123" s="78"/>
      <c r="AV123" s="78"/>
      <c r="AW123" s="78">
        <f>+SUM(AK123:AV123)</f>
        <v>468963766</v>
      </c>
      <c r="AX123" s="78">
        <v>463451766</v>
      </c>
      <c r="AY123" s="78">
        <v>0</v>
      </c>
      <c r="AZ123" s="78">
        <v>0</v>
      </c>
      <c r="BA123" s="78">
        <v>3712000</v>
      </c>
      <c r="BB123" s="78"/>
      <c r="BC123" s="78"/>
      <c r="BD123" s="78"/>
      <c r="BE123" s="78"/>
      <c r="BF123" s="78"/>
      <c r="BG123" s="78"/>
      <c r="BH123" s="78"/>
      <c r="BI123" s="78"/>
      <c r="BJ123" s="78">
        <f>+SUM(AX123:BI123)</f>
        <v>467163766</v>
      </c>
      <c r="BK123" s="78">
        <v>6879786</v>
      </c>
      <c r="BL123" s="78">
        <v>6879786</v>
      </c>
      <c r="BM123" s="78">
        <v>6879786</v>
      </c>
      <c r="BN123" s="78">
        <v>76023936</v>
      </c>
      <c r="BO123" s="78"/>
      <c r="BP123" s="78"/>
      <c r="BQ123" s="78"/>
      <c r="BR123" s="78"/>
      <c r="BS123" s="78"/>
      <c r="BT123" s="78"/>
      <c r="BU123" s="78"/>
      <c r="BV123" s="78"/>
      <c r="BW123" s="78">
        <f>+SUM(BK123:BV123)</f>
        <v>96663294</v>
      </c>
      <c r="BX123" s="78">
        <v>6879786</v>
      </c>
      <c r="BY123" s="78">
        <v>6879786</v>
      </c>
      <c r="BZ123" s="78">
        <v>6879786</v>
      </c>
      <c r="CA123" s="78">
        <v>76023936</v>
      </c>
      <c r="CB123" s="78"/>
      <c r="CC123" s="78"/>
      <c r="CD123" s="78"/>
      <c r="CE123" s="78"/>
      <c r="CF123" s="78"/>
      <c r="CG123" s="78"/>
      <c r="CH123" s="78"/>
      <c r="CI123" s="78"/>
      <c r="CJ123" s="78">
        <f>+SUM(BX123:CI123)</f>
        <v>96663294</v>
      </c>
      <c r="CK123" s="69">
        <f t="shared" si="50"/>
        <v>85036234</v>
      </c>
      <c r="CL123" s="69">
        <f t="shared" si="79"/>
        <v>1800000</v>
      </c>
      <c r="CM123" s="69">
        <f t="shared" si="80"/>
        <v>370500472</v>
      </c>
      <c r="CN123" s="69">
        <f t="shared" si="81"/>
        <v>0</v>
      </c>
    </row>
    <row r="124" spans="1:92" outlineLevel="3" x14ac:dyDescent="0.25">
      <c r="A124" s="75" t="s">
        <v>263</v>
      </c>
      <c r="C124" s="75" t="s">
        <v>263</v>
      </c>
      <c r="D124" s="64">
        <v>10</v>
      </c>
      <c r="E124" s="88" t="s">
        <v>264</v>
      </c>
      <c r="F124" s="82">
        <f>+F125+F126</f>
        <v>1600000000</v>
      </c>
      <c r="G124" s="82">
        <f t="shared" ref="G124:BR124" si="99">+G125+G126</f>
        <v>0</v>
      </c>
      <c r="H124" s="82">
        <f t="shared" si="99"/>
        <v>0</v>
      </c>
      <c r="I124" s="82">
        <f t="shared" si="99"/>
        <v>0</v>
      </c>
      <c r="J124" s="82">
        <f t="shared" si="99"/>
        <v>0</v>
      </c>
      <c r="K124" s="82">
        <f t="shared" si="99"/>
        <v>0</v>
      </c>
      <c r="L124" s="82">
        <f t="shared" si="99"/>
        <v>0</v>
      </c>
      <c r="M124" s="82">
        <f t="shared" si="99"/>
        <v>0</v>
      </c>
      <c r="N124" s="82">
        <f t="shared" si="99"/>
        <v>1500000000</v>
      </c>
      <c r="O124" s="82">
        <f t="shared" si="99"/>
        <v>0</v>
      </c>
      <c r="P124" s="82">
        <f t="shared" si="99"/>
        <v>0</v>
      </c>
      <c r="Q124" s="82">
        <f t="shared" si="99"/>
        <v>0</v>
      </c>
      <c r="R124" s="82">
        <f t="shared" si="99"/>
        <v>0</v>
      </c>
      <c r="S124" s="82">
        <f t="shared" si="99"/>
        <v>0</v>
      </c>
      <c r="T124" s="82">
        <f t="shared" si="99"/>
        <v>0</v>
      </c>
      <c r="U124" s="82">
        <f t="shared" si="99"/>
        <v>0</v>
      </c>
      <c r="V124" s="82">
        <f t="shared" si="99"/>
        <v>0</v>
      </c>
      <c r="W124" s="82">
        <f t="shared" si="99"/>
        <v>0</v>
      </c>
      <c r="X124" s="82">
        <f t="shared" si="99"/>
        <v>0</v>
      </c>
      <c r="Y124" s="82">
        <f t="shared" si="99"/>
        <v>0</v>
      </c>
      <c r="Z124" s="82">
        <f t="shared" si="99"/>
        <v>0</v>
      </c>
      <c r="AA124" s="82">
        <f t="shared" si="99"/>
        <v>0</v>
      </c>
      <c r="AB124" s="82">
        <f t="shared" si="99"/>
        <v>0</v>
      </c>
      <c r="AC124" s="82">
        <f t="shared" si="99"/>
        <v>0</v>
      </c>
      <c r="AD124" s="82">
        <f t="shared" si="99"/>
        <v>0</v>
      </c>
      <c r="AE124" s="82">
        <f t="shared" si="53"/>
        <v>0</v>
      </c>
      <c r="AF124" s="82">
        <f t="shared" si="53"/>
        <v>1500000000</v>
      </c>
      <c r="AG124" s="82">
        <f t="shared" si="99"/>
        <v>0</v>
      </c>
      <c r="AH124" s="82">
        <f t="shared" si="99"/>
        <v>0</v>
      </c>
      <c r="AI124" s="82">
        <f t="shared" si="99"/>
        <v>0</v>
      </c>
      <c r="AJ124" s="82">
        <f>+SUM(AJ125:AJ126)</f>
        <v>3100000000</v>
      </c>
      <c r="AK124" s="82">
        <f t="shared" si="99"/>
        <v>910000000</v>
      </c>
      <c r="AL124" s="82">
        <f t="shared" si="99"/>
        <v>195000000</v>
      </c>
      <c r="AM124" s="82">
        <f t="shared" si="99"/>
        <v>200000000</v>
      </c>
      <c r="AN124" s="82">
        <f t="shared" si="99"/>
        <v>225000000</v>
      </c>
      <c r="AO124" s="82">
        <f t="shared" si="99"/>
        <v>0</v>
      </c>
      <c r="AP124" s="82">
        <f t="shared" si="99"/>
        <v>0</v>
      </c>
      <c r="AQ124" s="82">
        <f t="shared" si="99"/>
        <v>0</v>
      </c>
      <c r="AR124" s="82">
        <f t="shared" si="99"/>
        <v>0</v>
      </c>
      <c r="AS124" s="82">
        <f t="shared" si="99"/>
        <v>0</v>
      </c>
      <c r="AT124" s="82">
        <f t="shared" si="99"/>
        <v>0</v>
      </c>
      <c r="AU124" s="82">
        <f t="shared" si="99"/>
        <v>0</v>
      </c>
      <c r="AV124" s="82">
        <f t="shared" si="99"/>
        <v>0</v>
      </c>
      <c r="AW124" s="82">
        <f t="shared" si="99"/>
        <v>1530000000</v>
      </c>
      <c r="AX124" s="82">
        <f t="shared" si="99"/>
        <v>868534084</v>
      </c>
      <c r="AY124" s="82">
        <f t="shared" si="99"/>
        <v>116646931</v>
      </c>
      <c r="AZ124" s="82">
        <f t="shared" si="99"/>
        <v>204629894</v>
      </c>
      <c r="BA124" s="82">
        <f t="shared" si="99"/>
        <v>217678635</v>
      </c>
      <c r="BB124" s="82">
        <f t="shared" si="99"/>
        <v>0</v>
      </c>
      <c r="BC124" s="82">
        <f t="shared" si="99"/>
        <v>0</v>
      </c>
      <c r="BD124" s="82">
        <f t="shared" si="99"/>
        <v>0</v>
      </c>
      <c r="BE124" s="82">
        <f t="shared" si="99"/>
        <v>0</v>
      </c>
      <c r="BF124" s="82">
        <f t="shared" si="99"/>
        <v>0</v>
      </c>
      <c r="BG124" s="82">
        <f t="shared" si="99"/>
        <v>0</v>
      </c>
      <c r="BH124" s="82">
        <f t="shared" si="99"/>
        <v>0</v>
      </c>
      <c r="BI124" s="82">
        <f t="shared" si="99"/>
        <v>0</v>
      </c>
      <c r="BJ124" s="82">
        <f t="shared" si="99"/>
        <v>1407489544</v>
      </c>
      <c r="BK124" s="82">
        <f t="shared" si="99"/>
        <v>20124635</v>
      </c>
      <c r="BL124" s="82">
        <f t="shared" si="99"/>
        <v>489879525</v>
      </c>
      <c r="BM124" s="82">
        <f t="shared" si="99"/>
        <v>189161626</v>
      </c>
      <c r="BN124" s="82">
        <f t="shared" si="99"/>
        <v>78454963</v>
      </c>
      <c r="BO124" s="82">
        <f t="shared" si="99"/>
        <v>0</v>
      </c>
      <c r="BP124" s="82">
        <f t="shared" si="99"/>
        <v>0</v>
      </c>
      <c r="BQ124" s="82">
        <f t="shared" si="99"/>
        <v>0</v>
      </c>
      <c r="BR124" s="82">
        <f t="shared" si="99"/>
        <v>0</v>
      </c>
      <c r="BS124" s="82">
        <f t="shared" ref="BS124:CH124" si="100">+BS125+BS126</f>
        <v>0</v>
      </c>
      <c r="BT124" s="82">
        <f t="shared" si="100"/>
        <v>0</v>
      </c>
      <c r="BU124" s="82">
        <f t="shared" si="100"/>
        <v>0</v>
      </c>
      <c r="BV124" s="82">
        <f t="shared" si="100"/>
        <v>0</v>
      </c>
      <c r="BW124" s="82">
        <f t="shared" si="100"/>
        <v>777620749</v>
      </c>
      <c r="BX124" s="82">
        <f t="shared" si="100"/>
        <v>20124635</v>
      </c>
      <c r="BY124" s="82">
        <f t="shared" si="100"/>
        <v>489879525</v>
      </c>
      <c r="BZ124" s="82">
        <f t="shared" si="100"/>
        <v>189161626</v>
      </c>
      <c r="CA124" s="82">
        <f t="shared" si="100"/>
        <v>78454963</v>
      </c>
      <c r="CB124" s="82">
        <f t="shared" si="100"/>
        <v>0</v>
      </c>
      <c r="CC124" s="82">
        <f t="shared" si="100"/>
        <v>0</v>
      </c>
      <c r="CD124" s="82">
        <f t="shared" si="100"/>
        <v>0</v>
      </c>
      <c r="CE124" s="82">
        <f t="shared" si="100"/>
        <v>0</v>
      </c>
      <c r="CF124" s="82">
        <f t="shared" si="100"/>
        <v>0</v>
      </c>
      <c r="CG124" s="82">
        <f t="shared" si="100"/>
        <v>0</v>
      </c>
      <c r="CH124" s="82">
        <f t="shared" si="100"/>
        <v>0</v>
      </c>
      <c r="CI124" s="82">
        <f>+CI125+CI126</f>
        <v>0</v>
      </c>
      <c r="CJ124" s="82">
        <f>+CJ125+CJ126</f>
        <v>777620749</v>
      </c>
      <c r="CK124" s="69">
        <f t="shared" ref="CK124:CK185" si="101">+AJ124-AW124</f>
        <v>1570000000</v>
      </c>
      <c r="CL124" s="69">
        <f t="shared" si="79"/>
        <v>122510456</v>
      </c>
      <c r="CM124" s="69">
        <f t="shared" si="80"/>
        <v>629868795</v>
      </c>
      <c r="CN124" s="69">
        <f t="shared" si="81"/>
        <v>0</v>
      </c>
    </row>
    <row r="125" spans="1:92" outlineLevel="4" x14ac:dyDescent="0.25">
      <c r="B125" s="3" t="str">
        <f t="shared" si="64"/>
        <v>A 2-0-4-11-110</v>
      </c>
      <c r="C125" s="73" t="s">
        <v>265</v>
      </c>
      <c r="D125" s="16">
        <v>10</v>
      </c>
      <c r="E125" s="77" t="s">
        <v>266</v>
      </c>
      <c r="F125" s="78">
        <v>100000000</v>
      </c>
      <c r="G125" s="78">
        <v>0</v>
      </c>
      <c r="H125" s="78">
        <v>0</v>
      </c>
      <c r="I125" s="78"/>
      <c r="J125" s="78"/>
      <c r="K125" s="78"/>
      <c r="L125" s="78"/>
      <c r="M125" s="82"/>
      <c r="N125" s="82"/>
      <c r="O125" s="82"/>
      <c r="P125" s="82"/>
      <c r="Q125" s="78"/>
      <c r="R125" s="78"/>
      <c r="S125" s="78"/>
      <c r="T125" s="78"/>
      <c r="U125" s="78"/>
      <c r="V125" s="78"/>
      <c r="W125" s="78"/>
      <c r="X125" s="78"/>
      <c r="Y125" s="78"/>
      <c r="Z125" s="78"/>
      <c r="AA125" s="78"/>
      <c r="AB125" s="78"/>
      <c r="AC125" s="78"/>
      <c r="AD125" s="78"/>
      <c r="AE125" s="78">
        <f t="shared" si="53"/>
        <v>0</v>
      </c>
      <c r="AF125" s="78">
        <f t="shared" si="53"/>
        <v>0</v>
      </c>
      <c r="AG125" s="78"/>
      <c r="AH125" s="78"/>
      <c r="AI125" s="78"/>
      <c r="AJ125" s="78">
        <f>+F125-AE125+AF125</f>
        <v>100000000</v>
      </c>
      <c r="AK125" s="85">
        <v>20000000</v>
      </c>
      <c r="AL125" s="85">
        <v>10000000</v>
      </c>
      <c r="AM125" s="85">
        <v>0</v>
      </c>
      <c r="AN125" s="78">
        <v>0</v>
      </c>
      <c r="AO125" s="78"/>
      <c r="AP125" s="78"/>
      <c r="AQ125" s="78"/>
      <c r="AR125" s="78"/>
      <c r="AS125" s="78"/>
      <c r="AT125" s="78"/>
      <c r="AU125" s="78"/>
      <c r="AV125" s="78"/>
      <c r="AW125" s="78">
        <f>+SUM(AK125:AV125)</f>
        <v>30000000</v>
      </c>
      <c r="AX125" s="78">
        <v>2819965</v>
      </c>
      <c r="AY125" s="78">
        <v>1858728</v>
      </c>
      <c r="AZ125" s="78">
        <v>14489818</v>
      </c>
      <c r="BA125" s="78">
        <v>3677841</v>
      </c>
      <c r="BB125" s="78"/>
      <c r="BC125" s="78"/>
      <c r="BD125" s="78"/>
      <c r="BE125" s="78"/>
      <c r="BF125" s="78"/>
      <c r="BG125" s="78"/>
      <c r="BH125" s="78"/>
      <c r="BI125" s="78"/>
      <c r="BJ125" s="78">
        <f>+SUM(AX125:BI125)</f>
        <v>22846352</v>
      </c>
      <c r="BK125" s="78">
        <v>2819965</v>
      </c>
      <c r="BL125" s="78">
        <v>1858728</v>
      </c>
      <c r="BM125" s="78">
        <v>14489818</v>
      </c>
      <c r="BN125" s="78">
        <v>0</v>
      </c>
      <c r="BO125" s="78"/>
      <c r="BP125" s="78"/>
      <c r="BQ125" s="78"/>
      <c r="BR125" s="78"/>
      <c r="BS125" s="78"/>
      <c r="BT125" s="78"/>
      <c r="BU125" s="78"/>
      <c r="BV125" s="78"/>
      <c r="BW125" s="78">
        <f>+SUM(BK125:BV125)</f>
        <v>19168511</v>
      </c>
      <c r="BX125" s="78">
        <v>2819965</v>
      </c>
      <c r="BY125" s="78">
        <v>1858728</v>
      </c>
      <c r="BZ125" s="78">
        <v>14489818</v>
      </c>
      <c r="CA125" s="78">
        <v>0</v>
      </c>
      <c r="CB125" s="78"/>
      <c r="CC125" s="78"/>
      <c r="CD125" s="78"/>
      <c r="CE125" s="78"/>
      <c r="CF125" s="78"/>
      <c r="CG125" s="78"/>
      <c r="CH125" s="78"/>
      <c r="CI125" s="78"/>
      <c r="CJ125" s="78">
        <f>+SUM(BX125:CI125)</f>
        <v>19168511</v>
      </c>
      <c r="CK125" s="69">
        <f t="shared" si="101"/>
        <v>70000000</v>
      </c>
      <c r="CL125" s="69">
        <f t="shared" si="79"/>
        <v>7153648</v>
      </c>
      <c r="CM125" s="69">
        <f t="shared" si="80"/>
        <v>3677841</v>
      </c>
      <c r="CN125" s="69">
        <f t="shared" si="81"/>
        <v>0</v>
      </c>
    </row>
    <row r="126" spans="1:92" outlineLevel="4" x14ac:dyDescent="0.25">
      <c r="B126" s="3" t="str">
        <f t="shared" si="64"/>
        <v>A 2-0-4-11-210</v>
      </c>
      <c r="C126" s="73" t="s">
        <v>267</v>
      </c>
      <c r="D126" s="16">
        <v>10</v>
      </c>
      <c r="E126" s="77" t="s">
        <v>268</v>
      </c>
      <c r="F126" s="78">
        <v>1500000000</v>
      </c>
      <c r="G126" s="78">
        <v>0</v>
      </c>
      <c r="H126" s="78">
        <v>0</v>
      </c>
      <c r="I126" s="78"/>
      <c r="J126" s="78"/>
      <c r="K126" s="78"/>
      <c r="L126" s="78"/>
      <c r="M126" s="82"/>
      <c r="N126" s="78">
        <v>1500000000</v>
      </c>
      <c r="O126" s="82"/>
      <c r="P126" s="82"/>
      <c r="Q126" s="78"/>
      <c r="R126" s="78"/>
      <c r="S126" s="78"/>
      <c r="T126" s="78"/>
      <c r="U126" s="78"/>
      <c r="V126" s="78"/>
      <c r="W126" s="78"/>
      <c r="X126" s="78"/>
      <c r="Y126" s="78"/>
      <c r="Z126" s="78"/>
      <c r="AA126" s="78"/>
      <c r="AB126" s="78"/>
      <c r="AC126" s="78"/>
      <c r="AD126" s="78"/>
      <c r="AE126" s="78">
        <f t="shared" ref="AE126:AF160" si="102">+G126+I126+K126+M126+O126+Q126+S126+U126+W126+Y126+AA126+AC126</f>
        <v>0</v>
      </c>
      <c r="AF126" s="78">
        <f t="shared" si="102"/>
        <v>1500000000</v>
      </c>
      <c r="AG126" s="78"/>
      <c r="AH126" s="78"/>
      <c r="AI126" s="78"/>
      <c r="AJ126" s="78">
        <f>+F126-AE126+AF126</f>
        <v>3000000000</v>
      </c>
      <c r="AK126" s="85">
        <v>890000000</v>
      </c>
      <c r="AL126" s="85">
        <v>185000000</v>
      </c>
      <c r="AM126" s="85">
        <v>200000000</v>
      </c>
      <c r="AN126" s="78">
        <v>225000000</v>
      </c>
      <c r="AO126" s="78"/>
      <c r="AP126" s="78"/>
      <c r="AQ126" s="78"/>
      <c r="AR126" s="78"/>
      <c r="AS126" s="78"/>
      <c r="AT126" s="78"/>
      <c r="AU126" s="78"/>
      <c r="AV126" s="78"/>
      <c r="AW126" s="78">
        <f>+SUM(AK126:AV126)</f>
        <v>1500000000</v>
      </c>
      <c r="AX126" s="78">
        <v>865714119</v>
      </c>
      <c r="AY126" s="78">
        <v>114788203</v>
      </c>
      <c r="AZ126" s="78">
        <v>190140076</v>
      </c>
      <c r="BA126" s="78">
        <v>214000794</v>
      </c>
      <c r="BB126" s="78"/>
      <c r="BC126" s="78"/>
      <c r="BD126" s="78"/>
      <c r="BE126" s="78"/>
      <c r="BF126" s="78"/>
      <c r="BG126" s="78"/>
      <c r="BH126" s="78"/>
      <c r="BI126" s="78"/>
      <c r="BJ126" s="78">
        <f>+SUM(AX126:BI126)</f>
        <v>1384643192</v>
      </c>
      <c r="BK126" s="78">
        <v>17304670</v>
      </c>
      <c r="BL126" s="78">
        <v>488020797</v>
      </c>
      <c r="BM126" s="78">
        <v>174671808</v>
      </c>
      <c r="BN126" s="78">
        <v>78454963</v>
      </c>
      <c r="BO126" s="78"/>
      <c r="BP126" s="78"/>
      <c r="BQ126" s="78"/>
      <c r="BR126" s="78"/>
      <c r="BS126" s="78"/>
      <c r="BT126" s="78"/>
      <c r="BU126" s="78"/>
      <c r="BV126" s="78"/>
      <c r="BW126" s="78">
        <f>+SUM(BK126:BV126)</f>
        <v>758452238</v>
      </c>
      <c r="BX126" s="78">
        <v>17304670</v>
      </c>
      <c r="BY126" s="78">
        <v>488020797</v>
      </c>
      <c r="BZ126" s="78">
        <v>174671808</v>
      </c>
      <c r="CA126" s="78">
        <v>78454963</v>
      </c>
      <c r="CB126" s="78"/>
      <c r="CC126" s="78"/>
      <c r="CD126" s="78"/>
      <c r="CE126" s="78"/>
      <c r="CF126" s="78"/>
      <c r="CG126" s="78"/>
      <c r="CH126" s="78"/>
      <c r="CI126" s="78"/>
      <c r="CJ126" s="78">
        <f>+SUM(BX126:CI126)</f>
        <v>758452238</v>
      </c>
      <c r="CK126" s="69">
        <f t="shared" si="101"/>
        <v>1500000000</v>
      </c>
      <c r="CL126" s="69">
        <f t="shared" si="79"/>
        <v>115356808</v>
      </c>
      <c r="CM126" s="69">
        <f t="shared" si="80"/>
        <v>626190954</v>
      </c>
      <c r="CN126" s="69">
        <f t="shared" si="81"/>
        <v>0</v>
      </c>
    </row>
    <row r="127" spans="1:92" outlineLevel="3" x14ac:dyDescent="0.25">
      <c r="A127" s="75" t="s">
        <v>269</v>
      </c>
      <c r="C127" s="75" t="s">
        <v>269</v>
      </c>
      <c r="D127" s="64">
        <v>10</v>
      </c>
      <c r="E127" s="88" t="s">
        <v>270</v>
      </c>
      <c r="F127" s="82">
        <f>SUM(F128:F133)</f>
        <v>310000000</v>
      </c>
      <c r="G127" s="82">
        <f t="shared" ref="G127:BR127" si="103">SUM(G128:G133)</f>
        <v>19846270</v>
      </c>
      <c r="H127" s="82">
        <f t="shared" si="103"/>
        <v>0</v>
      </c>
      <c r="I127" s="82">
        <f t="shared" si="103"/>
        <v>0</v>
      </c>
      <c r="J127" s="82">
        <f t="shared" si="103"/>
        <v>0</v>
      </c>
      <c r="K127" s="82">
        <f t="shared" si="103"/>
        <v>100000000</v>
      </c>
      <c r="L127" s="82">
        <f t="shared" si="103"/>
        <v>100000000</v>
      </c>
      <c r="M127" s="82">
        <f t="shared" si="103"/>
        <v>0</v>
      </c>
      <c r="N127" s="82">
        <f t="shared" si="103"/>
        <v>625000000</v>
      </c>
      <c r="O127" s="82">
        <f t="shared" si="103"/>
        <v>0</v>
      </c>
      <c r="P127" s="82">
        <f t="shared" si="103"/>
        <v>0</v>
      </c>
      <c r="Q127" s="82">
        <f t="shared" si="103"/>
        <v>0</v>
      </c>
      <c r="R127" s="82">
        <f t="shared" si="103"/>
        <v>0</v>
      </c>
      <c r="S127" s="82">
        <f t="shared" si="103"/>
        <v>0</v>
      </c>
      <c r="T127" s="82">
        <f t="shared" si="103"/>
        <v>0</v>
      </c>
      <c r="U127" s="82">
        <f t="shared" si="103"/>
        <v>0</v>
      </c>
      <c r="V127" s="82">
        <f t="shared" si="103"/>
        <v>0</v>
      </c>
      <c r="W127" s="82">
        <f t="shared" si="103"/>
        <v>0</v>
      </c>
      <c r="X127" s="82">
        <f t="shared" si="103"/>
        <v>0</v>
      </c>
      <c r="Y127" s="82">
        <f t="shared" si="103"/>
        <v>0</v>
      </c>
      <c r="Z127" s="82">
        <f t="shared" si="103"/>
        <v>0</v>
      </c>
      <c r="AA127" s="82">
        <f t="shared" si="103"/>
        <v>0</v>
      </c>
      <c r="AB127" s="82">
        <f t="shared" si="103"/>
        <v>0</v>
      </c>
      <c r="AC127" s="82">
        <f t="shared" si="103"/>
        <v>0</v>
      </c>
      <c r="AD127" s="82">
        <f t="shared" si="103"/>
        <v>0</v>
      </c>
      <c r="AE127" s="82">
        <f t="shared" si="102"/>
        <v>119846270</v>
      </c>
      <c r="AF127" s="82">
        <f t="shared" si="102"/>
        <v>725000000</v>
      </c>
      <c r="AG127" s="82">
        <f t="shared" si="103"/>
        <v>0</v>
      </c>
      <c r="AH127" s="82">
        <f t="shared" si="103"/>
        <v>0</v>
      </c>
      <c r="AI127" s="82">
        <f t="shared" si="103"/>
        <v>0</v>
      </c>
      <c r="AJ127" s="82">
        <f>+SUM(AJ128:AJ133)</f>
        <v>915153730</v>
      </c>
      <c r="AK127" s="82">
        <f>SUM(AK128:AK133)</f>
        <v>1000000</v>
      </c>
      <c r="AL127" s="82">
        <f t="shared" si="103"/>
        <v>81509300</v>
      </c>
      <c r="AM127" s="82">
        <f t="shared" si="103"/>
        <v>39233000</v>
      </c>
      <c r="AN127" s="82">
        <f t="shared" si="103"/>
        <v>174102795</v>
      </c>
      <c r="AO127" s="82">
        <f t="shared" si="103"/>
        <v>0</v>
      </c>
      <c r="AP127" s="82">
        <f t="shared" si="103"/>
        <v>0</v>
      </c>
      <c r="AQ127" s="82">
        <f t="shared" si="103"/>
        <v>0</v>
      </c>
      <c r="AR127" s="82">
        <f t="shared" si="103"/>
        <v>0</v>
      </c>
      <c r="AS127" s="82">
        <f t="shared" si="103"/>
        <v>0</v>
      </c>
      <c r="AT127" s="82">
        <f t="shared" si="103"/>
        <v>0</v>
      </c>
      <c r="AU127" s="82">
        <f t="shared" si="103"/>
        <v>0</v>
      </c>
      <c r="AV127" s="82">
        <f t="shared" si="103"/>
        <v>0</v>
      </c>
      <c r="AW127" s="82">
        <f t="shared" si="103"/>
        <v>295845095</v>
      </c>
      <c r="AX127" s="82">
        <f t="shared" si="103"/>
        <v>1000000</v>
      </c>
      <c r="AY127" s="82">
        <f t="shared" si="103"/>
        <v>109300</v>
      </c>
      <c r="AZ127" s="82">
        <f t="shared" si="103"/>
        <v>2233000</v>
      </c>
      <c r="BA127" s="82">
        <f t="shared" si="103"/>
        <v>109390497</v>
      </c>
      <c r="BB127" s="82">
        <f t="shared" si="103"/>
        <v>0</v>
      </c>
      <c r="BC127" s="82">
        <f t="shared" si="103"/>
        <v>0</v>
      </c>
      <c r="BD127" s="82">
        <f t="shared" si="103"/>
        <v>0</v>
      </c>
      <c r="BE127" s="82">
        <f t="shared" si="103"/>
        <v>0</v>
      </c>
      <c r="BF127" s="82">
        <f t="shared" si="103"/>
        <v>0</v>
      </c>
      <c r="BG127" s="82">
        <f t="shared" si="103"/>
        <v>0</v>
      </c>
      <c r="BH127" s="82">
        <f t="shared" si="103"/>
        <v>0</v>
      </c>
      <c r="BI127" s="82">
        <f t="shared" si="103"/>
        <v>0</v>
      </c>
      <c r="BJ127" s="82">
        <f t="shared" si="103"/>
        <v>112732797</v>
      </c>
      <c r="BK127" s="82">
        <f t="shared" si="103"/>
        <v>1000000</v>
      </c>
      <c r="BL127" s="82">
        <f t="shared" si="103"/>
        <v>109300</v>
      </c>
      <c r="BM127" s="82">
        <f t="shared" si="103"/>
        <v>0</v>
      </c>
      <c r="BN127" s="82">
        <f t="shared" si="103"/>
        <v>0</v>
      </c>
      <c r="BO127" s="82">
        <f t="shared" si="103"/>
        <v>0</v>
      </c>
      <c r="BP127" s="82">
        <f t="shared" si="103"/>
        <v>0</v>
      </c>
      <c r="BQ127" s="82">
        <f t="shared" si="103"/>
        <v>0</v>
      </c>
      <c r="BR127" s="82">
        <f t="shared" si="103"/>
        <v>0</v>
      </c>
      <c r="BS127" s="82">
        <f t="shared" ref="BS127:CH127" si="104">SUM(BS128:BS133)</f>
        <v>0</v>
      </c>
      <c r="BT127" s="82">
        <f t="shared" si="104"/>
        <v>0</v>
      </c>
      <c r="BU127" s="82">
        <f t="shared" si="104"/>
        <v>0</v>
      </c>
      <c r="BV127" s="82">
        <f t="shared" si="104"/>
        <v>0</v>
      </c>
      <c r="BW127" s="82">
        <f t="shared" si="104"/>
        <v>1109300</v>
      </c>
      <c r="BX127" s="82">
        <f t="shared" si="104"/>
        <v>1000000</v>
      </c>
      <c r="BY127" s="82">
        <f t="shared" si="104"/>
        <v>109300</v>
      </c>
      <c r="BZ127" s="82">
        <f t="shared" si="104"/>
        <v>0</v>
      </c>
      <c r="CA127" s="82">
        <f t="shared" si="104"/>
        <v>0</v>
      </c>
      <c r="CB127" s="82">
        <f t="shared" si="104"/>
        <v>0</v>
      </c>
      <c r="CC127" s="82">
        <f t="shared" si="104"/>
        <v>0</v>
      </c>
      <c r="CD127" s="82">
        <f t="shared" si="104"/>
        <v>0</v>
      </c>
      <c r="CE127" s="82">
        <f t="shared" si="104"/>
        <v>0</v>
      </c>
      <c r="CF127" s="82">
        <f t="shared" si="104"/>
        <v>0</v>
      </c>
      <c r="CG127" s="82">
        <f t="shared" si="104"/>
        <v>0</v>
      </c>
      <c r="CH127" s="82">
        <f t="shared" si="104"/>
        <v>0</v>
      </c>
      <c r="CI127" s="82">
        <f>SUM(CI128:CI133)</f>
        <v>0</v>
      </c>
      <c r="CJ127" s="82">
        <f>SUM(CJ128:CJ133)</f>
        <v>1109300</v>
      </c>
      <c r="CK127" s="69">
        <f t="shared" si="101"/>
        <v>619308635</v>
      </c>
      <c r="CL127" s="69">
        <f t="shared" si="79"/>
        <v>183112298</v>
      </c>
      <c r="CM127" s="69">
        <f t="shared" si="80"/>
        <v>111623497</v>
      </c>
      <c r="CN127" s="69">
        <f t="shared" si="81"/>
        <v>0</v>
      </c>
    </row>
    <row r="128" spans="1:92" outlineLevel="4" x14ac:dyDescent="0.25">
      <c r="B128" s="3" t="str">
        <f t="shared" ref="B128:B134" si="105">+C128&amp;D128</f>
        <v>A 2-0-4-21-110</v>
      </c>
      <c r="C128" s="73" t="s">
        <v>271</v>
      </c>
      <c r="D128" s="16">
        <v>10</v>
      </c>
      <c r="E128" s="77" t="s">
        <v>272</v>
      </c>
      <c r="F128" s="78">
        <v>10000000</v>
      </c>
      <c r="G128" s="78">
        <v>0</v>
      </c>
      <c r="H128" s="78">
        <v>0</v>
      </c>
      <c r="I128" s="78"/>
      <c r="J128" s="78"/>
      <c r="K128" s="78"/>
      <c r="L128" s="78"/>
      <c r="M128" s="82"/>
      <c r="N128" s="78">
        <v>25000000</v>
      </c>
      <c r="O128" s="82"/>
      <c r="P128" s="82"/>
      <c r="Q128" s="78"/>
      <c r="R128" s="78"/>
      <c r="S128" s="78"/>
      <c r="T128" s="78"/>
      <c r="U128" s="78"/>
      <c r="V128" s="78"/>
      <c r="W128" s="78"/>
      <c r="X128" s="78"/>
      <c r="Y128" s="78"/>
      <c r="Z128" s="78"/>
      <c r="AA128" s="78"/>
      <c r="AB128" s="78"/>
      <c r="AC128" s="78"/>
      <c r="AD128" s="78"/>
      <c r="AE128" s="78">
        <f t="shared" si="102"/>
        <v>0</v>
      </c>
      <c r="AF128" s="78">
        <f t="shared" si="102"/>
        <v>25000000</v>
      </c>
      <c r="AG128" s="78"/>
      <c r="AH128" s="78"/>
      <c r="AI128" s="78"/>
      <c r="AJ128" s="78">
        <f t="shared" ref="AJ128:AJ138" si="106">+F128-AE128+AF128</f>
        <v>35000000</v>
      </c>
      <c r="AK128" s="85">
        <v>500000</v>
      </c>
      <c r="AL128" s="85">
        <v>109300</v>
      </c>
      <c r="AM128" s="85">
        <v>3233000</v>
      </c>
      <c r="AN128" s="78">
        <v>24998878</v>
      </c>
      <c r="AO128" s="78"/>
      <c r="AP128" s="78"/>
      <c r="AQ128" s="78"/>
      <c r="AR128" s="78"/>
      <c r="AS128" s="78"/>
      <c r="AT128" s="78"/>
      <c r="AU128" s="78"/>
      <c r="AV128" s="78"/>
      <c r="AW128" s="78">
        <f t="shared" ref="AW128:AW134" si="107">+SUM(AK128:AV128)</f>
        <v>28841178</v>
      </c>
      <c r="AX128" s="78">
        <v>500000</v>
      </c>
      <c r="AY128" s="78">
        <v>109300</v>
      </c>
      <c r="AZ128" s="78">
        <v>2233000</v>
      </c>
      <c r="BA128" s="78">
        <v>0</v>
      </c>
      <c r="BB128" s="78"/>
      <c r="BC128" s="78"/>
      <c r="BD128" s="78"/>
      <c r="BE128" s="78"/>
      <c r="BF128" s="78"/>
      <c r="BG128" s="78"/>
      <c r="BH128" s="78"/>
      <c r="BI128" s="78"/>
      <c r="BJ128" s="78">
        <f t="shared" ref="BJ128:BJ134" si="108">+SUM(AX128:BI128)</f>
        <v>2842300</v>
      </c>
      <c r="BK128" s="78">
        <v>500000</v>
      </c>
      <c r="BL128" s="78">
        <v>109300</v>
      </c>
      <c r="BM128" s="78">
        <v>0</v>
      </c>
      <c r="BN128" s="78">
        <v>0</v>
      </c>
      <c r="BO128" s="78"/>
      <c r="BP128" s="78"/>
      <c r="BQ128" s="78"/>
      <c r="BR128" s="78"/>
      <c r="BS128" s="78"/>
      <c r="BT128" s="78"/>
      <c r="BU128" s="78"/>
      <c r="BV128" s="78"/>
      <c r="BW128" s="78">
        <f t="shared" ref="BW128:BW134" si="109">+SUM(BK128:BV128)</f>
        <v>609300</v>
      </c>
      <c r="BX128" s="78">
        <v>500000</v>
      </c>
      <c r="BY128" s="78">
        <v>109300</v>
      </c>
      <c r="BZ128" s="78">
        <v>0</v>
      </c>
      <c r="CA128" s="78">
        <v>0</v>
      </c>
      <c r="CB128" s="78"/>
      <c r="CC128" s="78"/>
      <c r="CD128" s="78"/>
      <c r="CE128" s="78"/>
      <c r="CF128" s="78"/>
      <c r="CG128" s="78"/>
      <c r="CH128" s="78"/>
      <c r="CI128" s="78"/>
      <c r="CJ128" s="78">
        <f t="shared" ref="CJ128:CJ134" si="110">+SUM(BX128:CI128)</f>
        <v>609300</v>
      </c>
      <c r="CK128" s="69">
        <f t="shared" si="101"/>
        <v>6158822</v>
      </c>
      <c r="CL128" s="69">
        <f t="shared" si="79"/>
        <v>25998878</v>
      </c>
      <c r="CM128" s="69">
        <f t="shared" si="80"/>
        <v>2233000</v>
      </c>
      <c r="CN128" s="69">
        <f t="shared" si="81"/>
        <v>0</v>
      </c>
    </row>
    <row r="129" spans="1:92" outlineLevel="4" x14ac:dyDescent="0.25">
      <c r="B129" s="3" t="str">
        <f t="shared" si="105"/>
        <v>A 2-0-4-21-210</v>
      </c>
      <c r="C129" s="73" t="s">
        <v>273</v>
      </c>
      <c r="D129" s="16">
        <v>10</v>
      </c>
      <c r="E129" s="77" t="s">
        <v>274</v>
      </c>
      <c r="F129" s="78">
        <v>0</v>
      </c>
      <c r="G129" s="78">
        <v>0</v>
      </c>
      <c r="H129" s="78">
        <v>0</v>
      </c>
      <c r="I129" s="78"/>
      <c r="J129" s="78"/>
      <c r="K129" s="78"/>
      <c r="L129" s="78"/>
      <c r="M129" s="82"/>
      <c r="N129" s="82"/>
      <c r="O129" s="82"/>
      <c r="P129" s="82"/>
      <c r="Q129" s="78"/>
      <c r="R129" s="78"/>
      <c r="S129" s="78"/>
      <c r="T129" s="78"/>
      <c r="U129" s="78"/>
      <c r="V129" s="78"/>
      <c r="W129" s="78"/>
      <c r="X129" s="78"/>
      <c r="Y129" s="78"/>
      <c r="Z129" s="78"/>
      <c r="AA129" s="78"/>
      <c r="AB129" s="78"/>
      <c r="AC129" s="78"/>
      <c r="AD129" s="78"/>
      <c r="AE129" s="78">
        <f t="shared" si="102"/>
        <v>0</v>
      </c>
      <c r="AF129" s="78">
        <f t="shared" si="102"/>
        <v>0</v>
      </c>
      <c r="AG129" s="78"/>
      <c r="AH129" s="78"/>
      <c r="AI129" s="78"/>
      <c r="AJ129" s="78">
        <f t="shared" si="106"/>
        <v>0</v>
      </c>
      <c r="AK129" s="85">
        <v>0</v>
      </c>
      <c r="AL129" s="85">
        <v>0</v>
      </c>
      <c r="AM129" s="85">
        <v>0</v>
      </c>
      <c r="AN129" s="78">
        <v>0</v>
      </c>
      <c r="AO129" s="78"/>
      <c r="AP129" s="78"/>
      <c r="AQ129" s="78"/>
      <c r="AR129" s="78"/>
      <c r="AS129" s="78"/>
      <c r="AT129" s="78"/>
      <c r="AU129" s="78"/>
      <c r="AV129" s="78"/>
      <c r="AW129" s="78">
        <f t="shared" si="107"/>
        <v>0</v>
      </c>
      <c r="AX129" s="78">
        <v>0</v>
      </c>
      <c r="AY129" s="78">
        <v>0</v>
      </c>
      <c r="AZ129" s="78">
        <v>0</v>
      </c>
      <c r="BA129" s="78">
        <v>0</v>
      </c>
      <c r="BB129" s="78"/>
      <c r="BC129" s="78"/>
      <c r="BD129" s="78"/>
      <c r="BE129" s="78"/>
      <c r="BF129" s="78"/>
      <c r="BG129" s="78"/>
      <c r="BH129" s="78"/>
      <c r="BI129" s="78"/>
      <c r="BJ129" s="78">
        <f t="shared" si="108"/>
        <v>0</v>
      </c>
      <c r="BK129" s="78">
        <v>0</v>
      </c>
      <c r="BL129" s="78">
        <v>0</v>
      </c>
      <c r="BM129" s="78">
        <v>0</v>
      </c>
      <c r="BN129" s="78">
        <v>0</v>
      </c>
      <c r="BO129" s="78"/>
      <c r="BP129" s="78"/>
      <c r="BQ129" s="78"/>
      <c r="BR129" s="78"/>
      <c r="BS129" s="78"/>
      <c r="BT129" s="78"/>
      <c r="BU129" s="78"/>
      <c r="BV129" s="78"/>
      <c r="BW129" s="78">
        <f t="shared" si="109"/>
        <v>0</v>
      </c>
      <c r="BX129" s="78">
        <v>0</v>
      </c>
      <c r="BY129" s="78">
        <v>0</v>
      </c>
      <c r="BZ129" s="78">
        <v>0</v>
      </c>
      <c r="CA129" s="78">
        <v>0</v>
      </c>
      <c r="CB129" s="78"/>
      <c r="CC129" s="78"/>
      <c r="CD129" s="78"/>
      <c r="CE129" s="78"/>
      <c r="CF129" s="78"/>
      <c r="CG129" s="78"/>
      <c r="CH129" s="78"/>
      <c r="CI129" s="78"/>
      <c r="CJ129" s="78">
        <f t="shared" si="110"/>
        <v>0</v>
      </c>
      <c r="CK129" s="69">
        <f t="shared" si="101"/>
        <v>0</v>
      </c>
      <c r="CL129" s="69">
        <f t="shared" si="79"/>
        <v>0</v>
      </c>
      <c r="CM129" s="69">
        <f t="shared" si="80"/>
        <v>0</v>
      </c>
      <c r="CN129" s="69">
        <f t="shared" si="81"/>
        <v>0</v>
      </c>
    </row>
    <row r="130" spans="1:92" outlineLevel="4" x14ac:dyDescent="0.25">
      <c r="B130" s="3" t="str">
        <f t="shared" si="105"/>
        <v>A 2-0-4-21-310</v>
      </c>
      <c r="C130" s="73" t="s">
        <v>275</v>
      </c>
      <c r="D130" s="16">
        <v>10</v>
      </c>
      <c r="E130" s="77" t="s">
        <v>276</v>
      </c>
      <c r="F130" s="78">
        <v>0</v>
      </c>
      <c r="G130" s="78">
        <v>0</v>
      </c>
      <c r="H130" s="78">
        <v>0</v>
      </c>
      <c r="I130" s="78"/>
      <c r="J130" s="78"/>
      <c r="K130" s="78"/>
      <c r="L130" s="78"/>
      <c r="M130" s="82"/>
      <c r="N130" s="82"/>
      <c r="O130" s="82"/>
      <c r="P130" s="82"/>
      <c r="Q130" s="78"/>
      <c r="R130" s="78"/>
      <c r="S130" s="78"/>
      <c r="T130" s="78"/>
      <c r="U130" s="78"/>
      <c r="V130" s="78"/>
      <c r="W130" s="78"/>
      <c r="X130" s="78"/>
      <c r="Y130" s="78"/>
      <c r="Z130" s="78"/>
      <c r="AA130" s="78"/>
      <c r="AB130" s="78"/>
      <c r="AC130" s="78"/>
      <c r="AD130" s="78"/>
      <c r="AE130" s="78">
        <f t="shared" si="102"/>
        <v>0</v>
      </c>
      <c r="AF130" s="78">
        <f t="shared" si="102"/>
        <v>0</v>
      </c>
      <c r="AG130" s="78"/>
      <c r="AH130" s="78"/>
      <c r="AI130" s="78"/>
      <c r="AJ130" s="78">
        <f t="shared" si="106"/>
        <v>0</v>
      </c>
      <c r="AK130" s="85">
        <v>0</v>
      </c>
      <c r="AL130" s="85">
        <v>0</v>
      </c>
      <c r="AM130" s="85">
        <v>0</v>
      </c>
      <c r="AN130" s="78">
        <v>0</v>
      </c>
      <c r="AO130" s="78"/>
      <c r="AP130" s="78"/>
      <c r="AQ130" s="78"/>
      <c r="AR130" s="78"/>
      <c r="AS130" s="78"/>
      <c r="AT130" s="78"/>
      <c r="AU130" s="78"/>
      <c r="AV130" s="78"/>
      <c r="AW130" s="78">
        <f t="shared" si="107"/>
        <v>0</v>
      </c>
      <c r="AX130" s="78">
        <v>0</v>
      </c>
      <c r="AY130" s="78">
        <v>0</v>
      </c>
      <c r="AZ130" s="78">
        <v>0</v>
      </c>
      <c r="BA130" s="78">
        <v>0</v>
      </c>
      <c r="BB130" s="78"/>
      <c r="BC130" s="78"/>
      <c r="BD130" s="78"/>
      <c r="BE130" s="78"/>
      <c r="BF130" s="78"/>
      <c r="BG130" s="78"/>
      <c r="BH130" s="78"/>
      <c r="BI130" s="78"/>
      <c r="BJ130" s="78">
        <f t="shared" si="108"/>
        <v>0</v>
      </c>
      <c r="BK130" s="78">
        <v>0</v>
      </c>
      <c r="BL130" s="78">
        <v>0</v>
      </c>
      <c r="BM130" s="78">
        <v>0</v>
      </c>
      <c r="BN130" s="78">
        <v>0</v>
      </c>
      <c r="BO130" s="78"/>
      <c r="BP130" s="78"/>
      <c r="BQ130" s="78"/>
      <c r="BR130" s="78"/>
      <c r="BS130" s="78"/>
      <c r="BT130" s="78"/>
      <c r="BU130" s="78"/>
      <c r="BV130" s="78"/>
      <c r="BW130" s="78">
        <f t="shared" si="109"/>
        <v>0</v>
      </c>
      <c r="BX130" s="78">
        <v>0</v>
      </c>
      <c r="BY130" s="78">
        <v>0</v>
      </c>
      <c r="BZ130" s="78">
        <v>0</v>
      </c>
      <c r="CA130" s="78">
        <v>0</v>
      </c>
      <c r="CB130" s="78"/>
      <c r="CC130" s="78"/>
      <c r="CD130" s="78"/>
      <c r="CE130" s="78"/>
      <c r="CF130" s="78"/>
      <c r="CG130" s="78"/>
      <c r="CH130" s="78"/>
      <c r="CI130" s="78"/>
      <c r="CJ130" s="78">
        <f t="shared" si="110"/>
        <v>0</v>
      </c>
      <c r="CK130" s="69">
        <f t="shared" si="101"/>
        <v>0</v>
      </c>
      <c r="CL130" s="69">
        <f t="shared" si="79"/>
        <v>0</v>
      </c>
      <c r="CM130" s="69">
        <f t="shared" si="80"/>
        <v>0</v>
      </c>
      <c r="CN130" s="69">
        <f t="shared" si="81"/>
        <v>0</v>
      </c>
    </row>
    <row r="131" spans="1:92" outlineLevel="4" x14ac:dyDescent="0.25">
      <c r="B131" s="3" t="str">
        <f t="shared" si="105"/>
        <v>A 2-0-4-21-410</v>
      </c>
      <c r="C131" s="73" t="s">
        <v>277</v>
      </c>
      <c r="D131" s="16">
        <v>10</v>
      </c>
      <c r="E131" s="77" t="s">
        <v>278</v>
      </c>
      <c r="F131" s="78">
        <v>100000000</v>
      </c>
      <c r="G131" s="78">
        <v>19846270</v>
      </c>
      <c r="H131" s="78">
        <v>0</v>
      </c>
      <c r="I131" s="78"/>
      <c r="J131" s="78"/>
      <c r="K131" s="78"/>
      <c r="L131" s="78">
        <f>80000000</f>
        <v>80000000</v>
      </c>
      <c r="M131" s="82"/>
      <c r="N131" s="78">
        <v>200000000</v>
      </c>
      <c r="O131" s="82"/>
      <c r="P131" s="82"/>
      <c r="Q131" s="78"/>
      <c r="R131" s="78"/>
      <c r="S131" s="78"/>
      <c r="T131" s="78"/>
      <c r="U131" s="78"/>
      <c r="V131" s="78"/>
      <c r="W131" s="78"/>
      <c r="X131" s="78"/>
      <c r="Y131" s="78"/>
      <c r="Z131" s="78"/>
      <c r="AA131" s="78"/>
      <c r="AB131" s="78"/>
      <c r="AC131" s="78"/>
      <c r="AD131" s="78"/>
      <c r="AE131" s="78">
        <f t="shared" si="102"/>
        <v>19846270</v>
      </c>
      <c r="AF131" s="78">
        <f t="shared" si="102"/>
        <v>280000000</v>
      </c>
      <c r="AG131" s="78"/>
      <c r="AH131" s="78"/>
      <c r="AI131" s="78"/>
      <c r="AJ131" s="78">
        <f t="shared" si="106"/>
        <v>360153730</v>
      </c>
      <c r="AK131" s="85">
        <v>500000</v>
      </c>
      <c r="AL131" s="85">
        <v>0</v>
      </c>
      <c r="AM131" s="85">
        <v>0</v>
      </c>
      <c r="AN131" s="78">
        <v>17633917</v>
      </c>
      <c r="AO131" s="78"/>
      <c r="AP131" s="78"/>
      <c r="AQ131" s="78"/>
      <c r="AR131" s="78"/>
      <c r="AS131" s="78"/>
      <c r="AT131" s="78"/>
      <c r="AU131" s="78"/>
      <c r="AV131" s="78"/>
      <c r="AW131" s="78">
        <f t="shared" si="107"/>
        <v>18133917</v>
      </c>
      <c r="AX131" s="78">
        <v>500000</v>
      </c>
      <c r="AY131" s="78">
        <v>0</v>
      </c>
      <c r="AZ131" s="78">
        <v>0</v>
      </c>
      <c r="BA131" s="78">
        <v>17633917</v>
      </c>
      <c r="BB131" s="78"/>
      <c r="BC131" s="78"/>
      <c r="BD131" s="78"/>
      <c r="BE131" s="78"/>
      <c r="BF131" s="78"/>
      <c r="BG131" s="78"/>
      <c r="BH131" s="78"/>
      <c r="BI131" s="78"/>
      <c r="BJ131" s="78">
        <f t="shared" si="108"/>
        <v>18133917</v>
      </c>
      <c r="BK131" s="78">
        <v>500000</v>
      </c>
      <c r="BL131" s="78">
        <v>0</v>
      </c>
      <c r="BM131" s="78">
        <v>0</v>
      </c>
      <c r="BN131" s="78">
        <v>0</v>
      </c>
      <c r="BO131" s="78"/>
      <c r="BP131" s="78"/>
      <c r="BQ131" s="78"/>
      <c r="BR131" s="78"/>
      <c r="BS131" s="78"/>
      <c r="BT131" s="78"/>
      <c r="BU131" s="78"/>
      <c r="BV131" s="78"/>
      <c r="BW131" s="78">
        <f t="shared" si="109"/>
        <v>500000</v>
      </c>
      <c r="BX131" s="78">
        <v>500000</v>
      </c>
      <c r="BY131" s="78">
        <v>0</v>
      </c>
      <c r="BZ131" s="78">
        <v>0</v>
      </c>
      <c r="CA131" s="78">
        <v>0</v>
      </c>
      <c r="CB131" s="78"/>
      <c r="CC131" s="78"/>
      <c r="CD131" s="78"/>
      <c r="CE131" s="78"/>
      <c r="CF131" s="78"/>
      <c r="CG131" s="78"/>
      <c r="CH131" s="78"/>
      <c r="CI131" s="78"/>
      <c r="CJ131" s="78">
        <f t="shared" si="110"/>
        <v>500000</v>
      </c>
      <c r="CK131" s="69">
        <f t="shared" si="101"/>
        <v>342019813</v>
      </c>
      <c r="CL131" s="69">
        <f t="shared" si="79"/>
        <v>0</v>
      </c>
      <c r="CM131" s="69">
        <f t="shared" si="80"/>
        <v>17633917</v>
      </c>
      <c r="CN131" s="69">
        <f t="shared" si="81"/>
        <v>0</v>
      </c>
    </row>
    <row r="132" spans="1:92" outlineLevel="4" x14ac:dyDescent="0.25">
      <c r="B132" s="3" t="str">
        <f t="shared" si="105"/>
        <v>A 2-0-4-21-510</v>
      </c>
      <c r="C132" s="73" t="s">
        <v>279</v>
      </c>
      <c r="D132" s="16">
        <v>10</v>
      </c>
      <c r="E132" s="77" t="s">
        <v>280</v>
      </c>
      <c r="F132" s="78">
        <v>100000000</v>
      </c>
      <c r="G132" s="78">
        <v>0</v>
      </c>
      <c r="H132" s="78">
        <v>0</v>
      </c>
      <c r="I132" s="78"/>
      <c r="J132" s="78"/>
      <c r="K132" s="78"/>
      <c r="L132" s="78">
        <v>20000000</v>
      </c>
      <c r="M132" s="82"/>
      <c r="N132" s="78">
        <v>200000000</v>
      </c>
      <c r="O132" s="82"/>
      <c r="P132" s="82"/>
      <c r="Q132" s="78"/>
      <c r="R132" s="78"/>
      <c r="S132" s="78"/>
      <c r="T132" s="78"/>
      <c r="U132" s="78"/>
      <c r="V132" s="78"/>
      <c r="W132" s="78"/>
      <c r="X132" s="78"/>
      <c r="Y132" s="78"/>
      <c r="Z132" s="78"/>
      <c r="AA132" s="78"/>
      <c r="AB132" s="78"/>
      <c r="AC132" s="78"/>
      <c r="AD132" s="78"/>
      <c r="AE132" s="78">
        <f t="shared" si="102"/>
        <v>0</v>
      </c>
      <c r="AF132" s="78">
        <f t="shared" si="102"/>
        <v>220000000</v>
      </c>
      <c r="AG132" s="78"/>
      <c r="AH132" s="78"/>
      <c r="AI132" s="78"/>
      <c r="AJ132" s="78">
        <f t="shared" si="106"/>
        <v>320000000</v>
      </c>
      <c r="AK132" s="85">
        <v>0</v>
      </c>
      <c r="AL132" s="85">
        <v>81400000</v>
      </c>
      <c r="AM132" s="85">
        <v>36000000</v>
      </c>
      <c r="AN132" s="78">
        <v>131470000</v>
      </c>
      <c r="AO132" s="78"/>
      <c r="AP132" s="78"/>
      <c r="AQ132" s="78"/>
      <c r="AR132" s="78"/>
      <c r="AS132" s="78"/>
      <c r="AT132" s="78"/>
      <c r="AU132" s="78"/>
      <c r="AV132" s="78"/>
      <c r="AW132" s="78">
        <f t="shared" si="107"/>
        <v>248870000</v>
      </c>
      <c r="AX132" s="78">
        <v>0</v>
      </c>
      <c r="AY132" s="78">
        <v>0</v>
      </c>
      <c r="AZ132" s="78">
        <v>0</v>
      </c>
      <c r="BA132" s="78">
        <v>91756580</v>
      </c>
      <c r="BB132" s="78"/>
      <c r="BC132" s="78"/>
      <c r="BD132" s="78"/>
      <c r="BE132" s="78"/>
      <c r="BF132" s="78"/>
      <c r="BG132" s="78"/>
      <c r="BH132" s="78"/>
      <c r="BI132" s="78"/>
      <c r="BJ132" s="78">
        <f t="shared" si="108"/>
        <v>91756580</v>
      </c>
      <c r="BK132" s="78">
        <v>0</v>
      </c>
      <c r="BL132" s="78">
        <v>0</v>
      </c>
      <c r="BM132" s="78">
        <v>0</v>
      </c>
      <c r="BN132" s="78">
        <v>0</v>
      </c>
      <c r="BO132" s="78"/>
      <c r="BP132" s="78"/>
      <c r="BQ132" s="78"/>
      <c r="BR132" s="78"/>
      <c r="BS132" s="78"/>
      <c r="BT132" s="78"/>
      <c r="BU132" s="78"/>
      <c r="BV132" s="78"/>
      <c r="BW132" s="78">
        <f t="shared" si="109"/>
        <v>0</v>
      </c>
      <c r="BX132" s="78">
        <v>0</v>
      </c>
      <c r="BY132" s="78">
        <v>0</v>
      </c>
      <c r="BZ132" s="78">
        <v>0</v>
      </c>
      <c r="CA132" s="78">
        <v>0</v>
      </c>
      <c r="CB132" s="78"/>
      <c r="CC132" s="78"/>
      <c r="CD132" s="78"/>
      <c r="CE132" s="78"/>
      <c r="CF132" s="78"/>
      <c r="CG132" s="78"/>
      <c r="CH132" s="78"/>
      <c r="CI132" s="78"/>
      <c r="CJ132" s="78">
        <f t="shared" si="110"/>
        <v>0</v>
      </c>
      <c r="CK132" s="69">
        <f t="shared" si="101"/>
        <v>71130000</v>
      </c>
      <c r="CL132" s="69">
        <f t="shared" si="79"/>
        <v>157113420</v>
      </c>
      <c r="CM132" s="69">
        <f t="shared" si="80"/>
        <v>91756580</v>
      </c>
      <c r="CN132" s="69">
        <f t="shared" si="81"/>
        <v>0</v>
      </c>
    </row>
    <row r="133" spans="1:92" outlineLevel="4" x14ac:dyDescent="0.25">
      <c r="B133" s="3" t="str">
        <f t="shared" si="105"/>
        <v>A 2-0-4-21-810</v>
      </c>
      <c r="C133" s="73" t="s">
        <v>281</v>
      </c>
      <c r="D133" s="16">
        <v>10</v>
      </c>
      <c r="E133" s="77" t="s">
        <v>282</v>
      </c>
      <c r="F133" s="78">
        <v>100000000</v>
      </c>
      <c r="G133" s="78">
        <v>0</v>
      </c>
      <c r="H133" s="78">
        <v>0</v>
      </c>
      <c r="I133" s="78"/>
      <c r="J133" s="78"/>
      <c r="K133" s="78">
        <f>20000000+80000000</f>
        <v>100000000</v>
      </c>
      <c r="L133" s="78"/>
      <c r="M133" s="82"/>
      <c r="N133" s="78">
        <v>200000000</v>
      </c>
      <c r="O133" s="82"/>
      <c r="P133" s="82"/>
      <c r="Q133" s="78"/>
      <c r="R133" s="78"/>
      <c r="S133" s="78"/>
      <c r="T133" s="78"/>
      <c r="U133" s="78"/>
      <c r="V133" s="78"/>
      <c r="W133" s="78"/>
      <c r="X133" s="78"/>
      <c r="Y133" s="78"/>
      <c r="Z133" s="78"/>
      <c r="AA133" s="78"/>
      <c r="AB133" s="78"/>
      <c r="AC133" s="78"/>
      <c r="AD133" s="78"/>
      <c r="AE133" s="78">
        <f t="shared" si="102"/>
        <v>100000000</v>
      </c>
      <c r="AF133" s="78">
        <f t="shared" si="102"/>
        <v>200000000</v>
      </c>
      <c r="AG133" s="78"/>
      <c r="AH133" s="78"/>
      <c r="AI133" s="78"/>
      <c r="AJ133" s="78">
        <f t="shared" si="106"/>
        <v>200000000</v>
      </c>
      <c r="AK133" s="85">
        <v>0</v>
      </c>
      <c r="AL133" s="85">
        <v>0</v>
      </c>
      <c r="AM133" s="85">
        <v>0</v>
      </c>
      <c r="AN133" s="78">
        <v>0</v>
      </c>
      <c r="AO133" s="78"/>
      <c r="AP133" s="78"/>
      <c r="AQ133" s="78"/>
      <c r="AR133" s="78"/>
      <c r="AS133" s="78"/>
      <c r="AT133" s="78"/>
      <c r="AU133" s="78"/>
      <c r="AV133" s="78"/>
      <c r="AW133" s="78">
        <f t="shared" si="107"/>
        <v>0</v>
      </c>
      <c r="AX133" s="78">
        <v>0</v>
      </c>
      <c r="AY133" s="78">
        <v>0</v>
      </c>
      <c r="AZ133" s="78">
        <v>0</v>
      </c>
      <c r="BA133" s="78">
        <v>0</v>
      </c>
      <c r="BB133" s="78"/>
      <c r="BC133" s="78"/>
      <c r="BD133" s="78"/>
      <c r="BE133" s="78"/>
      <c r="BF133" s="78"/>
      <c r="BG133" s="78"/>
      <c r="BH133" s="78"/>
      <c r="BI133" s="78"/>
      <c r="BJ133" s="78">
        <f t="shared" si="108"/>
        <v>0</v>
      </c>
      <c r="BK133" s="78">
        <v>0</v>
      </c>
      <c r="BL133" s="78">
        <v>0</v>
      </c>
      <c r="BM133" s="78">
        <v>0</v>
      </c>
      <c r="BN133" s="78">
        <v>0</v>
      </c>
      <c r="BO133" s="78"/>
      <c r="BP133" s="78"/>
      <c r="BQ133" s="78"/>
      <c r="BR133" s="78"/>
      <c r="BS133" s="78"/>
      <c r="BT133" s="78"/>
      <c r="BU133" s="78"/>
      <c r="BV133" s="78"/>
      <c r="BW133" s="78">
        <f t="shared" si="109"/>
        <v>0</v>
      </c>
      <c r="BX133" s="78">
        <v>0</v>
      </c>
      <c r="BY133" s="78">
        <v>0</v>
      </c>
      <c r="BZ133" s="78">
        <v>0</v>
      </c>
      <c r="CA133" s="78">
        <v>0</v>
      </c>
      <c r="CB133" s="78"/>
      <c r="CC133" s="78"/>
      <c r="CD133" s="78"/>
      <c r="CE133" s="78"/>
      <c r="CF133" s="78"/>
      <c r="CG133" s="78"/>
      <c r="CH133" s="78"/>
      <c r="CI133" s="78"/>
      <c r="CJ133" s="78">
        <f t="shared" si="110"/>
        <v>0</v>
      </c>
      <c r="CK133" s="69">
        <f t="shared" si="101"/>
        <v>200000000</v>
      </c>
      <c r="CL133" s="69">
        <f t="shared" si="79"/>
        <v>0</v>
      </c>
      <c r="CM133" s="69">
        <f t="shared" si="80"/>
        <v>0</v>
      </c>
      <c r="CN133" s="69">
        <f t="shared" si="81"/>
        <v>0</v>
      </c>
    </row>
    <row r="134" spans="1:92" s="76" customFormat="1" outlineLevel="3" x14ac:dyDescent="0.25">
      <c r="A134" s="75" t="s">
        <v>283</v>
      </c>
      <c r="B134" s="76" t="str">
        <f t="shared" si="105"/>
        <v>A 2-0-4-40-1510</v>
      </c>
      <c r="C134" s="75" t="s">
        <v>283</v>
      </c>
      <c r="D134" s="64">
        <v>10</v>
      </c>
      <c r="E134" s="88" t="s">
        <v>284</v>
      </c>
      <c r="F134" s="82">
        <v>25000000</v>
      </c>
      <c r="G134" s="82">
        <v>0</v>
      </c>
      <c r="H134" s="82">
        <v>0</v>
      </c>
      <c r="I134" s="82"/>
      <c r="J134" s="82"/>
      <c r="K134" s="82"/>
      <c r="L134" s="82"/>
      <c r="M134" s="82"/>
      <c r="N134" s="82"/>
      <c r="O134" s="82"/>
      <c r="P134" s="82"/>
      <c r="Q134" s="82"/>
      <c r="R134" s="82"/>
      <c r="S134" s="82"/>
      <c r="T134" s="82"/>
      <c r="U134" s="82"/>
      <c r="V134" s="82"/>
      <c r="W134" s="82"/>
      <c r="X134" s="82"/>
      <c r="Y134" s="82"/>
      <c r="Z134" s="82"/>
      <c r="AA134" s="82"/>
      <c r="AB134" s="82"/>
      <c r="AC134" s="82"/>
      <c r="AD134" s="82"/>
      <c r="AE134" s="82">
        <f t="shared" si="102"/>
        <v>0</v>
      </c>
      <c r="AF134" s="82">
        <f t="shared" si="102"/>
        <v>0</v>
      </c>
      <c r="AG134" s="82"/>
      <c r="AH134" s="82"/>
      <c r="AI134" s="82"/>
      <c r="AJ134" s="82">
        <f t="shared" si="106"/>
        <v>25000000</v>
      </c>
      <c r="AK134" s="95">
        <v>500000</v>
      </c>
      <c r="AL134" s="95">
        <v>0</v>
      </c>
      <c r="AM134" s="85">
        <v>267601</v>
      </c>
      <c r="AN134" s="78">
        <v>0</v>
      </c>
      <c r="AO134" s="82"/>
      <c r="AP134" s="82"/>
      <c r="AQ134" s="82"/>
      <c r="AR134" s="82"/>
      <c r="AS134" s="82"/>
      <c r="AT134" s="82"/>
      <c r="AU134" s="82"/>
      <c r="AV134" s="82"/>
      <c r="AW134" s="82">
        <f t="shared" si="107"/>
        <v>767601</v>
      </c>
      <c r="AX134" s="82">
        <v>500000</v>
      </c>
      <c r="AY134" s="82">
        <v>0</v>
      </c>
      <c r="AZ134" s="82">
        <v>267601</v>
      </c>
      <c r="BA134" s="82">
        <v>0</v>
      </c>
      <c r="BB134" s="82"/>
      <c r="BC134" s="82"/>
      <c r="BD134" s="82"/>
      <c r="BE134" s="82"/>
      <c r="BF134" s="82"/>
      <c r="BG134" s="82"/>
      <c r="BH134" s="82"/>
      <c r="BI134" s="82"/>
      <c r="BJ134" s="82">
        <f t="shared" si="108"/>
        <v>767601</v>
      </c>
      <c r="BK134" s="82">
        <v>500000</v>
      </c>
      <c r="BL134" s="82">
        <v>0</v>
      </c>
      <c r="BM134" s="78">
        <v>267601</v>
      </c>
      <c r="BN134" s="78">
        <v>0</v>
      </c>
      <c r="BO134" s="82"/>
      <c r="BP134" s="82"/>
      <c r="BQ134" s="82"/>
      <c r="BR134" s="82"/>
      <c r="BS134" s="82"/>
      <c r="BT134" s="82"/>
      <c r="BU134" s="82"/>
      <c r="BV134" s="82"/>
      <c r="BW134" s="82">
        <f t="shared" si="109"/>
        <v>767601</v>
      </c>
      <c r="BX134" s="82">
        <v>500000</v>
      </c>
      <c r="BY134" s="82">
        <v>0</v>
      </c>
      <c r="BZ134" s="78">
        <v>267601</v>
      </c>
      <c r="CA134" s="78">
        <v>0</v>
      </c>
      <c r="CB134" s="82"/>
      <c r="CC134" s="82"/>
      <c r="CD134" s="82"/>
      <c r="CE134" s="82"/>
      <c r="CF134" s="82"/>
      <c r="CG134" s="82"/>
      <c r="CH134" s="82"/>
      <c r="CI134" s="82"/>
      <c r="CJ134" s="82">
        <f t="shared" si="110"/>
        <v>767601</v>
      </c>
      <c r="CK134" s="69">
        <f t="shared" si="101"/>
        <v>24232399</v>
      </c>
      <c r="CL134" s="69">
        <f t="shared" si="79"/>
        <v>0</v>
      </c>
      <c r="CM134" s="69">
        <f t="shared" si="80"/>
        <v>0</v>
      </c>
      <c r="CN134" s="69">
        <f t="shared" si="81"/>
        <v>0</v>
      </c>
    </row>
    <row r="135" spans="1:92" outlineLevel="3" x14ac:dyDescent="0.25">
      <c r="A135" s="75" t="s">
        <v>285</v>
      </c>
      <c r="C135" s="75" t="s">
        <v>285</v>
      </c>
      <c r="D135" s="64">
        <v>10</v>
      </c>
      <c r="E135" s="88" t="s">
        <v>286</v>
      </c>
      <c r="F135" s="82">
        <f>+F136+F137+F138</f>
        <v>190000000</v>
      </c>
      <c r="G135" s="82">
        <f t="shared" ref="G135:BR135" si="111">+G136+G137+G138</f>
        <v>0</v>
      </c>
      <c r="H135" s="82">
        <f t="shared" si="111"/>
        <v>19846270</v>
      </c>
      <c r="I135" s="82">
        <f t="shared" si="111"/>
        <v>0</v>
      </c>
      <c r="J135" s="82">
        <f t="shared" si="111"/>
        <v>0</v>
      </c>
      <c r="K135" s="82">
        <f t="shared" si="111"/>
        <v>0</v>
      </c>
      <c r="L135" s="82">
        <f t="shared" si="111"/>
        <v>0</v>
      </c>
      <c r="M135" s="82">
        <f t="shared" si="111"/>
        <v>0</v>
      </c>
      <c r="N135" s="82">
        <f t="shared" si="111"/>
        <v>0</v>
      </c>
      <c r="O135" s="82">
        <f t="shared" si="111"/>
        <v>0</v>
      </c>
      <c r="P135" s="82">
        <f t="shared" si="111"/>
        <v>0</v>
      </c>
      <c r="Q135" s="82">
        <f t="shared" si="111"/>
        <v>0</v>
      </c>
      <c r="R135" s="82">
        <f t="shared" si="111"/>
        <v>0</v>
      </c>
      <c r="S135" s="82">
        <f t="shared" si="111"/>
        <v>0</v>
      </c>
      <c r="T135" s="82">
        <f t="shared" si="111"/>
        <v>0</v>
      </c>
      <c r="U135" s="82">
        <f t="shared" si="111"/>
        <v>0</v>
      </c>
      <c r="V135" s="82">
        <f t="shared" si="111"/>
        <v>0</v>
      </c>
      <c r="W135" s="82">
        <f t="shared" si="111"/>
        <v>0</v>
      </c>
      <c r="X135" s="82">
        <f t="shared" si="111"/>
        <v>0</v>
      </c>
      <c r="Y135" s="82">
        <f t="shared" si="111"/>
        <v>0</v>
      </c>
      <c r="Z135" s="82">
        <f t="shared" si="111"/>
        <v>0</v>
      </c>
      <c r="AA135" s="82">
        <f t="shared" si="111"/>
        <v>0</v>
      </c>
      <c r="AB135" s="82">
        <f t="shared" si="111"/>
        <v>0</v>
      </c>
      <c r="AC135" s="82">
        <f t="shared" si="111"/>
        <v>0</v>
      </c>
      <c r="AD135" s="82">
        <f t="shared" si="111"/>
        <v>0</v>
      </c>
      <c r="AE135" s="82">
        <f t="shared" si="102"/>
        <v>0</v>
      </c>
      <c r="AF135" s="82">
        <f t="shared" si="102"/>
        <v>19846270</v>
      </c>
      <c r="AG135" s="82">
        <f t="shared" si="111"/>
        <v>0</v>
      </c>
      <c r="AH135" s="82">
        <f t="shared" si="111"/>
        <v>0</v>
      </c>
      <c r="AI135" s="82">
        <f t="shared" si="111"/>
        <v>0</v>
      </c>
      <c r="AJ135" s="82">
        <f t="shared" si="106"/>
        <v>209846270</v>
      </c>
      <c r="AK135" s="82">
        <f>+AK136+AK137+AK138</f>
        <v>171846270</v>
      </c>
      <c r="AL135" s="82">
        <f t="shared" si="111"/>
        <v>822680</v>
      </c>
      <c r="AM135" s="82">
        <f t="shared" si="111"/>
        <v>829040</v>
      </c>
      <c r="AN135" s="82">
        <f t="shared" si="111"/>
        <v>176000</v>
      </c>
      <c r="AO135" s="82">
        <f t="shared" si="111"/>
        <v>0</v>
      </c>
      <c r="AP135" s="82">
        <f t="shared" si="111"/>
        <v>0</v>
      </c>
      <c r="AQ135" s="82">
        <f t="shared" si="111"/>
        <v>0</v>
      </c>
      <c r="AR135" s="82">
        <f t="shared" si="111"/>
        <v>0</v>
      </c>
      <c r="AS135" s="82">
        <f t="shared" si="111"/>
        <v>0</v>
      </c>
      <c r="AT135" s="82">
        <f t="shared" si="111"/>
        <v>0</v>
      </c>
      <c r="AU135" s="82">
        <f t="shared" si="111"/>
        <v>0</v>
      </c>
      <c r="AV135" s="82">
        <f t="shared" si="111"/>
        <v>0</v>
      </c>
      <c r="AW135" s="82">
        <f t="shared" si="111"/>
        <v>173673990</v>
      </c>
      <c r="AX135" s="82">
        <f t="shared" si="111"/>
        <v>2000000</v>
      </c>
      <c r="AY135" s="82">
        <f t="shared" si="111"/>
        <v>822680</v>
      </c>
      <c r="AZ135" s="82">
        <f t="shared" si="111"/>
        <v>829040</v>
      </c>
      <c r="BA135" s="82">
        <f t="shared" si="111"/>
        <v>170022270</v>
      </c>
      <c r="BB135" s="82">
        <f t="shared" si="111"/>
        <v>0</v>
      </c>
      <c r="BC135" s="82">
        <f t="shared" si="111"/>
        <v>0</v>
      </c>
      <c r="BD135" s="82">
        <f t="shared" si="111"/>
        <v>0</v>
      </c>
      <c r="BE135" s="82">
        <f t="shared" si="111"/>
        <v>0</v>
      </c>
      <c r="BF135" s="82">
        <f t="shared" si="111"/>
        <v>0</v>
      </c>
      <c r="BG135" s="82">
        <f t="shared" si="111"/>
        <v>0</v>
      </c>
      <c r="BH135" s="82">
        <f t="shared" si="111"/>
        <v>0</v>
      </c>
      <c r="BI135" s="82">
        <f t="shared" si="111"/>
        <v>0</v>
      </c>
      <c r="BJ135" s="82">
        <f t="shared" si="111"/>
        <v>173673990</v>
      </c>
      <c r="BK135" s="82">
        <f t="shared" si="111"/>
        <v>2000000</v>
      </c>
      <c r="BL135" s="82">
        <f t="shared" si="111"/>
        <v>822680</v>
      </c>
      <c r="BM135" s="82">
        <f t="shared" si="111"/>
        <v>829040</v>
      </c>
      <c r="BN135" s="82">
        <f t="shared" si="111"/>
        <v>176000</v>
      </c>
      <c r="BO135" s="82">
        <f t="shared" si="111"/>
        <v>0</v>
      </c>
      <c r="BP135" s="82">
        <f t="shared" si="111"/>
        <v>0</v>
      </c>
      <c r="BQ135" s="82">
        <f t="shared" si="111"/>
        <v>0</v>
      </c>
      <c r="BR135" s="82">
        <f t="shared" si="111"/>
        <v>0</v>
      </c>
      <c r="BS135" s="82">
        <f t="shared" ref="BS135:CH135" si="112">+BS136+BS137+BS138</f>
        <v>0</v>
      </c>
      <c r="BT135" s="82">
        <f t="shared" si="112"/>
        <v>0</v>
      </c>
      <c r="BU135" s="82">
        <f t="shared" si="112"/>
        <v>0</v>
      </c>
      <c r="BV135" s="82">
        <f t="shared" si="112"/>
        <v>0</v>
      </c>
      <c r="BW135" s="82">
        <f t="shared" si="112"/>
        <v>3827720</v>
      </c>
      <c r="BX135" s="82">
        <f t="shared" si="112"/>
        <v>2000000</v>
      </c>
      <c r="BY135" s="82">
        <f t="shared" si="112"/>
        <v>822680</v>
      </c>
      <c r="BZ135" s="82">
        <f t="shared" si="112"/>
        <v>829040</v>
      </c>
      <c r="CA135" s="82">
        <f t="shared" si="112"/>
        <v>176000</v>
      </c>
      <c r="CB135" s="82">
        <f t="shared" si="112"/>
        <v>0</v>
      </c>
      <c r="CC135" s="82">
        <f t="shared" si="112"/>
        <v>0</v>
      </c>
      <c r="CD135" s="82">
        <f t="shared" si="112"/>
        <v>0</v>
      </c>
      <c r="CE135" s="82">
        <f t="shared" si="112"/>
        <v>0</v>
      </c>
      <c r="CF135" s="82">
        <f t="shared" si="112"/>
        <v>0</v>
      </c>
      <c r="CG135" s="82">
        <f t="shared" si="112"/>
        <v>0</v>
      </c>
      <c r="CH135" s="82">
        <f t="shared" si="112"/>
        <v>0</v>
      </c>
      <c r="CI135" s="82">
        <f>+CI136+CI137+CI138</f>
        <v>0</v>
      </c>
      <c r="CJ135" s="82">
        <f>+CJ136+CJ137+CJ138</f>
        <v>3827720</v>
      </c>
      <c r="CK135" s="69">
        <f t="shared" si="101"/>
        <v>36172280</v>
      </c>
      <c r="CL135" s="69">
        <f t="shared" si="79"/>
        <v>0</v>
      </c>
      <c r="CM135" s="69">
        <f t="shared" si="80"/>
        <v>169846270</v>
      </c>
      <c r="CN135" s="69">
        <f t="shared" si="81"/>
        <v>0</v>
      </c>
    </row>
    <row r="136" spans="1:92" outlineLevel="4" x14ac:dyDescent="0.25">
      <c r="B136" s="3" t="str">
        <f>+C136&amp;D136</f>
        <v>A 2-0-4-41-210</v>
      </c>
      <c r="C136" s="73" t="s">
        <v>287</v>
      </c>
      <c r="D136" s="16">
        <v>10</v>
      </c>
      <c r="E136" s="77" t="s">
        <v>288</v>
      </c>
      <c r="F136" s="78">
        <v>150000000</v>
      </c>
      <c r="G136" s="78">
        <v>0</v>
      </c>
      <c r="H136" s="78">
        <v>19846270</v>
      </c>
      <c r="I136" s="78"/>
      <c r="J136" s="78"/>
      <c r="K136" s="78"/>
      <c r="L136" s="78"/>
      <c r="M136" s="82"/>
      <c r="N136" s="82"/>
      <c r="O136" s="82"/>
      <c r="P136" s="82"/>
      <c r="Q136" s="78"/>
      <c r="R136" s="78"/>
      <c r="S136" s="78"/>
      <c r="T136" s="78"/>
      <c r="U136" s="78"/>
      <c r="V136" s="78"/>
      <c r="W136" s="78"/>
      <c r="X136" s="78"/>
      <c r="Y136" s="78"/>
      <c r="Z136" s="78"/>
      <c r="AA136" s="78"/>
      <c r="AB136" s="78"/>
      <c r="AC136" s="78"/>
      <c r="AD136" s="78"/>
      <c r="AE136" s="78">
        <f t="shared" si="102"/>
        <v>0</v>
      </c>
      <c r="AF136" s="78">
        <f t="shared" si="102"/>
        <v>19846270</v>
      </c>
      <c r="AG136" s="78"/>
      <c r="AH136" s="78"/>
      <c r="AI136" s="78"/>
      <c r="AJ136" s="78">
        <f t="shared" si="106"/>
        <v>169846270</v>
      </c>
      <c r="AK136" s="85">
        <v>169846270</v>
      </c>
      <c r="AL136" s="85">
        <v>0</v>
      </c>
      <c r="AM136" s="85">
        <v>0</v>
      </c>
      <c r="AN136" s="78">
        <v>0</v>
      </c>
      <c r="AO136" s="78"/>
      <c r="AP136" s="78"/>
      <c r="AQ136" s="78"/>
      <c r="AR136" s="78"/>
      <c r="AS136" s="78"/>
      <c r="AT136" s="78"/>
      <c r="AU136" s="78"/>
      <c r="AV136" s="78"/>
      <c r="AW136" s="78">
        <f>+SUM(AK136:AV136)</f>
        <v>169846270</v>
      </c>
      <c r="AX136" s="78">
        <v>0</v>
      </c>
      <c r="AY136" s="78">
        <v>0</v>
      </c>
      <c r="AZ136" s="78">
        <v>0</v>
      </c>
      <c r="BA136" s="78">
        <v>169846270</v>
      </c>
      <c r="BB136" s="78"/>
      <c r="BC136" s="78"/>
      <c r="BD136" s="78"/>
      <c r="BE136" s="78"/>
      <c r="BF136" s="78"/>
      <c r="BG136" s="78"/>
      <c r="BH136" s="78"/>
      <c r="BI136" s="78"/>
      <c r="BJ136" s="78">
        <f>+SUM(AX136:BI136)</f>
        <v>169846270</v>
      </c>
      <c r="BK136" s="78">
        <v>0</v>
      </c>
      <c r="BL136" s="78">
        <v>0</v>
      </c>
      <c r="BM136" s="78">
        <v>0</v>
      </c>
      <c r="BN136" s="78">
        <v>0</v>
      </c>
      <c r="BO136" s="78"/>
      <c r="BP136" s="78"/>
      <c r="BQ136" s="78"/>
      <c r="BR136" s="78"/>
      <c r="BS136" s="78"/>
      <c r="BT136" s="78"/>
      <c r="BU136" s="78"/>
      <c r="BV136" s="78"/>
      <c r="BW136" s="78">
        <f>+SUM(BK136:BV136)</f>
        <v>0</v>
      </c>
      <c r="BX136" s="78">
        <v>0</v>
      </c>
      <c r="BY136" s="78">
        <v>0</v>
      </c>
      <c r="BZ136" s="78">
        <v>0</v>
      </c>
      <c r="CA136" s="78">
        <v>0</v>
      </c>
      <c r="CB136" s="78"/>
      <c r="CC136" s="78"/>
      <c r="CD136" s="78"/>
      <c r="CE136" s="78"/>
      <c r="CF136" s="78"/>
      <c r="CG136" s="78"/>
      <c r="CH136" s="78"/>
      <c r="CI136" s="78"/>
      <c r="CJ136" s="78">
        <f>+SUM(BX136:CI136)</f>
        <v>0</v>
      </c>
      <c r="CK136" s="69">
        <f t="shared" si="101"/>
        <v>0</v>
      </c>
      <c r="CL136" s="69">
        <f t="shared" si="79"/>
        <v>0</v>
      </c>
      <c r="CM136" s="69">
        <f t="shared" si="80"/>
        <v>169846270</v>
      </c>
      <c r="CN136" s="69">
        <f t="shared" si="81"/>
        <v>0</v>
      </c>
    </row>
    <row r="137" spans="1:92" outlineLevel="4" x14ac:dyDescent="0.25">
      <c r="B137" s="3" t="str">
        <f>+C137&amp;D137</f>
        <v>A 2-0-4-41-510</v>
      </c>
      <c r="C137" s="73" t="s">
        <v>289</v>
      </c>
      <c r="D137" s="16">
        <v>10</v>
      </c>
      <c r="E137" s="77" t="s">
        <v>290</v>
      </c>
      <c r="F137" s="78">
        <v>25000000</v>
      </c>
      <c r="G137" s="78">
        <v>0</v>
      </c>
      <c r="H137" s="78">
        <v>0</v>
      </c>
      <c r="I137" s="78"/>
      <c r="J137" s="78"/>
      <c r="K137" s="78"/>
      <c r="L137" s="78"/>
      <c r="M137" s="82"/>
      <c r="N137" s="82"/>
      <c r="O137" s="82"/>
      <c r="P137" s="82"/>
      <c r="Q137" s="78"/>
      <c r="R137" s="78"/>
      <c r="S137" s="78"/>
      <c r="T137" s="78"/>
      <c r="U137" s="78"/>
      <c r="V137" s="78"/>
      <c r="W137" s="78"/>
      <c r="X137" s="78"/>
      <c r="Y137" s="78"/>
      <c r="Z137" s="78"/>
      <c r="AA137" s="78"/>
      <c r="AB137" s="78"/>
      <c r="AC137" s="78"/>
      <c r="AD137" s="78"/>
      <c r="AE137" s="78">
        <f t="shared" si="102"/>
        <v>0</v>
      </c>
      <c r="AF137" s="78">
        <f t="shared" si="102"/>
        <v>0</v>
      </c>
      <c r="AG137" s="78"/>
      <c r="AH137" s="78"/>
      <c r="AI137" s="78"/>
      <c r="AJ137" s="78">
        <f t="shared" si="106"/>
        <v>25000000</v>
      </c>
      <c r="AK137" s="85">
        <v>1000000</v>
      </c>
      <c r="AL137" s="85">
        <v>652680</v>
      </c>
      <c r="AM137" s="85">
        <v>587240</v>
      </c>
      <c r="AN137" s="78">
        <v>0</v>
      </c>
      <c r="AO137" s="78"/>
      <c r="AP137" s="78"/>
      <c r="AQ137" s="78"/>
      <c r="AR137" s="78"/>
      <c r="AS137" s="78"/>
      <c r="AT137" s="78"/>
      <c r="AU137" s="78"/>
      <c r="AV137" s="78"/>
      <c r="AW137" s="78">
        <f>+SUM(AK137:AV137)</f>
        <v>2239920</v>
      </c>
      <c r="AX137" s="78">
        <v>1000000</v>
      </c>
      <c r="AY137" s="78">
        <v>652680</v>
      </c>
      <c r="AZ137" s="78">
        <v>587240</v>
      </c>
      <c r="BA137" s="78">
        <v>0</v>
      </c>
      <c r="BB137" s="78"/>
      <c r="BC137" s="78"/>
      <c r="BD137" s="78"/>
      <c r="BE137" s="78"/>
      <c r="BF137" s="78"/>
      <c r="BG137" s="78"/>
      <c r="BH137" s="78"/>
      <c r="BI137" s="78"/>
      <c r="BJ137" s="78">
        <f>+SUM(AX137:BI137)</f>
        <v>2239920</v>
      </c>
      <c r="BK137" s="78">
        <v>1000000</v>
      </c>
      <c r="BL137" s="78">
        <v>652680</v>
      </c>
      <c r="BM137" s="78">
        <v>587240</v>
      </c>
      <c r="BN137" s="78">
        <v>0</v>
      </c>
      <c r="BO137" s="78"/>
      <c r="BP137" s="78"/>
      <c r="BQ137" s="78"/>
      <c r="BR137" s="78"/>
      <c r="BS137" s="78"/>
      <c r="BT137" s="78"/>
      <c r="BU137" s="78"/>
      <c r="BV137" s="78"/>
      <c r="BW137" s="78">
        <f>+SUM(BK137:BV137)</f>
        <v>2239920</v>
      </c>
      <c r="BX137" s="78">
        <v>1000000</v>
      </c>
      <c r="BY137" s="78">
        <v>652680</v>
      </c>
      <c r="BZ137" s="78">
        <v>587240</v>
      </c>
      <c r="CA137" s="78">
        <v>0</v>
      </c>
      <c r="CB137" s="78"/>
      <c r="CC137" s="78"/>
      <c r="CD137" s="78"/>
      <c r="CE137" s="78"/>
      <c r="CF137" s="78"/>
      <c r="CG137" s="78"/>
      <c r="CH137" s="78"/>
      <c r="CI137" s="78"/>
      <c r="CJ137" s="78">
        <f>+SUM(BX137:CI137)</f>
        <v>2239920</v>
      </c>
      <c r="CK137" s="69">
        <f t="shared" si="101"/>
        <v>22760080</v>
      </c>
      <c r="CL137" s="69">
        <f t="shared" si="79"/>
        <v>0</v>
      </c>
      <c r="CM137" s="69">
        <f t="shared" si="80"/>
        <v>0</v>
      </c>
      <c r="CN137" s="69">
        <f t="shared" si="81"/>
        <v>0</v>
      </c>
    </row>
    <row r="138" spans="1:92" ht="16.5" outlineLevel="4" thickBot="1" x14ac:dyDescent="0.3">
      <c r="B138" s="3" t="str">
        <f>+C138&amp;D138</f>
        <v>A 2-0-4-41-1310</v>
      </c>
      <c r="C138" s="124" t="s">
        <v>291</v>
      </c>
      <c r="D138" s="125">
        <v>10</v>
      </c>
      <c r="E138" s="126" t="s">
        <v>286</v>
      </c>
      <c r="F138" s="107">
        <v>15000000</v>
      </c>
      <c r="G138" s="107">
        <v>0</v>
      </c>
      <c r="H138" s="107">
        <v>0</v>
      </c>
      <c r="I138" s="107"/>
      <c r="J138" s="107"/>
      <c r="K138" s="107"/>
      <c r="L138" s="107"/>
      <c r="M138" s="99"/>
      <c r="N138" s="99"/>
      <c r="O138" s="99"/>
      <c r="P138" s="99"/>
      <c r="Q138" s="107"/>
      <c r="R138" s="107"/>
      <c r="S138" s="107"/>
      <c r="T138" s="107"/>
      <c r="U138" s="107"/>
      <c r="V138" s="107"/>
      <c r="W138" s="107"/>
      <c r="X138" s="107"/>
      <c r="Y138" s="107"/>
      <c r="Z138" s="107"/>
      <c r="AA138" s="107"/>
      <c r="AB138" s="107"/>
      <c r="AC138" s="107"/>
      <c r="AD138" s="107"/>
      <c r="AE138" s="107">
        <f t="shared" si="102"/>
        <v>0</v>
      </c>
      <c r="AF138" s="107">
        <f t="shared" si="102"/>
        <v>0</v>
      </c>
      <c r="AG138" s="107"/>
      <c r="AH138" s="107"/>
      <c r="AI138" s="107"/>
      <c r="AJ138" s="107">
        <f t="shared" si="106"/>
        <v>15000000</v>
      </c>
      <c r="AK138" s="105">
        <v>1000000</v>
      </c>
      <c r="AL138" s="105">
        <v>170000</v>
      </c>
      <c r="AM138" s="105">
        <v>241800</v>
      </c>
      <c r="AN138" s="107">
        <v>176000</v>
      </c>
      <c r="AO138" s="107"/>
      <c r="AP138" s="107"/>
      <c r="AQ138" s="107"/>
      <c r="AR138" s="107"/>
      <c r="AS138" s="107"/>
      <c r="AT138" s="107"/>
      <c r="AU138" s="107"/>
      <c r="AV138" s="107"/>
      <c r="AW138" s="107">
        <f>+SUM(AK138:AV138)</f>
        <v>1587800</v>
      </c>
      <c r="AX138" s="107">
        <v>1000000</v>
      </c>
      <c r="AY138" s="107">
        <v>170000</v>
      </c>
      <c r="AZ138" s="107">
        <v>241800</v>
      </c>
      <c r="BA138" s="107">
        <v>176000</v>
      </c>
      <c r="BB138" s="107"/>
      <c r="BC138" s="107"/>
      <c r="BD138" s="107"/>
      <c r="BE138" s="107"/>
      <c r="BF138" s="107"/>
      <c r="BG138" s="107"/>
      <c r="BH138" s="107"/>
      <c r="BI138" s="107"/>
      <c r="BJ138" s="107">
        <f>+SUM(AX138:BI138)</f>
        <v>1587800</v>
      </c>
      <c r="BK138" s="78">
        <v>1000000</v>
      </c>
      <c r="BL138" s="107">
        <v>170000</v>
      </c>
      <c r="BM138" s="107">
        <v>241800</v>
      </c>
      <c r="BN138" s="107">
        <v>176000</v>
      </c>
      <c r="BO138" s="107"/>
      <c r="BP138" s="107"/>
      <c r="BQ138" s="107"/>
      <c r="BR138" s="107"/>
      <c r="BS138" s="107"/>
      <c r="BT138" s="107"/>
      <c r="BU138" s="107"/>
      <c r="BV138" s="107"/>
      <c r="BW138" s="107">
        <f>+SUM(BK138:BV138)</f>
        <v>1587800</v>
      </c>
      <c r="BX138" s="78">
        <v>1000000</v>
      </c>
      <c r="BY138" s="107">
        <v>170000</v>
      </c>
      <c r="BZ138" s="78">
        <v>241800</v>
      </c>
      <c r="CA138" s="78">
        <v>176000</v>
      </c>
      <c r="CB138" s="107"/>
      <c r="CC138" s="107"/>
      <c r="CD138" s="107"/>
      <c r="CE138" s="107"/>
      <c r="CF138" s="107"/>
      <c r="CG138" s="107"/>
      <c r="CH138" s="107"/>
      <c r="CI138" s="107"/>
      <c r="CJ138" s="107">
        <f>+SUM(BX138:CI138)</f>
        <v>1587800</v>
      </c>
      <c r="CK138" s="108">
        <f t="shared" si="101"/>
        <v>13412200</v>
      </c>
      <c r="CL138" s="108">
        <f t="shared" si="79"/>
        <v>0</v>
      </c>
      <c r="CM138" s="108">
        <f t="shared" si="80"/>
        <v>0</v>
      </c>
      <c r="CN138" s="108">
        <f t="shared" si="81"/>
        <v>0</v>
      </c>
    </row>
    <row r="139" spans="1:92" ht="16.5" outlineLevel="1" thickBot="1" x14ac:dyDescent="0.3">
      <c r="C139" s="109"/>
      <c r="D139" s="16"/>
      <c r="E139" s="18"/>
      <c r="F139" s="83"/>
      <c r="G139" s="80"/>
      <c r="H139" s="80"/>
      <c r="I139" s="80"/>
      <c r="J139" s="80"/>
      <c r="K139" s="80"/>
      <c r="L139" s="80"/>
      <c r="M139" s="83"/>
      <c r="N139" s="83"/>
      <c r="O139" s="83"/>
      <c r="P139" s="83"/>
      <c r="Q139" s="80"/>
      <c r="R139" s="80"/>
      <c r="S139" s="80"/>
      <c r="T139" s="80"/>
      <c r="U139" s="80"/>
      <c r="V139" s="80"/>
      <c r="W139" s="80"/>
      <c r="X139" s="80"/>
      <c r="Y139" s="80"/>
      <c r="Z139" s="80"/>
      <c r="AA139" s="80"/>
      <c r="AB139" s="80"/>
      <c r="AC139" s="80"/>
      <c r="AD139" s="80"/>
      <c r="AE139" s="80"/>
      <c r="AF139" s="80"/>
      <c r="AG139" s="80"/>
      <c r="AH139" s="80"/>
      <c r="AI139" s="80"/>
      <c r="AJ139" s="110"/>
      <c r="AK139" s="83"/>
      <c r="AL139" s="83"/>
      <c r="AM139" s="83"/>
      <c r="AN139" s="83"/>
      <c r="AO139" s="83"/>
      <c r="AP139" s="83"/>
      <c r="AQ139" s="80"/>
      <c r="AR139" s="83"/>
      <c r="AS139" s="83"/>
      <c r="AT139" s="83"/>
      <c r="AU139" s="83"/>
      <c r="AV139" s="83"/>
      <c r="AW139" s="83"/>
      <c r="AX139" s="83"/>
      <c r="AY139" s="83"/>
      <c r="AZ139" s="83"/>
      <c r="BA139" s="83"/>
      <c r="BB139" s="83"/>
      <c r="BC139" s="83"/>
      <c r="BD139" s="83"/>
      <c r="BE139" s="83"/>
      <c r="BF139" s="83"/>
      <c r="BG139" s="83"/>
      <c r="BH139" s="83"/>
      <c r="BI139" s="83"/>
      <c r="BJ139" s="83"/>
      <c r="BK139" s="83"/>
      <c r="BL139" s="83"/>
      <c r="BM139" s="83"/>
      <c r="BN139" s="83"/>
      <c r="BO139" s="83"/>
      <c r="BP139" s="83"/>
      <c r="BQ139" s="83"/>
      <c r="BR139" s="83"/>
      <c r="BS139" s="83"/>
      <c r="BT139" s="83"/>
      <c r="BU139" s="83"/>
      <c r="BV139" s="83"/>
      <c r="BW139" s="83"/>
      <c r="BX139" s="83"/>
      <c r="BY139" s="83"/>
      <c r="BZ139" s="83"/>
      <c r="CA139" s="83"/>
      <c r="CB139" s="83"/>
      <c r="CC139" s="83"/>
      <c r="CD139" s="83"/>
      <c r="CE139" s="83"/>
      <c r="CF139" s="83"/>
      <c r="CG139" s="83"/>
      <c r="CH139" s="83"/>
      <c r="CI139" s="83"/>
      <c r="CJ139" s="83"/>
      <c r="CK139" s="80"/>
      <c r="CL139" s="80"/>
      <c r="CM139" s="80"/>
      <c r="CN139" s="80"/>
    </row>
    <row r="140" spans="1:92" outlineLevel="1" x14ac:dyDescent="0.25">
      <c r="A140" s="3" t="s">
        <v>292</v>
      </c>
      <c r="C140" s="112" t="s">
        <v>293</v>
      </c>
      <c r="D140" s="127"/>
      <c r="E140" s="128" t="s">
        <v>294</v>
      </c>
      <c r="F140" s="129">
        <f>+F141+F145+F148</f>
        <v>216234900000</v>
      </c>
      <c r="G140" s="114">
        <f t="shared" ref="G140:BR140" si="113">+G141+G145+G148</f>
        <v>0</v>
      </c>
      <c r="H140" s="129">
        <f t="shared" si="113"/>
        <v>0</v>
      </c>
      <c r="I140" s="114">
        <f t="shared" si="113"/>
        <v>0</v>
      </c>
      <c r="J140" s="114">
        <f t="shared" si="113"/>
        <v>0</v>
      </c>
      <c r="K140" s="114">
        <f t="shared" si="113"/>
        <v>0</v>
      </c>
      <c r="L140" s="130">
        <f t="shared" si="113"/>
        <v>0</v>
      </c>
      <c r="M140" s="114">
        <f t="shared" si="113"/>
        <v>4494000000</v>
      </c>
      <c r="N140" s="129">
        <f t="shared" si="113"/>
        <v>33540000000</v>
      </c>
      <c r="O140" s="129">
        <f t="shared" si="113"/>
        <v>0</v>
      </c>
      <c r="P140" s="129">
        <f t="shared" si="113"/>
        <v>0</v>
      </c>
      <c r="Q140" s="129">
        <f t="shared" si="113"/>
        <v>0</v>
      </c>
      <c r="R140" s="129">
        <f t="shared" si="113"/>
        <v>0</v>
      </c>
      <c r="S140" s="129">
        <f t="shared" si="113"/>
        <v>0</v>
      </c>
      <c r="T140" s="129">
        <f t="shared" si="113"/>
        <v>0</v>
      </c>
      <c r="U140" s="129">
        <f t="shared" si="113"/>
        <v>0</v>
      </c>
      <c r="V140" s="129">
        <f t="shared" si="113"/>
        <v>0</v>
      </c>
      <c r="W140" s="129">
        <f t="shared" si="113"/>
        <v>0</v>
      </c>
      <c r="X140" s="129">
        <f t="shared" si="113"/>
        <v>0</v>
      </c>
      <c r="Y140" s="129">
        <f t="shared" si="113"/>
        <v>0</v>
      </c>
      <c r="Z140" s="129">
        <f t="shared" si="113"/>
        <v>0</v>
      </c>
      <c r="AA140" s="129">
        <f t="shared" si="113"/>
        <v>0</v>
      </c>
      <c r="AB140" s="129">
        <f t="shared" si="113"/>
        <v>0</v>
      </c>
      <c r="AC140" s="129">
        <f t="shared" si="113"/>
        <v>0</v>
      </c>
      <c r="AD140" s="129">
        <f t="shared" si="113"/>
        <v>0</v>
      </c>
      <c r="AE140" s="129">
        <f t="shared" si="113"/>
        <v>4494000000</v>
      </c>
      <c r="AF140" s="129">
        <f t="shared" si="113"/>
        <v>33540000000</v>
      </c>
      <c r="AG140" s="130">
        <f t="shared" si="113"/>
        <v>0</v>
      </c>
      <c r="AH140" s="129">
        <f t="shared" si="113"/>
        <v>0</v>
      </c>
      <c r="AI140" s="129">
        <f t="shared" si="113"/>
        <v>0</v>
      </c>
      <c r="AJ140" s="114">
        <f t="shared" si="113"/>
        <v>245280900000</v>
      </c>
      <c r="AK140" s="129">
        <f t="shared" si="113"/>
        <v>157017587168</v>
      </c>
      <c r="AL140" s="129">
        <f t="shared" si="113"/>
        <v>2136126096</v>
      </c>
      <c r="AM140" s="129">
        <f t="shared" si="113"/>
        <v>711107567</v>
      </c>
      <c r="AN140" s="129">
        <f t="shared" si="113"/>
        <v>2400634875</v>
      </c>
      <c r="AO140" s="129">
        <f t="shared" si="113"/>
        <v>0</v>
      </c>
      <c r="AP140" s="129">
        <f t="shared" si="113"/>
        <v>0</v>
      </c>
      <c r="AQ140" s="129">
        <f t="shared" si="113"/>
        <v>0</v>
      </c>
      <c r="AR140" s="129">
        <f t="shared" si="113"/>
        <v>0</v>
      </c>
      <c r="AS140" s="129">
        <f t="shared" si="113"/>
        <v>0</v>
      </c>
      <c r="AT140" s="129">
        <f t="shared" si="113"/>
        <v>0</v>
      </c>
      <c r="AU140" s="129">
        <f t="shared" si="113"/>
        <v>0</v>
      </c>
      <c r="AV140" s="129">
        <f t="shared" si="113"/>
        <v>0</v>
      </c>
      <c r="AW140" s="129">
        <f t="shared" si="113"/>
        <v>162265455706</v>
      </c>
      <c r="AX140" s="129">
        <f t="shared" si="113"/>
        <v>141008070061</v>
      </c>
      <c r="AY140" s="130">
        <f t="shared" si="113"/>
        <v>5507638713</v>
      </c>
      <c r="AZ140" s="114">
        <f t="shared" si="113"/>
        <v>857702768</v>
      </c>
      <c r="BA140" s="129">
        <f t="shared" si="113"/>
        <v>9542020293</v>
      </c>
      <c r="BB140" s="129">
        <f t="shared" si="113"/>
        <v>0</v>
      </c>
      <c r="BC140" s="129">
        <f t="shared" si="113"/>
        <v>0</v>
      </c>
      <c r="BD140" s="129">
        <f t="shared" si="113"/>
        <v>0</v>
      </c>
      <c r="BE140" s="129">
        <f t="shared" si="113"/>
        <v>0</v>
      </c>
      <c r="BF140" s="129">
        <f t="shared" si="113"/>
        <v>0</v>
      </c>
      <c r="BG140" s="129">
        <f t="shared" si="113"/>
        <v>0</v>
      </c>
      <c r="BH140" s="129">
        <f t="shared" si="113"/>
        <v>0</v>
      </c>
      <c r="BI140" s="129">
        <f t="shared" si="113"/>
        <v>0</v>
      </c>
      <c r="BJ140" s="129">
        <f t="shared" si="113"/>
        <v>156915431835</v>
      </c>
      <c r="BK140" s="129">
        <f t="shared" si="113"/>
        <v>3400000</v>
      </c>
      <c r="BL140" s="129">
        <f t="shared" si="113"/>
        <v>14819180654</v>
      </c>
      <c r="BM140" s="129">
        <f t="shared" si="113"/>
        <v>18668543145</v>
      </c>
      <c r="BN140" s="129">
        <f t="shared" si="113"/>
        <v>24679117910</v>
      </c>
      <c r="BO140" s="129">
        <f t="shared" si="113"/>
        <v>0</v>
      </c>
      <c r="BP140" s="129">
        <f t="shared" si="113"/>
        <v>0</v>
      </c>
      <c r="BQ140" s="129">
        <f t="shared" si="113"/>
        <v>0</v>
      </c>
      <c r="BR140" s="129">
        <f t="shared" si="113"/>
        <v>0</v>
      </c>
      <c r="BS140" s="129">
        <f t="shared" ref="BS140:CJ140" si="114">+BS141+BS145+BS148</f>
        <v>0</v>
      </c>
      <c r="BT140" s="129">
        <f t="shared" si="114"/>
        <v>0</v>
      </c>
      <c r="BU140" s="129">
        <f t="shared" si="114"/>
        <v>0</v>
      </c>
      <c r="BV140" s="129">
        <f t="shared" si="114"/>
        <v>0</v>
      </c>
      <c r="BW140" s="129">
        <f t="shared" si="114"/>
        <v>58170241709</v>
      </c>
      <c r="BX140" s="129">
        <f t="shared" si="114"/>
        <v>3400000</v>
      </c>
      <c r="BY140" s="129">
        <f t="shared" si="114"/>
        <v>13122629494</v>
      </c>
      <c r="BZ140" s="129">
        <f t="shared" si="114"/>
        <v>20029802999</v>
      </c>
      <c r="CA140" s="129">
        <f t="shared" si="114"/>
        <v>16525363709</v>
      </c>
      <c r="CB140" s="129">
        <f t="shared" si="114"/>
        <v>0</v>
      </c>
      <c r="CC140" s="129">
        <f t="shared" si="114"/>
        <v>0</v>
      </c>
      <c r="CD140" s="129">
        <f t="shared" si="114"/>
        <v>0</v>
      </c>
      <c r="CE140" s="129">
        <f t="shared" si="114"/>
        <v>0</v>
      </c>
      <c r="CF140" s="129">
        <f t="shared" si="114"/>
        <v>0</v>
      </c>
      <c r="CG140" s="129">
        <f t="shared" si="114"/>
        <v>0</v>
      </c>
      <c r="CH140" s="129">
        <f t="shared" si="114"/>
        <v>0</v>
      </c>
      <c r="CI140" s="129">
        <f t="shared" si="114"/>
        <v>0</v>
      </c>
      <c r="CJ140" s="129">
        <f t="shared" si="114"/>
        <v>49681196202</v>
      </c>
      <c r="CK140" s="129">
        <f t="shared" si="101"/>
        <v>83015444294</v>
      </c>
      <c r="CL140" s="129">
        <f t="shared" si="79"/>
        <v>5350023871</v>
      </c>
      <c r="CM140" s="129">
        <f t="shared" si="80"/>
        <v>98745190126</v>
      </c>
      <c r="CN140" s="129">
        <f t="shared" si="81"/>
        <v>8489045507</v>
      </c>
    </row>
    <row r="141" spans="1:92" outlineLevel="2" x14ac:dyDescent="0.25">
      <c r="C141" s="75" t="s">
        <v>295</v>
      </c>
      <c r="D141" s="43"/>
      <c r="E141" s="131" t="s">
        <v>296</v>
      </c>
      <c r="F141" s="90">
        <f>+F142</f>
        <v>560000000</v>
      </c>
      <c r="G141" s="82">
        <f t="shared" ref="G141:BR141" si="115">+G142</f>
        <v>0</v>
      </c>
      <c r="H141" s="90">
        <f t="shared" si="115"/>
        <v>0</v>
      </c>
      <c r="I141" s="82">
        <f t="shared" si="115"/>
        <v>0</v>
      </c>
      <c r="J141" s="82">
        <f t="shared" si="115"/>
        <v>0</v>
      </c>
      <c r="K141" s="82">
        <f t="shared" si="115"/>
        <v>0</v>
      </c>
      <c r="L141" s="83">
        <f t="shared" si="115"/>
        <v>0</v>
      </c>
      <c r="M141" s="82">
        <f t="shared" si="115"/>
        <v>0</v>
      </c>
      <c r="N141" s="90">
        <f t="shared" si="115"/>
        <v>0</v>
      </c>
      <c r="O141" s="90">
        <f t="shared" si="115"/>
        <v>0</v>
      </c>
      <c r="P141" s="90">
        <f t="shared" si="115"/>
        <v>0</v>
      </c>
      <c r="Q141" s="90">
        <f t="shared" si="115"/>
        <v>0</v>
      </c>
      <c r="R141" s="90">
        <f t="shared" si="115"/>
        <v>0</v>
      </c>
      <c r="S141" s="90">
        <f t="shared" si="115"/>
        <v>0</v>
      </c>
      <c r="T141" s="90">
        <f t="shared" si="115"/>
        <v>0</v>
      </c>
      <c r="U141" s="90">
        <f t="shared" si="115"/>
        <v>0</v>
      </c>
      <c r="V141" s="90">
        <f t="shared" si="115"/>
        <v>0</v>
      </c>
      <c r="W141" s="90">
        <f t="shared" si="115"/>
        <v>0</v>
      </c>
      <c r="X141" s="90">
        <f t="shared" si="115"/>
        <v>0</v>
      </c>
      <c r="Y141" s="90">
        <f t="shared" si="115"/>
        <v>0</v>
      </c>
      <c r="Z141" s="90">
        <f t="shared" si="115"/>
        <v>0</v>
      </c>
      <c r="AA141" s="90">
        <f t="shared" si="115"/>
        <v>0</v>
      </c>
      <c r="AB141" s="90">
        <f t="shared" si="115"/>
        <v>0</v>
      </c>
      <c r="AC141" s="90">
        <f t="shared" si="115"/>
        <v>0</v>
      </c>
      <c r="AD141" s="90">
        <f t="shared" si="115"/>
        <v>0</v>
      </c>
      <c r="AE141" s="90">
        <f t="shared" si="115"/>
        <v>0</v>
      </c>
      <c r="AF141" s="90">
        <f t="shared" si="115"/>
        <v>0</v>
      </c>
      <c r="AG141" s="83">
        <f t="shared" si="115"/>
        <v>0</v>
      </c>
      <c r="AH141" s="90">
        <f t="shared" si="115"/>
        <v>0</v>
      </c>
      <c r="AI141" s="90">
        <f t="shared" si="115"/>
        <v>0</v>
      </c>
      <c r="AJ141" s="82">
        <f t="shared" si="115"/>
        <v>560000000</v>
      </c>
      <c r="AK141" s="90">
        <f t="shared" si="115"/>
        <v>0</v>
      </c>
      <c r="AL141" s="90">
        <f t="shared" si="115"/>
        <v>0</v>
      </c>
      <c r="AM141" s="90">
        <f t="shared" si="115"/>
        <v>0</v>
      </c>
      <c r="AN141" s="90">
        <f t="shared" si="115"/>
        <v>0</v>
      </c>
      <c r="AO141" s="90">
        <f t="shared" si="115"/>
        <v>0</v>
      </c>
      <c r="AP141" s="90">
        <f t="shared" si="115"/>
        <v>0</v>
      </c>
      <c r="AQ141" s="90">
        <f t="shared" si="115"/>
        <v>0</v>
      </c>
      <c r="AR141" s="90">
        <f t="shared" si="115"/>
        <v>0</v>
      </c>
      <c r="AS141" s="90">
        <f t="shared" si="115"/>
        <v>0</v>
      </c>
      <c r="AT141" s="90">
        <f t="shared" si="115"/>
        <v>0</v>
      </c>
      <c r="AU141" s="90">
        <f t="shared" si="115"/>
        <v>0</v>
      </c>
      <c r="AV141" s="90">
        <f t="shared" si="115"/>
        <v>0</v>
      </c>
      <c r="AW141" s="90">
        <f t="shared" si="115"/>
        <v>0</v>
      </c>
      <c r="AX141" s="90">
        <f t="shared" si="115"/>
        <v>0</v>
      </c>
      <c r="AY141" s="83">
        <f t="shared" si="115"/>
        <v>0</v>
      </c>
      <c r="AZ141" s="82">
        <f t="shared" si="115"/>
        <v>0</v>
      </c>
      <c r="BA141" s="90">
        <f t="shared" si="115"/>
        <v>0</v>
      </c>
      <c r="BB141" s="90">
        <f t="shared" si="115"/>
        <v>0</v>
      </c>
      <c r="BC141" s="90">
        <f t="shared" si="115"/>
        <v>0</v>
      </c>
      <c r="BD141" s="90">
        <f t="shared" si="115"/>
        <v>0</v>
      </c>
      <c r="BE141" s="90">
        <f t="shared" si="115"/>
        <v>0</v>
      </c>
      <c r="BF141" s="90">
        <f t="shared" si="115"/>
        <v>0</v>
      </c>
      <c r="BG141" s="90">
        <f t="shared" si="115"/>
        <v>0</v>
      </c>
      <c r="BH141" s="90">
        <f t="shared" si="115"/>
        <v>0</v>
      </c>
      <c r="BI141" s="90">
        <f t="shared" si="115"/>
        <v>0</v>
      </c>
      <c r="BJ141" s="90">
        <f t="shared" si="115"/>
        <v>0</v>
      </c>
      <c r="BK141" s="90">
        <f t="shared" si="115"/>
        <v>0</v>
      </c>
      <c r="BL141" s="90">
        <f t="shared" si="115"/>
        <v>0</v>
      </c>
      <c r="BM141" s="90">
        <f t="shared" si="115"/>
        <v>0</v>
      </c>
      <c r="BN141" s="90">
        <f t="shared" si="115"/>
        <v>0</v>
      </c>
      <c r="BO141" s="90">
        <f t="shared" si="115"/>
        <v>0</v>
      </c>
      <c r="BP141" s="90">
        <f t="shared" si="115"/>
        <v>0</v>
      </c>
      <c r="BQ141" s="90">
        <f t="shared" si="115"/>
        <v>0</v>
      </c>
      <c r="BR141" s="90">
        <f t="shared" si="115"/>
        <v>0</v>
      </c>
      <c r="BS141" s="90">
        <f t="shared" ref="BS141:CJ141" si="116">+BS142</f>
        <v>0</v>
      </c>
      <c r="BT141" s="90">
        <f t="shared" si="116"/>
        <v>0</v>
      </c>
      <c r="BU141" s="90">
        <f t="shared" si="116"/>
        <v>0</v>
      </c>
      <c r="BV141" s="90">
        <f t="shared" si="116"/>
        <v>0</v>
      </c>
      <c r="BW141" s="90">
        <f t="shared" si="116"/>
        <v>0</v>
      </c>
      <c r="BX141" s="90">
        <f t="shared" si="116"/>
        <v>0</v>
      </c>
      <c r="BY141" s="90">
        <f t="shared" si="116"/>
        <v>0</v>
      </c>
      <c r="BZ141" s="90">
        <f t="shared" si="116"/>
        <v>0</v>
      </c>
      <c r="CA141" s="90">
        <f t="shared" si="116"/>
        <v>0</v>
      </c>
      <c r="CB141" s="90">
        <f t="shared" si="116"/>
        <v>0</v>
      </c>
      <c r="CC141" s="90">
        <f t="shared" si="116"/>
        <v>0</v>
      </c>
      <c r="CD141" s="90">
        <f t="shared" si="116"/>
        <v>0</v>
      </c>
      <c r="CE141" s="90">
        <f t="shared" si="116"/>
        <v>0</v>
      </c>
      <c r="CF141" s="90">
        <f t="shared" si="116"/>
        <v>0</v>
      </c>
      <c r="CG141" s="90">
        <f t="shared" si="116"/>
        <v>0</v>
      </c>
      <c r="CH141" s="90">
        <f t="shared" si="116"/>
        <v>0</v>
      </c>
      <c r="CI141" s="90">
        <f t="shared" si="116"/>
        <v>0</v>
      </c>
      <c r="CJ141" s="90">
        <f t="shared" si="116"/>
        <v>0</v>
      </c>
      <c r="CK141" s="90">
        <f t="shared" si="101"/>
        <v>560000000</v>
      </c>
      <c r="CL141" s="90">
        <f t="shared" si="79"/>
        <v>0</v>
      </c>
      <c r="CM141" s="90">
        <f t="shared" si="80"/>
        <v>0</v>
      </c>
      <c r="CN141" s="90">
        <f t="shared" si="81"/>
        <v>0</v>
      </c>
    </row>
    <row r="142" spans="1:92" outlineLevel="2" x14ac:dyDescent="0.25">
      <c r="C142" s="75" t="s">
        <v>297</v>
      </c>
      <c r="D142" s="43"/>
      <c r="E142" s="131" t="s">
        <v>298</v>
      </c>
      <c r="F142" s="90">
        <f>+F143+F144</f>
        <v>560000000</v>
      </c>
      <c r="G142" s="82">
        <f t="shared" ref="G142:BR142" si="117">+G143+G144</f>
        <v>0</v>
      </c>
      <c r="H142" s="90">
        <f t="shared" si="117"/>
        <v>0</v>
      </c>
      <c r="I142" s="82">
        <f t="shared" si="117"/>
        <v>0</v>
      </c>
      <c r="J142" s="82">
        <f t="shared" si="117"/>
        <v>0</v>
      </c>
      <c r="K142" s="82">
        <f t="shared" si="117"/>
        <v>0</v>
      </c>
      <c r="L142" s="83">
        <f t="shared" si="117"/>
        <v>0</v>
      </c>
      <c r="M142" s="82">
        <f t="shared" si="117"/>
        <v>0</v>
      </c>
      <c r="N142" s="90">
        <f t="shared" si="117"/>
        <v>0</v>
      </c>
      <c r="O142" s="90">
        <f t="shared" si="117"/>
        <v>0</v>
      </c>
      <c r="P142" s="90">
        <f t="shared" si="117"/>
        <v>0</v>
      </c>
      <c r="Q142" s="90">
        <f t="shared" si="117"/>
        <v>0</v>
      </c>
      <c r="R142" s="90">
        <f t="shared" si="117"/>
        <v>0</v>
      </c>
      <c r="S142" s="90">
        <f t="shared" si="117"/>
        <v>0</v>
      </c>
      <c r="T142" s="90">
        <f t="shared" si="117"/>
        <v>0</v>
      </c>
      <c r="U142" s="90">
        <f t="shared" si="117"/>
        <v>0</v>
      </c>
      <c r="V142" s="90">
        <f t="shared" si="117"/>
        <v>0</v>
      </c>
      <c r="W142" s="90">
        <f t="shared" si="117"/>
        <v>0</v>
      </c>
      <c r="X142" s="90">
        <f t="shared" si="117"/>
        <v>0</v>
      </c>
      <c r="Y142" s="90">
        <f t="shared" si="117"/>
        <v>0</v>
      </c>
      <c r="Z142" s="90">
        <f t="shared" si="117"/>
        <v>0</v>
      </c>
      <c r="AA142" s="90">
        <f t="shared" si="117"/>
        <v>0</v>
      </c>
      <c r="AB142" s="90">
        <f t="shared" si="117"/>
        <v>0</v>
      </c>
      <c r="AC142" s="90">
        <f t="shared" si="117"/>
        <v>0</v>
      </c>
      <c r="AD142" s="90">
        <f t="shared" si="117"/>
        <v>0</v>
      </c>
      <c r="AE142" s="90">
        <f t="shared" si="117"/>
        <v>0</v>
      </c>
      <c r="AF142" s="90">
        <f t="shared" si="117"/>
        <v>0</v>
      </c>
      <c r="AG142" s="83">
        <f t="shared" si="117"/>
        <v>0</v>
      </c>
      <c r="AH142" s="90">
        <f t="shared" si="117"/>
        <v>0</v>
      </c>
      <c r="AI142" s="90">
        <f t="shared" si="117"/>
        <v>0</v>
      </c>
      <c r="AJ142" s="82">
        <f t="shared" si="117"/>
        <v>560000000</v>
      </c>
      <c r="AK142" s="90">
        <f t="shared" si="117"/>
        <v>0</v>
      </c>
      <c r="AL142" s="90">
        <f t="shared" si="117"/>
        <v>0</v>
      </c>
      <c r="AM142" s="90">
        <f t="shared" si="117"/>
        <v>0</v>
      </c>
      <c r="AN142" s="90">
        <f t="shared" si="117"/>
        <v>0</v>
      </c>
      <c r="AO142" s="90">
        <f t="shared" si="117"/>
        <v>0</v>
      </c>
      <c r="AP142" s="90">
        <f t="shared" si="117"/>
        <v>0</v>
      </c>
      <c r="AQ142" s="90">
        <f t="shared" si="117"/>
        <v>0</v>
      </c>
      <c r="AR142" s="90">
        <f t="shared" si="117"/>
        <v>0</v>
      </c>
      <c r="AS142" s="90">
        <f t="shared" si="117"/>
        <v>0</v>
      </c>
      <c r="AT142" s="90">
        <f t="shared" si="117"/>
        <v>0</v>
      </c>
      <c r="AU142" s="90">
        <f t="shared" si="117"/>
        <v>0</v>
      </c>
      <c r="AV142" s="90">
        <f t="shared" si="117"/>
        <v>0</v>
      </c>
      <c r="AW142" s="90">
        <f t="shared" si="117"/>
        <v>0</v>
      </c>
      <c r="AX142" s="90">
        <f t="shared" si="117"/>
        <v>0</v>
      </c>
      <c r="AY142" s="83">
        <f t="shared" si="117"/>
        <v>0</v>
      </c>
      <c r="AZ142" s="82">
        <f t="shared" si="117"/>
        <v>0</v>
      </c>
      <c r="BA142" s="90">
        <f t="shared" si="117"/>
        <v>0</v>
      </c>
      <c r="BB142" s="90">
        <f t="shared" si="117"/>
        <v>0</v>
      </c>
      <c r="BC142" s="90">
        <f t="shared" si="117"/>
        <v>0</v>
      </c>
      <c r="BD142" s="90">
        <f t="shared" si="117"/>
        <v>0</v>
      </c>
      <c r="BE142" s="90">
        <f t="shared" si="117"/>
        <v>0</v>
      </c>
      <c r="BF142" s="90">
        <f t="shared" si="117"/>
        <v>0</v>
      </c>
      <c r="BG142" s="90">
        <f t="shared" si="117"/>
        <v>0</v>
      </c>
      <c r="BH142" s="90">
        <f t="shared" si="117"/>
        <v>0</v>
      </c>
      <c r="BI142" s="90">
        <f t="shared" si="117"/>
        <v>0</v>
      </c>
      <c r="BJ142" s="90">
        <f t="shared" si="117"/>
        <v>0</v>
      </c>
      <c r="BK142" s="90">
        <f t="shared" si="117"/>
        <v>0</v>
      </c>
      <c r="BL142" s="90">
        <f t="shared" si="117"/>
        <v>0</v>
      </c>
      <c r="BM142" s="90">
        <f t="shared" si="117"/>
        <v>0</v>
      </c>
      <c r="BN142" s="90">
        <f t="shared" si="117"/>
        <v>0</v>
      </c>
      <c r="BO142" s="90">
        <f t="shared" si="117"/>
        <v>0</v>
      </c>
      <c r="BP142" s="90">
        <f t="shared" si="117"/>
        <v>0</v>
      </c>
      <c r="BQ142" s="90">
        <f t="shared" si="117"/>
        <v>0</v>
      </c>
      <c r="BR142" s="90">
        <f t="shared" si="117"/>
        <v>0</v>
      </c>
      <c r="BS142" s="90">
        <f t="shared" ref="BS142:CJ142" si="118">+BS143+BS144</f>
        <v>0</v>
      </c>
      <c r="BT142" s="90">
        <f t="shared" si="118"/>
        <v>0</v>
      </c>
      <c r="BU142" s="90">
        <f t="shared" si="118"/>
        <v>0</v>
      </c>
      <c r="BV142" s="90">
        <f t="shared" si="118"/>
        <v>0</v>
      </c>
      <c r="BW142" s="90">
        <f t="shared" si="118"/>
        <v>0</v>
      </c>
      <c r="BX142" s="90">
        <f t="shared" si="118"/>
        <v>0</v>
      </c>
      <c r="BY142" s="90">
        <f t="shared" si="118"/>
        <v>0</v>
      </c>
      <c r="BZ142" s="90">
        <f t="shared" si="118"/>
        <v>0</v>
      </c>
      <c r="CA142" s="90">
        <f t="shared" si="118"/>
        <v>0</v>
      </c>
      <c r="CB142" s="90">
        <f t="shared" si="118"/>
        <v>0</v>
      </c>
      <c r="CC142" s="90">
        <f t="shared" si="118"/>
        <v>0</v>
      </c>
      <c r="CD142" s="90">
        <f t="shared" si="118"/>
        <v>0</v>
      </c>
      <c r="CE142" s="90">
        <f t="shared" si="118"/>
        <v>0</v>
      </c>
      <c r="CF142" s="90">
        <f t="shared" si="118"/>
        <v>0</v>
      </c>
      <c r="CG142" s="90">
        <f t="shared" si="118"/>
        <v>0</v>
      </c>
      <c r="CH142" s="90">
        <f t="shared" si="118"/>
        <v>0</v>
      </c>
      <c r="CI142" s="90">
        <f t="shared" si="118"/>
        <v>0</v>
      </c>
      <c r="CJ142" s="90">
        <f t="shared" si="118"/>
        <v>0</v>
      </c>
      <c r="CK142" s="90">
        <f t="shared" si="101"/>
        <v>560000000</v>
      </c>
      <c r="CL142" s="90">
        <f t="shared" si="79"/>
        <v>0</v>
      </c>
      <c r="CM142" s="90">
        <f t="shared" si="80"/>
        <v>0</v>
      </c>
      <c r="CN142" s="90">
        <f t="shared" si="81"/>
        <v>0</v>
      </c>
    </row>
    <row r="143" spans="1:92" outlineLevel="3" x14ac:dyDescent="0.25">
      <c r="B143" s="3" t="str">
        <f>+C143&amp;D143</f>
        <v>A 3-2-1-110</v>
      </c>
      <c r="C143" s="73" t="s">
        <v>299</v>
      </c>
      <c r="D143" s="132">
        <v>10</v>
      </c>
      <c r="E143" s="133" t="s">
        <v>300</v>
      </c>
      <c r="F143" s="81">
        <v>0</v>
      </c>
      <c r="G143" s="78">
        <v>0</v>
      </c>
      <c r="H143" s="81">
        <v>0</v>
      </c>
      <c r="I143" s="78"/>
      <c r="J143" s="78"/>
      <c r="K143" s="78"/>
      <c r="L143" s="80"/>
      <c r="M143" s="82"/>
      <c r="N143" s="83"/>
      <c r="O143" s="83"/>
      <c r="P143" s="83"/>
      <c r="Q143" s="80"/>
      <c r="R143" s="80"/>
      <c r="S143" s="80"/>
      <c r="T143" s="80"/>
      <c r="U143" s="80"/>
      <c r="V143" s="80"/>
      <c r="W143" s="80"/>
      <c r="X143" s="80"/>
      <c r="Y143" s="80"/>
      <c r="Z143" s="80"/>
      <c r="AA143" s="80"/>
      <c r="AB143" s="80"/>
      <c r="AC143" s="80"/>
      <c r="AD143" s="80"/>
      <c r="AE143" s="78">
        <f t="shared" si="102"/>
        <v>0</v>
      </c>
      <c r="AF143" s="81">
        <f t="shared" si="102"/>
        <v>0</v>
      </c>
      <c r="AG143" s="80"/>
      <c r="AH143" s="80"/>
      <c r="AI143" s="80"/>
      <c r="AJ143" s="78">
        <f>+F143-AE143+AF143</f>
        <v>0</v>
      </c>
      <c r="AK143" s="134">
        <v>0</v>
      </c>
      <c r="AL143" s="85">
        <v>0</v>
      </c>
      <c r="AM143" s="85">
        <v>0</v>
      </c>
      <c r="AN143" s="78">
        <v>0</v>
      </c>
      <c r="AO143" s="78"/>
      <c r="AP143" s="78"/>
      <c r="AQ143" s="78"/>
      <c r="AR143" s="78"/>
      <c r="AS143" s="78"/>
      <c r="AT143" s="78"/>
      <c r="AU143" s="78"/>
      <c r="AV143" s="78"/>
      <c r="AW143" s="81">
        <f>+SUM(AK143:AV143)</f>
        <v>0</v>
      </c>
      <c r="AX143" s="81">
        <v>0</v>
      </c>
      <c r="AY143" s="80">
        <v>0</v>
      </c>
      <c r="AZ143" s="78">
        <v>0</v>
      </c>
      <c r="BA143" s="80">
        <v>0</v>
      </c>
      <c r="BB143" s="80"/>
      <c r="BC143" s="80"/>
      <c r="BD143" s="80"/>
      <c r="BE143" s="80"/>
      <c r="BF143" s="80"/>
      <c r="BG143" s="80"/>
      <c r="BH143" s="80"/>
      <c r="BI143" s="80"/>
      <c r="BJ143" s="78">
        <f>+SUM(AX143:BI143)</f>
        <v>0</v>
      </c>
      <c r="BK143" s="78">
        <v>0</v>
      </c>
      <c r="BL143" s="78">
        <v>0</v>
      </c>
      <c r="BM143" s="78">
        <v>0</v>
      </c>
      <c r="BN143" s="78">
        <v>0</v>
      </c>
      <c r="BO143" s="78"/>
      <c r="BP143" s="78"/>
      <c r="BQ143" s="78"/>
      <c r="BR143" s="78"/>
      <c r="BS143" s="78"/>
      <c r="BT143" s="78"/>
      <c r="BU143" s="78"/>
      <c r="BV143" s="78"/>
      <c r="BW143" s="78">
        <f>+SUM(BK143:BV143)</f>
        <v>0</v>
      </c>
      <c r="BX143" s="78">
        <v>0</v>
      </c>
      <c r="BY143" s="78">
        <v>0</v>
      </c>
      <c r="BZ143" s="78">
        <v>0</v>
      </c>
      <c r="CA143" s="78">
        <v>0</v>
      </c>
      <c r="CB143" s="78"/>
      <c r="CC143" s="78"/>
      <c r="CD143" s="78"/>
      <c r="CE143" s="78"/>
      <c r="CF143" s="78"/>
      <c r="CG143" s="78"/>
      <c r="CH143" s="78"/>
      <c r="CI143" s="78"/>
      <c r="CJ143" s="78">
        <f>+SUM(BX143:CI143)</f>
        <v>0</v>
      </c>
      <c r="CK143" s="69">
        <f t="shared" si="101"/>
        <v>0</v>
      </c>
      <c r="CL143" s="69">
        <f t="shared" si="79"/>
        <v>0</v>
      </c>
      <c r="CM143" s="69">
        <f t="shared" si="80"/>
        <v>0</v>
      </c>
      <c r="CN143" s="69">
        <f t="shared" si="81"/>
        <v>0</v>
      </c>
    </row>
    <row r="144" spans="1:92" outlineLevel="3" x14ac:dyDescent="0.25">
      <c r="A144" s="74" t="s">
        <v>301</v>
      </c>
      <c r="B144" s="3" t="str">
        <f>+C144&amp;D144</f>
        <v>A 3-2-1-111</v>
      </c>
      <c r="C144" s="73" t="s">
        <v>299</v>
      </c>
      <c r="D144" s="132">
        <v>11</v>
      </c>
      <c r="E144" s="133" t="s">
        <v>300</v>
      </c>
      <c r="F144" s="81">
        <v>560000000</v>
      </c>
      <c r="G144" s="78">
        <v>0</v>
      </c>
      <c r="H144" s="81">
        <v>0</v>
      </c>
      <c r="I144" s="78"/>
      <c r="J144" s="78"/>
      <c r="K144" s="78"/>
      <c r="L144" s="80"/>
      <c r="M144" s="82"/>
      <c r="N144" s="83"/>
      <c r="O144" s="83"/>
      <c r="P144" s="83"/>
      <c r="Q144" s="80"/>
      <c r="R144" s="80"/>
      <c r="S144" s="80"/>
      <c r="T144" s="80"/>
      <c r="U144" s="80"/>
      <c r="V144" s="80"/>
      <c r="W144" s="80"/>
      <c r="X144" s="80"/>
      <c r="Y144" s="80"/>
      <c r="Z144" s="80"/>
      <c r="AA144" s="80"/>
      <c r="AB144" s="80"/>
      <c r="AC144" s="80"/>
      <c r="AD144" s="80"/>
      <c r="AE144" s="78">
        <f t="shared" si="102"/>
        <v>0</v>
      </c>
      <c r="AF144" s="81">
        <f t="shared" si="102"/>
        <v>0</v>
      </c>
      <c r="AG144" s="80"/>
      <c r="AH144" s="80"/>
      <c r="AI144" s="80"/>
      <c r="AJ144" s="78">
        <f>+F144-AE144+AF144</f>
        <v>560000000</v>
      </c>
      <c r="AK144" s="134">
        <v>0</v>
      </c>
      <c r="AL144" s="85">
        <v>0</v>
      </c>
      <c r="AM144" s="85">
        <v>0</v>
      </c>
      <c r="AN144" s="78">
        <v>0</v>
      </c>
      <c r="AO144" s="78"/>
      <c r="AP144" s="78"/>
      <c r="AQ144" s="78"/>
      <c r="AR144" s="78"/>
      <c r="AS144" s="78"/>
      <c r="AT144" s="78"/>
      <c r="AU144" s="78"/>
      <c r="AV144" s="78"/>
      <c r="AW144" s="81">
        <f>+SUM(AK144:AV144)</f>
        <v>0</v>
      </c>
      <c r="AX144" s="81">
        <v>0</v>
      </c>
      <c r="AY144" s="80">
        <v>0</v>
      </c>
      <c r="AZ144" s="78">
        <v>0</v>
      </c>
      <c r="BA144" s="80">
        <v>0</v>
      </c>
      <c r="BB144" s="80"/>
      <c r="BC144" s="80"/>
      <c r="BD144" s="80"/>
      <c r="BE144" s="80"/>
      <c r="BF144" s="80"/>
      <c r="BG144" s="80"/>
      <c r="BH144" s="80"/>
      <c r="BI144" s="80"/>
      <c r="BJ144" s="78">
        <f>+SUM(AX144:BI144)</f>
        <v>0</v>
      </c>
      <c r="BK144" s="78">
        <v>0</v>
      </c>
      <c r="BL144" s="78">
        <v>0</v>
      </c>
      <c r="BM144" s="78">
        <v>0</v>
      </c>
      <c r="BN144" s="78">
        <v>0</v>
      </c>
      <c r="BO144" s="78"/>
      <c r="BP144" s="78"/>
      <c r="BQ144" s="78"/>
      <c r="BR144" s="78"/>
      <c r="BS144" s="78"/>
      <c r="BT144" s="78"/>
      <c r="BU144" s="78"/>
      <c r="BV144" s="78"/>
      <c r="BW144" s="78">
        <f>+SUM(BK144:BV144)</f>
        <v>0</v>
      </c>
      <c r="BX144" s="78">
        <v>0</v>
      </c>
      <c r="BY144" s="78">
        <v>0</v>
      </c>
      <c r="BZ144" s="78">
        <v>0</v>
      </c>
      <c r="CA144" s="78">
        <v>0</v>
      </c>
      <c r="CB144" s="78"/>
      <c r="CC144" s="78"/>
      <c r="CD144" s="78"/>
      <c r="CE144" s="78"/>
      <c r="CF144" s="78"/>
      <c r="CG144" s="78"/>
      <c r="CH144" s="78"/>
      <c r="CI144" s="78"/>
      <c r="CJ144" s="78">
        <f>+SUM(BX144:CI144)</f>
        <v>0</v>
      </c>
      <c r="CK144" s="69">
        <f t="shared" si="101"/>
        <v>560000000</v>
      </c>
      <c r="CL144" s="69">
        <f t="shared" si="79"/>
        <v>0</v>
      </c>
      <c r="CM144" s="69">
        <f t="shared" si="80"/>
        <v>0</v>
      </c>
      <c r="CN144" s="69">
        <f t="shared" si="81"/>
        <v>0</v>
      </c>
    </row>
    <row r="145" spans="1:92" outlineLevel="2" x14ac:dyDescent="0.25">
      <c r="C145" s="75" t="s">
        <v>302</v>
      </c>
      <c r="D145" s="43"/>
      <c r="E145" s="135" t="s">
        <v>303</v>
      </c>
      <c r="F145" s="90">
        <f t="shared" ref="F145:U146" si="119">+F146</f>
        <v>1000000000</v>
      </c>
      <c r="G145" s="82">
        <f t="shared" si="119"/>
        <v>0</v>
      </c>
      <c r="H145" s="90">
        <f t="shared" si="119"/>
        <v>0</v>
      </c>
      <c r="I145" s="82">
        <f t="shared" si="119"/>
        <v>0</v>
      </c>
      <c r="J145" s="82">
        <f t="shared" si="119"/>
        <v>0</v>
      </c>
      <c r="K145" s="82">
        <f t="shared" si="119"/>
        <v>0</v>
      </c>
      <c r="L145" s="83">
        <f t="shared" si="119"/>
        <v>0</v>
      </c>
      <c r="M145" s="82">
        <f t="shared" si="119"/>
        <v>0</v>
      </c>
      <c r="N145" s="90">
        <f t="shared" si="119"/>
        <v>0</v>
      </c>
      <c r="O145" s="90">
        <f t="shared" si="119"/>
        <v>0</v>
      </c>
      <c r="P145" s="90">
        <f t="shared" si="119"/>
        <v>0</v>
      </c>
      <c r="Q145" s="90">
        <f t="shared" si="119"/>
        <v>0</v>
      </c>
      <c r="R145" s="90">
        <f t="shared" si="119"/>
        <v>0</v>
      </c>
      <c r="S145" s="90">
        <f t="shared" si="119"/>
        <v>0</v>
      </c>
      <c r="T145" s="90">
        <f t="shared" si="119"/>
        <v>0</v>
      </c>
      <c r="U145" s="90">
        <f t="shared" si="119"/>
        <v>0</v>
      </c>
      <c r="V145" s="90">
        <f t="shared" ref="V145:CA146" si="120">+V146</f>
        <v>0</v>
      </c>
      <c r="W145" s="90">
        <f t="shared" si="120"/>
        <v>0</v>
      </c>
      <c r="X145" s="90">
        <f t="shared" si="120"/>
        <v>0</v>
      </c>
      <c r="Y145" s="90">
        <f t="shared" si="120"/>
        <v>0</v>
      </c>
      <c r="Z145" s="90">
        <f t="shared" si="120"/>
        <v>0</v>
      </c>
      <c r="AA145" s="90">
        <f t="shared" si="120"/>
        <v>0</v>
      </c>
      <c r="AB145" s="90">
        <f t="shared" si="120"/>
        <v>0</v>
      </c>
      <c r="AC145" s="90">
        <f t="shared" si="120"/>
        <v>0</v>
      </c>
      <c r="AD145" s="90">
        <f t="shared" si="120"/>
        <v>0</v>
      </c>
      <c r="AE145" s="90">
        <f t="shared" si="120"/>
        <v>0</v>
      </c>
      <c r="AF145" s="90">
        <f t="shared" si="120"/>
        <v>0</v>
      </c>
      <c r="AG145" s="83">
        <f t="shared" si="120"/>
        <v>0</v>
      </c>
      <c r="AH145" s="90">
        <f t="shared" si="120"/>
        <v>0</v>
      </c>
      <c r="AI145" s="90">
        <f t="shared" si="120"/>
        <v>0</v>
      </c>
      <c r="AJ145" s="82">
        <f t="shared" si="120"/>
        <v>1000000000</v>
      </c>
      <c r="AK145" s="90">
        <f t="shared" si="120"/>
        <v>0</v>
      </c>
      <c r="AL145" s="90">
        <f t="shared" si="120"/>
        <v>0</v>
      </c>
      <c r="AM145" s="90">
        <f t="shared" si="120"/>
        <v>0</v>
      </c>
      <c r="AN145" s="90">
        <f t="shared" si="120"/>
        <v>960184596</v>
      </c>
      <c r="AO145" s="90">
        <f t="shared" si="120"/>
        <v>0</v>
      </c>
      <c r="AP145" s="90">
        <f t="shared" si="120"/>
        <v>0</v>
      </c>
      <c r="AQ145" s="90">
        <f t="shared" si="120"/>
        <v>0</v>
      </c>
      <c r="AR145" s="90">
        <f t="shared" si="120"/>
        <v>0</v>
      </c>
      <c r="AS145" s="90">
        <f t="shared" si="120"/>
        <v>0</v>
      </c>
      <c r="AT145" s="90">
        <f t="shared" si="120"/>
        <v>0</v>
      </c>
      <c r="AU145" s="90">
        <f t="shared" si="120"/>
        <v>0</v>
      </c>
      <c r="AV145" s="90">
        <f t="shared" si="120"/>
        <v>0</v>
      </c>
      <c r="AW145" s="90">
        <f t="shared" si="120"/>
        <v>960184596</v>
      </c>
      <c r="AX145" s="90">
        <f t="shared" si="120"/>
        <v>0</v>
      </c>
      <c r="AY145" s="83">
        <f t="shared" si="120"/>
        <v>0</v>
      </c>
      <c r="AZ145" s="82">
        <f t="shared" si="120"/>
        <v>0</v>
      </c>
      <c r="BA145" s="90">
        <f t="shared" si="120"/>
        <v>0</v>
      </c>
      <c r="BB145" s="90">
        <f t="shared" si="120"/>
        <v>0</v>
      </c>
      <c r="BC145" s="90">
        <f t="shared" si="120"/>
        <v>0</v>
      </c>
      <c r="BD145" s="90">
        <f t="shared" si="120"/>
        <v>0</v>
      </c>
      <c r="BE145" s="90">
        <f t="shared" si="120"/>
        <v>0</v>
      </c>
      <c r="BF145" s="90">
        <f t="shared" si="120"/>
        <v>0</v>
      </c>
      <c r="BG145" s="90">
        <f t="shared" si="120"/>
        <v>0</v>
      </c>
      <c r="BH145" s="90">
        <f t="shared" si="120"/>
        <v>0</v>
      </c>
      <c r="BI145" s="90">
        <f t="shared" si="120"/>
        <v>0</v>
      </c>
      <c r="BJ145" s="90">
        <f t="shared" si="120"/>
        <v>0</v>
      </c>
      <c r="BK145" s="90">
        <f t="shared" si="120"/>
        <v>0</v>
      </c>
      <c r="BL145" s="90">
        <f t="shared" si="120"/>
        <v>0</v>
      </c>
      <c r="BM145" s="90">
        <f t="shared" si="120"/>
        <v>0</v>
      </c>
      <c r="BN145" s="90">
        <f t="shared" si="120"/>
        <v>0</v>
      </c>
      <c r="BO145" s="90">
        <f t="shared" si="120"/>
        <v>0</v>
      </c>
      <c r="BP145" s="90">
        <f t="shared" si="120"/>
        <v>0</v>
      </c>
      <c r="BQ145" s="90">
        <f t="shared" si="120"/>
        <v>0</v>
      </c>
      <c r="BR145" s="90">
        <f t="shared" si="120"/>
        <v>0</v>
      </c>
      <c r="BS145" s="90">
        <f t="shared" si="120"/>
        <v>0</v>
      </c>
      <c r="BT145" s="90">
        <f t="shared" si="120"/>
        <v>0</v>
      </c>
      <c r="BU145" s="90">
        <f t="shared" si="120"/>
        <v>0</v>
      </c>
      <c r="BV145" s="90">
        <f t="shared" si="120"/>
        <v>0</v>
      </c>
      <c r="BW145" s="90">
        <f t="shared" si="120"/>
        <v>0</v>
      </c>
      <c r="BX145" s="90">
        <f t="shared" si="120"/>
        <v>0</v>
      </c>
      <c r="BY145" s="90">
        <f t="shared" si="120"/>
        <v>0</v>
      </c>
      <c r="BZ145" s="90">
        <f t="shared" si="120"/>
        <v>0</v>
      </c>
      <c r="CA145" s="90">
        <f t="shared" si="120"/>
        <v>0</v>
      </c>
      <c r="CB145" s="90">
        <f t="shared" ref="CB145:CJ146" si="121">+CB146</f>
        <v>0</v>
      </c>
      <c r="CC145" s="90">
        <f t="shared" si="121"/>
        <v>0</v>
      </c>
      <c r="CD145" s="90">
        <f t="shared" si="121"/>
        <v>0</v>
      </c>
      <c r="CE145" s="90">
        <f t="shared" si="121"/>
        <v>0</v>
      </c>
      <c r="CF145" s="90">
        <f t="shared" si="121"/>
        <v>0</v>
      </c>
      <c r="CG145" s="90">
        <f t="shared" si="121"/>
        <v>0</v>
      </c>
      <c r="CH145" s="90">
        <f t="shared" si="121"/>
        <v>0</v>
      </c>
      <c r="CI145" s="90">
        <f t="shared" si="121"/>
        <v>0</v>
      </c>
      <c r="CJ145" s="90">
        <f t="shared" si="121"/>
        <v>0</v>
      </c>
      <c r="CK145" s="90">
        <f t="shared" si="101"/>
        <v>39815404</v>
      </c>
      <c r="CL145" s="90">
        <f t="shared" si="79"/>
        <v>960184596</v>
      </c>
      <c r="CM145" s="90">
        <f t="shared" si="80"/>
        <v>0</v>
      </c>
      <c r="CN145" s="90">
        <f t="shared" si="81"/>
        <v>0</v>
      </c>
    </row>
    <row r="146" spans="1:92" outlineLevel="2" x14ac:dyDescent="0.25">
      <c r="C146" s="75" t="s">
        <v>304</v>
      </c>
      <c r="D146" s="43"/>
      <c r="E146" s="135" t="s">
        <v>305</v>
      </c>
      <c r="F146" s="90">
        <f t="shared" si="119"/>
        <v>1000000000</v>
      </c>
      <c r="G146" s="82">
        <f t="shared" si="119"/>
        <v>0</v>
      </c>
      <c r="H146" s="90">
        <f t="shared" si="119"/>
        <v>0</v>
      </c>
      <c r="I146" s="82">
        <f t="shared" si="119"/>
        <v>0</v>
      </c>
      <c r="J146" s="82">
        <f t="shared" si="119"/>
        <v>0</v>
      </c>
      <c r="K146" s="82">
        <f t="shared" si="119"/>
        <v>0</v>
      </c>
      <c r="L146" s="83">
        <f t="shared" si="119"/>
        <v>0</v>
      </c>
      <c r="M146" s="82">
        <f t="shared" si="119"/>
        <v>0</v>
      </c>
      <c r="N146" s="90">
        <f t="shared" si="119"/>
        <v>0</v>
      </c>
      <c r="O146" s="90">
        <f t="shared" si="119"/>
        <v>0</v>
      </c>
      <c r="P146" s="90">
        <f t="shared" si="119"/>
        <v>0</v>
      </c>
      <c r="Q146" s="90">
        <f t="shared" si="119"/>
        <v>0</v>
      </c>
      <c r="R146" s="90">
        <f t="shared" si="119"/>
        <v>0</v>
      </c>
      <c r="S146" s="90">
        <f t="shared" si="119"/>
        <v>0</v>
      </c>
      <c r="T146" s="90">
        <f t="shared" si="119"/>
        <v>0</v>
      </c>
      <c r="U146" s="90">
        <f t="shared" si="119"/>
        <v>0</v>
      </c>
      <c r="V146" s="90">
        <f t="shared" si="120"/>
        <v>0</v>
      </c>
      <c r="W146" s="90">
        <f t="shared" si="120"/>
        <v>0</v>
      </c>
      <c r="X146" s="90">
        <f t="shared" si="120"/>
        <v>0</v>
      </c>
      <c r="Y146" s="90">
        <f t="shared" si="120"/>
        <v>0</v>
      </c>
      <c r="Z146" s="90">
        <f t="shared" si="120"/>
        <v>0</v>
      </c>
      <c r="AA146" s="90">
        <f t="shared" si="120"/>
        <v>0</v>
      </c>
      <c r="AB146" s="90">
        <f t="shared" si="120"/>
        <v>0</v>
      </c>
      <c r="AC146" s="90">
        <f t="shared" si="120"/>
        <v>0</v>
      </c>
      <c r="AD146" s="90">
        <f t="shared" si="120"/>
        <v>0</v>
      </c>
      <c r="AE146" s="90">
        <f t="shared" si="120"/>
        <v>0</v>
      </c>
      <c r="AF146" s="90">
        <f t="shared" si="120"/>
        <v>0</v>
      </c>
      <c r="AG146" s="83">
        <f t="shared" si="120"/>
        <v>0</v>
      </c>
      <c r="AH146" s="90">
        <f t="shared" si="120"/>
        <v>0</v>
      </c>
      <c r="AI146" s="90">
        <f t="shared" si="120"/>
        <v>0</v>
      </c>
      <c r="AJ146" s="82">
        <f t="shared" si="120"/>
        <v>1000000000</v>
      </c>
      <c r="AK146" s="90">
        <f t="shared" si="120"/>
        <v>0</v>
      </c>
      <c r="AL146" s="90">
        <f t="shared" si="120"/>
        <v>0</v>
      </c>
      <c r="AM146" s="90">
        <f t="shared" si="120"/>
        <v>0</v>
      </c>
      <c r="AN146" s="90">
        <f t="shared" si="120"/>
        <v>960184596</v>
      </c>
      <c r="AO146" s="90">
        <f t="shared" si="120"/>
        <v>0</v>
      </c>
      <c r="AP146" s="90">
        <f t="shared" si="120"/>
        <v>0</v>
      </c>
      <c r="AQ146" s="90">
        <f t="shared" si="120"/>
        <v>0</v>
      </c>
      <c r="AR146" s="90">
        <f t="shared" si="120"/>
        <v>0</v>
      </c>
      <c r="AS146" s="90">
        <f t="shared" si="120"/>
        <v>0</v>
      </c>
      <c r="AT146" s="90">
        <f t="shared" si="120"/>
        <v>0</v>
      </c>
      <c r="AU146" s="90">
        <f t="shared" si="120"/>
        <v>0</v>
      </c>
      <c r="AV146" s="90">
        <f t="shared" si="120"/>
        <v>0</v>
      </c>
      <c r="AW146" s="90">
        <f t="shared" si="120"/>
        <v>960184596</v>
      </c>
      <c r="AX146" s="90">
        <f t="shared" si="120"/>
        <v>0</v>
      </c>
      <c r="AY146" s="83">
        <f t="shared" si="120"/>
        <v>0</v>
      </c>
      <c r="AZ146" s="82">
        <f t="shared" si="120"/>
        <v>0</v>
      </c>
      <c r="BA146" s="90">
        <f t="shared" si="120"/>
        <v>0</v>
      </c>
      <c r="BB146" s="90">
        <f t="shared" si="120"/>
        <v>0</v>
      </c>
      <c r="BC146" s="90">
        <f t="shared" si="120"/>
        <v>0</v>
      </c>
      <c r="BD146" s="90">
        <f t="shared" si="120"/>
        <v>0</v>
      </c>
      <c r="BE146" s="90">
        <f t="shared" si="120"/>
        <v>0</v>
      </c>
      <c r="BF146" s="90">
        <f t="shared" si="120"/>
        <v>0</v>
      </c>
      <c r="BG146" s="90">
        <f t="shared" si="120"/>
        <v>0</v>
      </c>
      <c r="BH146" s="90">
        <f t="shared" si="120"/>
        <v>0</v>
      </c>
      <c r="BI146" s="90">
        <f t="shared" si="120"/>
        <v>0</v>
      </c>
      <c r="BJ146" s="90">
        <f t="shared" si="120"/>
        <v>0</v>
      </c>
      <c r="BK146" s="90">
        <f t="shared" si="120"/>
        <v>0</v>
      </c>
      <c r="BL146" s="90">
        <f t="shared" si="120"/>
        <v>0</v>
      </c>
      <c r="BM146" s="90">
        <f t="shared" si="120"/>
        <v>0</v>
      </c>
      <c r="BN146" s="90">
        <f t="shared" si="120"/>
        <v>0</v>
      </c>
      <c r="BO146" s="90">
        <f t="shared" si="120"/>
        <v>0</v>
      </c>
      <c r="BP146" s="90">
        <f t="shared" si="120"/>
        <v>0</v>
      </c>
      <c r="BQ146" s="90">
        <f t="shared" si="120"/>
        <v>0</v>
      </c>
      <c r="BR146" s="90">
        <f t="shared" si="120"/>
        <v>0</v>
      </c>
      <c r="BS146" s="90">
        <f t="shared" si="120"/>
        <v>0</v>
      </c>
      <c r="BT146" s="90">
        <f t="shared" si="120"/>
        <v>0</v>
      </c>
      <c r="BU146" s="90">
        <f t="shared" si="120"/>
        <v>0</v>
      </c>
      <c r="BV146" s="90">
        <f t="shared" si="120"/>
        <v>0</v>
      </c>
      <c r="BW146" s="90">
        <f t="shared" si="120"/>
        <v>0</v>
      </c>
      <c r="BX146" s="90">
        <f t="shared" si="120"/>
        <v>0</v>
      </c>
      <c r="BY146" s="90">
        <f t="shared" si="120"/>
        <v>0</v>
      </c>
      <c r="BZ146" s="90">
        <f t="shared" si="120"/>
        <v>0</v>
      </c>
      <c r="CA146" s="90">
        <f t="shared" si="120"/>
        <v>0</v>
      </c>
      <c r="CB146" s="90">
        <f t="shared" si="121"/>
        <v>0</v>
      </c>
      <c r="CC146" s="90">
        <f t="shared" si="121"/>
        <v>0</v>
      </c>
      <c r="CD146" s="90">
        <f t="shared" si="121"/>
        <v>0</v>
      </c>
      <c r="CE146" s="90">
        <f t="shared" si="121"/>
        <v>0</v>
      </c>
      <c r="CF146" s="90">
        <f t="shared" si="121"/>
        <v>0</v>
      </c>
      <c r="CG146" s="90">
        <f t="shared" si="121"/>
        <v>0</v>
      </c>
      <c r="CH146" s="90">
        <f t="shared" si="121"/>
        <v>0</v>
      </c>
      <c r="CI146" s="90">
        <f t="shared" si="121"/>
        <v>0</v>
      </c>
      <c r="CJ146" s="90">
        <f t="shared" si="121"/>
        <v>0</v>
      </c>
      <c r="CK146" s="90">
        <f t="shared" si="101"/>
        <v>39815404</v>
      </c>
      <c r="CL146" s="90">
        <f t="shared" si="79"/>
        <v>960184596</v>
      </c>
      <c r="CM146" s="90">
        <f t="shared" si="80"/>
        <v>0</v>
      </c>
      <c r="CN146" s="90">
        <f t="shared" si="81"/>
        <v>0</v>
      </c>
    </row>
    <row r="147" spans="1:92" outlineLevel="2" x14ac:dyDescent="0.25">
      <c r="A147" s="3" t="s">
        <v>306</v>
      </c>
      <c r="B147" s="3" t="str">
        <f>+C147&amp;D147</f>
        <v>A 3-5-3-4410</v>
      </c>
      <c r="C147" s="73" t="s">
        <v>307</v>
      </c>
      <c r="D147" s="132">
        <v>10</v>
      </c>
      <c r="E147" s="133" t="s">
        <v>308</v>
      </c>
      <c r="F147" s="81">
        <v>1000000000</v>
      </c>
      <c r="G147" s="78">
        <v>0</v>
      </c>
      <c r="H147" s="81">
        <v>0</v>
      </c>
      <c r="I147" s="78"/>
      <c r="J147" s="78"/>
      <c r="K147" s="78"/>
      <c r="L147" s="80"/>
      <c r="M147" s="82"/>
      <c r="N147" s="83"/>
      <c r="O147" s="83"/>
      <c r="P147" s="83"/>
      <c r="Q147" s="80"/>
      <c r="R147" s="80"/>
      <c r="S147" s="80"/>
      <c r="T147" s="80"/>
      <c r="U147" s="80"/>
      <c r="V147" s="80"/>
      <c r="W147" s="80"/>
      <c r="X147" s="80"/>
      <c r="Y147" s="80"/>
      <c r="Z147" s="80"/>
      <c r="AA147" s="80"/>
      <c r="AB147" s="80"/>
      <c r="AC147" s="80"/>
      <c r="AD147" s="80"/>
      <c r="AE147" s="78">
        <f t="shared" si="102"/>
        <v>0</v>
      </c>
      <c r="AF147" s="81">
        <f t="shared" si="102"/>
        <v>0</v>
      </c>
      <c r="AG147" s="80"/>
      <c r="AH147" s="80"/>
      <c r="AI147" s="80"/>
      <c r="AJ147" s="78">
        <f>+F147-AE147+AF147</f>
        <v>1000000000</v>
      </c>
      <c r="AK147" s="134">
        <v>0</v>
      </c>
      <c r="AL147" s="85">
        <v>0</v>
      </c>
      <c r="AM147" s="85">
        <v>0</v>
      </c>
      <c r="AN147" s="78">
        <v>960184596</v>
      </c>
      <c r="AO147" s="78"/>
      <c r="AP147" s="78"/>
      <c r="AQ147" s="78"/>
      <c r="AR147" s="78"/>
      <c r="AS147" s="78"/>
      <c r="AT147" s="78"/>
      <c r="AU147" s="78"/>
      <c r="AV147" s="78"/>
      <c r="AW147" s="81">
        <f>+SUM(AK147:AV147)</f>
        <v>960184596</v>
      </c>
      <c r="AX147" s="81">
        <v>0</v>
      </c>
      <c r="AY147" s="80"/>
      <c r="AZ147" s="78">
        <v>0</v>
      </c>
      <c r="BA147" s="80">
        <v>0</v>
      </c>
      <c r="BB147" s="80"/>
      <c r="BC147" s="80"/>
      <c r="BD147" s="80"/>
      <c r="BE147" s="80"/>
      <c r="BF147" s="80"/>
      <c r="BG147" s="80"/>
      <c r="BH147" s="80"/>
      <c r="BI147" s="80"/>
      <c r="BJ147" s="78">
        <f>+SUM(AX147:BI147)</f>
        <v>0</v>
      </c>
      <c r="BK147" s="78">
        <v>0</v>
      </c>
      <c r="BL147" s="78">
        <v>0</v>
      </c>
      <c r="BM147" s="78">
        <v>0</v>
      </c>
      <c r="BN147" s="78">
        <v>0</v>
      </c>
      <c r="BO147" s="78"/>
      <c r="BP147" s="78"/>
      <c r="BQ147" s="78"/>
      <c r="BR147" s="78"/>
      <c r="BS147" s="78"/>
      <c r="BT147" s="78"/>
      <c r="BU147" s="78"/>
      <c r="BV147" s="78"/>
      <c r="BW147" s="78">
        <f>+SUM(BK147:BV147)</f>
        <v>0</v>
      </c>
      <c r="BX147" s="78">
        <v>0</v>
      </c>
      <c r="BY147" s="78">
        <v>0</v>
      </c>
      <c r="BZ147" s="78">
        <v>0</v>
      </c>
      <c r="CA147" s="78">
        <v>0</v>
      </c>
      <c r="CB147" s="78"/>
      <c r="CC147" s="78"/>
      <c r="CD147" s="78"/>
      <c r="CE147" s="78"/>
      <c r="CF147" s="78"/>
      <c r="CG147" s="78"/>
      <c r="CH147" s="78"/>
      <c r="CI147" s="78"/>
      <c r="CJ147" s="78">
        <f>+SUM(BX147:CI147)</f>
        <v>0</v>
      </c>
      <c r="CK147" s="69">
        <f t="shared" si="101"/>
        <v>39815404</v>
      </c>
      <c r="CL147" s="69">
        <f t="shared" si="79"/>
        <v>960184596</v>
      </c>
      <c r="CM147" s="69">
        <f t="shared" si="80"/>
        <v>0</v>
      </c>
      <c r="CN147" s="69">
        <f t="shared" si="81"/>
        <v>0</v>
      </c>
    </row>
    <row r="148" spans="1:92" outlineLevel="2" x14ac:dyDescent="0.25">
      <c r="C148" s="75" t="s">
        <v>309</v>
      </c>
      <c r="D148" s="43"/>
      <c r="E148" s="135" t="s">
        <v>310</v>
      </c>
      <c r="F148" s="90">
        <f>+F149+F152</f>
        <v>214674900000</v>
      </c>
      <c r="G148" s="82">
        <f t="shared" ref="G148:BR148" si="122">+G149+G152</f>
        <v>0</v>
      </c>
      <c r="H148" s="90">
        <f t="shared" si="122"/>
        <v>0</v>
      </c>
      <c r="I148" s="90">
        <f t="shared" si="122"/>
        <v>0</v>
      </c>
      <c r="J148" s="90">
        <f t="shared" si="122"/>
        <v>0</v>
      </c>
      <c r="K148" s="82">
        <f t="shared" si="122"/>
        <v>0</v>
      </c>
      <c r="L148" s="83">
        <f t="shared" si="122"/>
        <v>0</v>
      </c>
      <c r="M148" s="82">
        <f t="shared" si="122"/>
        <v>4494000000</v>
      </c>
      <c r="N148" s="90">
        <f t="shared" si="122"/>
        <v>33540000000</v>
      </c>
      <c r="O148" s="90">
        <f t="shared" si="122"/>
        <v>0</v>
      </c>
      <c r="P148" s="90">
        <f t="shared" si="122"/>
        <v>0</v>
      </c>
      <c r="Q148" s="90">
        <f t="shared" si="122"/>
        <v>0</v>
      </c>
      <c r="R148" s="90">
        <f t="shared" si="122"/>
        <v>0</v>
      </c>
      <c r="S148" s="90">
        <f t="shared" si="122"/>
        <v>0</v>
      </c>
      <c r="T148" s="90">
        <f t="shared" si="122"/>
        <v>0</v>
      </c>
      <c r="U148" s="90">
        <f t="shared" si="122"/>
        <v>0</v>
      </c>
      <c r="V148" s="90">
        <f t="shared" si="122"/>
        <v>0</v>
      </c>
      <c r="W148" s="90">
        <f t="shared" si="122"/>
        <v>0</v>
      </c>
      <c r="X148" s="90">
        <f t="shared" si="122"/>
        <v>0</v>
      </c>
      <c r="Y148" s="90">
        <f t="shared" si="122"/>
        <v>0</v>
      </c>
      <c r="Z148" s="90">
        <f t="shared" si="122"/>
        <v>0</v>
      </c>
      <c r="AA148" s="90">
        <f t="shared" si="122"/>
        <v>0</v>
      </c>
      <c r="AB148" s="90">
        <f t="shared" si="122"/>
        <v>0</v>
      </c>
      <c r="AC148" s="90">
        <f t="shared" si="122"/>
        <v>0</v>
      </c>
      <c r="AD148" s="90">
        <f t="shared" si="122"/>
        <v>0</v>
      </c>
      <c r="AE148" s="90">
        <f t="shared" si="122"/>
        <v>4494000000</v>
      </c>
      <c r="AF148" s="90">
        <f t="shared" si="122"/>
        <v>33540000000</v>
      </c>
      <c r="AG148" s="83">
        <f t="shared" si="122"/>
        <v>0</v>
      </c>
      <c r="AH148" s="90">
        <f t="shared" si="122"/>
        <v>0</v>
      </c>
      <c r="AI148" s="90">
        <f t="shared" si="122"/>
        <v>0</v>
      </c>
      <c r="AJ148" s="82">
        <f t="shared" si="122"/>
        <v>243720900000</v>
      </c>
      <c r="AK148" s="90">
        <f t="shared" si="122"/>
        <v>157017587168</v>
      </c>
      <c r="AL148" s="90">
        <f t="shared" si="122"/>
        <v>2136126096</v>
      </c>
      <c r="AM148" s="90">
        <f t="shared" si="122"/>
        <v>711107567</v>
      </c>
      <c r="AN148" s="90">
        <f t="shared" si="122"/>
        <v>1440450279</v>
      </c>
      <c r="AO148" s="90">
        <f t="shared" si="122"/>
        <v>0</v>
      </c>
      <c r="AP148" s="90">
        <f t="shared" si="122"/>
        <v>0</v>
      </c>
      <c r="AQ148" s="90">
        <f t="shared" si="122"/>
        <v>0</v>
      </c>
      <c r="AR148" s="90">
        <f t="shared" si="122"/>
        <v>0</v>
      </c>
      <c r="AS148" s="90">
        <f t="shared" si="122"/>
        <v>0</v>
      </c>
      <c r="AT148" s="90">
        <f t="shared" si="122"/>
        <v>0</v>
      </c>
      <c r="AU148" s="90">
        <f t="shared" si="122"/>
        <v>0</v>
      </c>
      <c r="AV148" s="90">
        <f t="shared" si="122"/>
        <v>0</v>
      </c>
      <c r="AW148" s="90">
        <f t="shared" si="122"/>
        <v>161305271110</v>
      </c>
      <c r="AX148" s="90">
        <f t="shared" si="122"/>
        <v>141008070061</v>
      </c>
      <c r="AY148" s="83">
        <f t="shared" si="122"/>
        <v>5507638713</v>
      </c>
      <c r="AZ148" s="82">
        <f t="shared" si="122"/>
        <v>857702768</v>
      </c>
      <c r="BA148" s="90">
        <f t="shared" si="122"/>
        <v>9542020293</v>
      </c>
      <c r="BB148" s="90">
        <f t="shared" si="122"/>
        <v>0</v>
      </c>
      <c r="BC148" s="90">
        <f t="shared" si="122"/>
        <v>0</v>
      </c>
      <c r="BD148" s="90">
        <f t="shared" si="122"/>
        <v>0</v>
      </c>
      <c r="BE148" s="90">
        <f t="shared" si="122"/>
        <v>0</v>
      </c>
      <c r="BF148" s="90">
        <f t="shared" si="122"/>
        <v>0</v>
      </c>
      <c r="BG148" s="90">
        <f t="shared" si="122"/>
        <v>0</v>
      </c>
      <c r="BH148" s="90">
        <f t="shared" si="122"/>
        <v>0</v>
      </c>
      <c r="BI148" s="90">
        <f t="shared" si="122"/>
        <v>0</v>
      </c>
      <c r="BJ148" s="90">
        <f t="shared" si="122"/>
        <v>156915431835</v>
      </c>
      <c r="BK148" s="90">
        <f t="shared" si="122"/>
        <v>3400000</v>
      </c>
      <c r="BL148" s="90">
        <f t="shared" si="122"/>
        <v>14819180654</v>
      </c>
      <c r="BM148" s="90">
        <f t="shared" si="122"/>
        <v>18668543145</v>
      </c>
      <c r="BN148" s="90">
        <f t="shared" si="122"/>
        <v>24679117910</v>
      </c>
      <c r="BO148" s="90">
        <f t="shared" si="122"/>
        <v>0</v>
      </c>
      <c r="BP148" s="90">
        <f t="shared" si="122"/>
        <v>0</v>
      </c>
      <c r="BQ148" s="90">
        <f t="shared" si="122"/>
        <v>0</v>
      </c>
      <c r="BR148" s="90">
        <f t="shared" si="122"/>
        <v>0</v>
      </c>
      <c r="BS148" s="90">
        <f t="shared" ref="BS148:CJ148" si="123">+BS149+BS152</f>
        <v>0</v>
      </c>
      <c r="BT148" s="90">
        <f t="shared" si="123"/>
        <v>0</v>
      </c>
      <c r="BU148" s="90">
        <f t="shared" si="123"/>
        <v>0</v>
      </c>
      <c r="BV148" s="90">
        <f t="shared" si="123"/>
        <v>0</v>
      </c>
      <c r="BW148" s="90">
        <f t="shared" si="123"/>
        <v>58170241709</v>
      </c>
      <c r="BX148" s="90">
        <f t="shared" si="123"/>
        <v>3400000</v>
      </c>
      <c r="BY148" s="90">
        <f t="shared" si="123"/>
        <v>13122629494</v>
      </c>
      <c r="BZ148" s="90">
        <f t="shared" si="123"/>
        <v>20029802999</v>
      </c>
      <c r="CA148" s="90">
        <f t="shared" si="123"/>
        <v>16525363709</v>
      </c>
      <c r="CB148" s="90">
        <f t="shared" si="123"/>
        <v>0</v>
      </c>
      <c r="CC148" s="90">
        <f t="shared" si="123"/>
        <v>0</v>
      </c>
      <c r="CD148" s="90">
        <f t="shared" si="123"/>
        <v>0</v>
      </c>
      <c r="CE148" s="90">
        <f t="shared" si="123"/>
        <v>0</v>
      </c>
      <c r="CF148" s="90">
        <f t="shared" si="123"/>
        <v>0</v>
      </c>
      <c r="CG148" s="90">
        <f t="shared" si="123"/>
        <v>0</v>
      </c>
      <c r="CH148" s="90">
        <f t="shared" si="123"/>
        <v>0</v>
      </c>
      <c r="CI148" s="90">
        <f t="shared" si="123"/>
        <v>0</v>
      </c>
      <c r="CJ148" s="90">
        <f t="shared" si="123"/>
        <v>49681196202</v>
      </c>
      <c r="CK148" s="90">
        <f t="shared" si="101"/>
        <v>82415628890</v>
      </c>
      <c r="CL148" s="90">
        <f t="shared" si="79"/>
        <v>4389839275</v>
      </c>
      <c r="CM148" s="90">
        <f t="shared" si="80"/>
        <v>98745190126</v>
      </c>
      <c r="CN148" s="90">
        <f t="shared" si="81"/>
        <v>8489045507</v>
      </c>
    </row>
    <row r="149" spans="1:92" s="76" customFormat="1" outlineLevel="3" x14ac:dyDescent="0.25">
      <c r="A149" s="74" t="s">
        <v>311</v>
      </c>
      <c r="C149" s="75" t="s">
        <v>312</v>
      </c>
      <c r="D149" s="43"/>
      <c r="E149" s="135" t="s">
        <v>313</v>
      </c>
      <c r="F149" s="90">
        <f>+F150+F151</f>
        <v>77000000</v>
      </c>
      <c r="G149" s="82">
        <f t="shared" ref="G149:BR149" si="124">+G150+G151</f>
        <v>0</v>
      </c>
      <c r="H149" s="90">
        <f t="shared" si="124"/>
        <v>0</v>
      </c>
      <c r="I149" s="90">
        <f t="shared" si="124"/>
        <v>0</v>
      </c>
      <c r="J149" s="90">
        <f t="shared" si="124"/>
        <v>0</v>
      </c>
      <c r="K149" s="82">
        <f t="shared" si="124"/>
        <v>0</v>
      </c>
      <c r="L149" s="83">
        <f t="shared" si="124"/>
        <v>0</v>
      </c>
      <c r="M149" s="82">
        <f t="shared" si="124"/>
        <v>0</v>
      </c>
      <c r="N149" s="90">
        <f t="shared" si="124"/>
        <v>40000000</v>
      </c>
      <c r="O149" s="90">
        <f t="shared" si="124"/>
        <v>0</v>
      </c>
      <c r="P149" s="90">
        <f t="shared" si="124"/>
        <v>0</v>
      </c>
      <c r="Q149" s="90">
        <f t="shared" si="124"/>
        <v>0</v>
      </c>
      <c r="R149" s="90">
        <f t="shared" si="124"/>
        <v>0</v>
      </c>
      <c r="S149" s="90">
        <f t="shared" si="124"/>
        <v>0</v>
      </c>
      <c r="T149" s="90">
        <f t="shared" si="124"/>
        <v>0</v>
      </c>
      <c r="U149" s="90">
        <f t="shared" si="124"/>
        <v>0</v>
      </c>
      <c r="V149" s="90">
        <f t="shared" si="124"/>
        <v>0</v>
      </c>
      <c r="W149" s="90">
        <f t="shared" si="124"/>
        <v>0</v>
      </c>
      <c r="X149" s="90">
        <f t="shared" si="124"/>
        <v>0</v>
      </c>
      <c r="Y149" s="90">
        <f t="shared" si="124"/>
        <v>0</v>
      </c>
      <c r="Z149" s="90">
        <f t="shared" si="124"/>
        <v>0</v>
      </c>
      <c r="AA149" s="90">
        <f t="shared" si="124"/>
        <v>0</v>
      </c>
      <c r="AB149" s="90">
        <f t="shared" si="124"/>
        <v>0</v>
      </c>
      <c r="AC149" s="90">
        <f t="shared" si="124"/>
        <v>0</v>
      </c>
      <c r="AD149" s="90">
        <f t="shared" si="124"/>
        <v>0</v>
      </c>
      <c r="AE149" s="90">
        <f t="shared" si="124"/>
        <v>0</v>
      </c>
      <c r="AF149" s="90">
        <f t="shared" si="124"/>
        <v>40000000</v>
      </c>
      <c r="AG149" s="83">
        <f t="shared" si="124"/>
        <v>0</v>
      </c>
      <c r="AH149" s="90">
        <f t="shared" si="124"/>
        <v>0</v>
      </c>
      <c r="AI149" s="90">
        <f t="shared" si="124"/>
        <v>0</v>
      </c>
      <c r="AJ149" s="82">
        <f t="shared" si="124"/>
        <v>117000000</v>
      </c>
      <c r="AK149" s="90">
        <f t="shared" si="124"/>
        <v>0</v>
      </c>
      <c r="AL149" s="90">
        <f t="shared" si="124"/>
        <v>0</v>
      </c>
      <c r="AM149" s="90">
        <f t="shared" si="124"/>
        <v>500000</v>
      </c>
      <c r="AN149" s="90">
        <f t="shared" si="124"/>
        <v>0</v>
      </c>
      <c r="AO149" s="90">
        <f t="shared" si="124"/>
        <v>0</v>
      </c>
      <c r="AP149" s="90">
        <f t="shared" si="124"/>
        <v>0</v>
      </c>
      <c r="AQ149" s="90">
        <f t="shared" si="124"/>
        <v>0</v>
      </c>
      <c r="AR149" s="90">
        <f t="shared" si="124"/>
        <v>0</v>
      </c>
      <c r="AS149" s="90">
        <f t="shared" si="124"/>
        <v>0</v>
      </c>
      <c r="AT149" s="90">
        <f t="shared" si="124"/>
        <v>0</v>
      </c>
      <c r="AU149" s="90">
        <f t="shared" si="124"/>
        <v>0</v>
      </c>
      <c r="AV149" s="90">
        <f t="shared" si="124"/>
        <v>0</v>
      </c>
      <c r="AW149" s="90">
        <f t="shared" si="124"/>
        <v>500000</v>
      </c>
      <c r="AX149" s="90">
        <f t="shared" si="124"/>
        <v>0</v>
      </c>
      <c r="AY149" s="83">
        <f t="shared" si="124"/>
        <v>0</v>
      </c>
      <c r="AZ149" s="82">
        <f t="shared" si="124"/>
        <v>500000</v>
      </c>
      <c r="BA149" s="90">
        <f t="shared" si="124"/>
        <v>0</v>
      </c>
      <c r="BB149" s="90">
        <f t="shared" si="124"/>
        <v>0</v>
      </c>
      <c r="BC149" s="90">
        <f t="shared" si="124"/>
        <v>0</v>
      </c>
      <c r="BD149" s="90">
        <f t="shared" si="124"/>
        <v>0</v>
      </c>
      <c r="BE149" s="90">
        <f t="shared" si="124"/>
        <v>0</v>
      </c>
      <c r="BF149" s="90">
        <f t="shared" si="124"/>
        <v>0</v>
      </c>
      <c r="BG149" s="90">
        <f t="shared" si="124"/>
        <v>0</v>
      </c>
      <c r="BH149" s="90">
        <f t="shared" si="124"/>
        <v>0</v>
      </c>
      <c r="BI149" s="90">
        <f t="shared" si="124"/>
        <v>0</v>
      </c>
      <c r="BJ149" s="90">
        <f t="shared" si="124"/>
        <v>500000</v>
      </c>
      <c r="BK149" s="90">
        <f t="shared" si="124"/>
        <v>0</v>
      </c>
      <c r="BL149" s="90">
        <f t="shared" si="124"/>
        <v>0</v>
      </c>
      <c r="BM149" s="90">
        <f t="shared" si="124"/>
        <v>500000</v>
      </c>
      <c r="BN149" s="90">
        <f t="shared" si="124"/>
        <v>0</v>
      </c>
      <c r="BO149" s="90">
        <f t="shared" si="124"/>
        <v>0</v>
      </c>
      <c r="BP149" s="90">
        <f t="shared" si="124"/>
        <v>0</v>
      </c>
      <c r="BQ149" s="90">
        <f t="shared" si="124"/>
        <v>0</v>
      </c>
      <c r="BR149" s="90">
        <f t="shared" si="124"/>
        <v>0</v>
      </c>
      <c r="BS149" s="90">
        <f t="shared" ref="BS149:CJ149" si="125">+BS150+BS151</f>
        <v>0</v>
      </c>
      <c r="BT149" s="90">
        <f t="shared" si="125"/>
        <v>0</v>
      </c>
      <c r="BU149" s="90">
        <f t="shared" si="125"/>
        <v>0</v>
      </c>
      <c r="BV149" s="90">
        <f t="shared" si="125"/>
        <v>0</v>
      </c>
      <c r="BW149" s="90">
        <f t="shared" si="125"/>
        <v>500000</v>
      </c>
      <c r="BX149" s="90">
        <f t="shared" si="125"/>
        <v>0</v>
      </c>
      <c r="BY149" s="90">
        <f t="shared" si="125"/>
        <v>0</v>
      </c>
      <c r="BZ149" s="90">
        <f t="shared" si="125"/>
        <v>500000</v>
      </c>
      <c r="CA149" s="90">
        <f t="shared" si="125"/>
        <v>0</v>
      </c>
      <c r="CB149" s="90">
        <f t="shared" si="125"/>
        <v>0</v>
      </c>
      <c r="CC149" s="90">
        <f t="shared" si="125"/>
        <v>0</v>
      </c>
      <c r="CD149" s="90">
        <f t="shared" si="125"/>
        <v>0</v>
      </c>
      <c r="CE149" s="90">
        <f t="shared" si="125"/>
        <v>0</v>
      </c>
      <c r="CF149" s="90">
        <f t="shared" si="125"/>
        <v>0</v>
      </c>
      <c r="CG149" s="90">
        <f t="shared" si="125"/>
        <v>0</v>
      </c>
      <c r="CH149" s="90">
        <f t="shared" si="125"/>
        <v>0</v>
      </c>
      <c r="CI149" s="90">
        <f t="shared" si="125"/>
        <v>0</v>
      </c>
      <c r="CJ149" s="90">
        <f t="shared" si="125"/>
        <v>500000</v>
      </c>
      <c r="CK149" s="90">
        <f t="shared" si="101"/>
        <v>116500000</v>
      </c>
      <c r="CL149" s="90">
        <f t="shared" ref="CL149:CL185" si="126">+AW149-BJ149</f>
        <v>0</v>
      </c>
      <c r="CM149" s="90">
        <f t="shared" ref="CM149:CM185" si="127">+BJ149-BW149</f>
        <v>0</v>
      </c>
      <c r="CN149" s="90">
        <f t="shared" ref="CN149:CN185" si="128">+BW149-CJ149</f>
        <v>0</v>
      </c>
    </row>
    <row r="150" spans="1:92" ht="12.75" customHeight="1" outlineLevel="4" x14ac:dyDescent="0.25">
      <c r="B150" s="3" t="str">
        <f>+C150&amp;D150</f>
        <v>A 3-6-1-110</v>
      </c>
      <c r="C150" s="73" t="s">
        <v>314</v>
      </c>
      <c r="D150" s="132">
        <v>10</v>
      </c>
      <c r="E150" s="133" t="s">
        <v>313</v>
      </c>
      <c r="F150" s="81">
        <v>77000000</v>
      </c>
      <c r="G150" s="78">
        <v>0</v>
      </c>
      <c r="H150" s="81">
        <v>0</v>
      </c>
      <c r="I150" s="78"/>
      <c r="J150" s="78"/>
      <c r="K150" s="78"/>
      <c r="L150" s="80"/>
      <c r="M150" s="82"/>
      <c r="N150" s="80">
        <v>40000000</v>
      </c>
      <c r="O150" s="83"/>
      <c r="P150" s="83"/>
      <c r="Q150" s="80"/>
      <c r="R150" s="80"/>
      <c r="S150" s="80"/>
      <c r="T150" s="80"/>
      <c r="U150" s="80"/>
      <c r="V150" s="80"/>
      <c r="W150" s="80"/>
      <c r="X150" s="80"/>
      <c r="Y150" s="80"/>
      <c r="Z150" s="80"/>
      <c r="AA150" s="80"/>
      <c r="AB150" s="80"/>
      <c r="AC150" s="80"/>
      <c r="AD150" s="80"/>
      <c r="AE150" s="78">
        <f t="shared" si="102"/>
        <v>0</v>
      </c>
      <c r="AF150" s="81">
        <f t="shared" si="102"/>
        <v>40000000</v>
      </c>
      <c r="AG150" s="80"/>
      <c r="AH150" s="80"/>
      <c r="AI150" s="80"/>
      <c r="AJ150" s="78">
        <f>+F150-AE150+AF150</f>
        <v>117000000</v>
      </c>
      <c r="AK150" s="134">
        <v>0</v>
      </c>
      <c r="AL150" s="85">
        <v>0</v>
      </c>
      <c r="AM150" s="85">
        <v>500000</v>
      </c>
      <c r="AN150" s="78">
        <v>0</v>
      </c>
      <c r="AO150" s="78"/>
      <c r="AP150" s="78"/>
      <c r="AQ150" s="78"/>
      <c r="AR150" s="78"/>
      <c r="AS150" s="78"/>
      <c r="AT150" s="78"/>
      <c r="AU150" s="78"/>
      <c r="AV150" s="78"/>
      <c r="AW150" s="81">
        <f>+SUM(AK150:AV150)</f>
        <v>500000</v>
      </c>
      <c r="AX150" s="81">
        <v>0</v>
      </c>
      <c r="AY150" s="80">
        <v>0</v>
      </c>
      <c r="AZ150" s="78">
        <v>500000</v>
      </c>
      <c r="BA150" s="80">
        <v>0</v>
      </c>
      <c r="BB150" s="80"/>
      <c r="BC150" s="80"/>
      <c r="BD150" s="80"/>
      <c r="BE150" s="80"/>
      <c r="BF150" s="80"/>
      <c r="BG150" s="80"/>
      <c r="BH150" s="80"/>
      <c r="BI150" s="80"/>
      <c r="BJ150" s="78">
        <f>+SUM(AX150:BI150)</f>
        <v>500000</v>
      </c>
      <c r="BK150" s="78">
        <v>0</v>
      </c>
      <c r="BL150" s="78">
        <v>0</v>
      </c>
      <c r="BM150" s="78">
        <v>500000</v>
      </c>
      <c r="BN150" s="78">
        <v>0</v>
      </c>
      <c r="BO150" s="78"/>
      <c r="BP150" s="78"/>
      <c r="BQ150" s="78"/>
      <c r="BR150" s="78"/>
      <c r="BS150" s="78"/>
      <c r="BT150" s="78"/>
      <c r="BU150" s="78"/>
      <c r="BV150" s="78"/>
      <c r="BW150" s="78">
        <f>+SUM(BK150:BV150)</f>
        <v>500000</v>
      </c>
      <c r="BX150" s="78">
        <v>0</v>
      </c>
      <c r="BY150" s="78">
        <v>0</v>
      </c>
      <c r="BZ150" s="78">
        <v>500000</v>
      </c>
      <c r="CA150" s="78">
        <v>0</v>
      </c>
      <c r="CB150" s="78"/>
      <c r="CC150" s="78"/>
      <c r="CD150" s="78"/>
      <c r="CE150" s="78"/>
      <c r="CF150" s="78"/>
      <c r="CG150" s="78"/>
      <c r="CH150" s="78"/>
      <c r="CI150" s="78"/>
      <c r="CJ150" s="78">
        <f>+SUM(BX150:CI150)</f>
        <v>500000</v>
      </c>
      <c r="CK150" s="69">
        <f t="shared" si="101"/>
        <v>116500000</v>
      </c>
      <c r="CL150" s="69">
        <f t="shared" si="126"/>
        <v>0</v>
      </c>
      <c r="CM150" s="69">
        <f t="shared" si="127"/>
        <v>0</v>
      </c>
      <c r="CN150" s="69">
        <f t="shared" si="128"/>
        <v>0</v>
      </c>
    </row>
    <row r="151" spans="1:92" ht="11.25" customHeight="1" outlineLevel="4" x14ac:dyDescent="0.25">
      <c r="B151" s="3" t="str">
        <f>+C151&amp;D151</f>
        <v>A 3-6-1-111</v>
      </c>
      <c r="C151" s="73" t="s">
        <v>314</v>
      </c>
      <c r="D151" s="132">
        <v>11</v>
      </c>
      <c r="E151" s="133" t="s">
        <v>313</v>
      </c>
      <c r="F151" s="81">
        <v>0</v>
      </c>
      <c r="G151" s="78">
        <v>0</v>
      </c>
      <c r="H151" s="81">
        <v>0</v>
      </c>
      <c r="I151" s="78"/>
      <c r="J151" s="78"/>
      <c r="K151" s="78"/>
      <c r="L151" s="80"/>
      <c r="M151" s="82"/>
      <c r="N151" s="83"/>
      <c r="O151" s="83"/>
      <c r="P151" s="83"/>
      <c r="Q151" s="80"/>
      <c r="R151" s="80"/>
      <c r="S151" s="80"/>
      <c r="T151" s="80"/>
      <c r="U151" s="80"/>
      <c r="V151" s="80"/>
      <c r="W151" s="80"/>
      <c r="X151" s="80"/>
      <c r="Y151" s="80"/>
      <c r="Z151" s="80"/>
      <c r="AA151" s="80"/>
      <c r="AB151" s="80"/>
      <c r="AC151" s="80"/>
      <c r="AD151" s="80"/>
      <c r="AE151" s="78">
        <f t="shared" si="102"/>
        <v>0</v>
      </c>
      <c r="AF151" s="81">
        <f t="shared" si="102"/>
        <v>0</v>
      </c>
      <c r="AG151" s="80"/>
      <c r="AH151" s="80"/>
      <c r="AI151" s="80"/>
      <c r="AJ151" s="78">
        <f>+F151-AE151+AF151</f>
        <v>0</v>
      </c>
      <c r="AK151" s="134">
        <v>0</v>
      </c>
      <c r="AL151" s="85">
        <v>0</v>
      </c>
      <c r="AM151" s="85">
        <v>0</v>
      </c>
      <c r="AN151" s="78">
        <v>0</v>
      </c>
      <c r="AO151" s="78"/>
      <c r="AP151" s="78"/>
      <c r="AQ151" s="78"/>
      <c r="AR151" s="78"/>
      <c r="AS151" s="78"/>
      <c r="AT151" s="78"/>
      <c r="AU151" s="78"/>
      <c r="AV151" s="78"/>
      <c r="AW151" s="81">
        <f>+SUM(AK151:AV151)</f>
        <v>0</v>
      </c>
      <c r="AX151" s="81">
        <v>0</v>
      </c>
      <c r="AY151" s="80">
        <v>0</v>
      </c>
      <c r="AZ151" s="78">
        <v>0</v>
      </c>
      <c r="BA151" s="80">
        <v>0</v>
      </c>
      <c r="BB151" s="80"/>
      <c r="BC151" s="80"/>
      <c r="BD151" s="80"/>
      <c r="BE151" s="80"/>
      <c r="BF151" s="80"/>
      <c r="BG151" s="80"/>
      <c r="BH151" s="80"/>
      <c r="BI151" s="80"/>
      <c r="BJ151" s="78">
        <f>+SUM(AX151:BI151)</f>
        <v>0</v>
      </c>
      <c r="BK151" s="78">
        <v>0</v>
      </c>
      <c r="BL151" s="78">
        <v>0</v>
      </c>
      <c r="BM151" s="78">
        <v>0</v>
      </c>
      <c r="BN151" s="78">
        <v>0</v>
      </c>
      <c r="BO151" s="78"/>
      <c r="BP151" s="78"/>
      <c r="BQ151" s="78"/>
      <c r="BR151" s="78"/>
      <c r="BS151" s="78"/>
      <c r="BT151" s="78"/>
      <c r="BU151" s="78"/>
      <c r="BV151" s="78"/>
      <c r="BW151" s="78">
        <f>+SUM(BK151:BV151)</f>
        <v>0</v>
      </c>
      <c r="BX151" s="78">
        <v>0</v>
      </c>
      <c r="BY151" s="78">
        <v>0</v>
      </c>
      <c r="BZ151" s="78">
        <v>0</v>
      </c>
      <c r="CA151" s="78">
        <v>0</v>
      </c>
      <c r="CB151" s="78"/>
      <c r="CC151" s="78"/>
      <c r="CD151" s="78"/>
      <c r="CE151" s="78"/>
      <c r="CF151" s="78"/>
      <c r="CG151" s="78"/>
      <c r="CH151" s="78"/>
      <c r="CI151" s="78"/>
      <c r="CJ151" s="78">
        <f>+SUM(BX151:CI151)</f>
        <v>0</v>
      </c>
      <c r="CK151" s="69">
        <f t="shared" si="101"/>
        <v>0</v>
      </c>
      <c r="CL151" s="69">
        <f t="shared" si="126"/>
        <v>0</v>
      </c>
      <c r="CM151" s="69">
        <f t="shared" si="127"/>
        <v>0</v>
      </c>
      <c r="CN151" s="69">
        <f t="shared" si="128"/>
        <v>0</v>
      </c>
    </row>
    <row r="152" spans="1:92" ht="11.25" customHeight="1" outlineLevel="3" x14ac:dyDescent="0.25">
      <c r="C152" s="73" t="s">
        <v>315</v>
      </c>
      <c r="D152" s="132"/>
      <c r="E152" s="135" t="s">
        <v>316</v>
      </c>
      <c r="F152" s="90">
        <f>+F153+F154+F155+F158+F159+F160</f>
        <v>214597900000</v>
      </c>
      <c r="G152" s="82">
        <f t="shared" ref="G152:BR152" si="129">+G153+G154+G155+G158+G159+G160</f>
        <v>0</v>
      </c>
      <c r="H152" s="90">
        <f t="shared" si="129"/>
        <v>0</v>
      </c>
      <c r="I152" s="90">
        <f t="shared" si="129"/>
        <v>0</v>
      </c>
      <c r="J152" s="90">
        <f t="shared" si="129"/>
        <v>0</v>
      </c>
      <c r="K152" s="82">
        <f t="shared" si="129"/>
        <v>0</v>
      </c>
      <c r="L152" s="83">
        <f t="shared" si="129"/>
        <v>0</v>
      </c>
      <c r="M152" s="82">
        <f t="shared" si="129"/>
        <v>4494000000</v>
      </c>
      <c r="N152" s="90">
        <f t="shared" si="129"/>
        <v>33500000000</v>
      </c>
      <c r="O152" s="90">
        <f t="shared" si="129"/>
        <v>0</v>
      </c>
      <c r="P152" s="90">
        <f t="shared" si="129"/>
        <v>0</v>
      </c>
      <c r="Q152" s="90">
        <f t="shared" si="129"/>
        <v>0</v>
      </c>
      <c r="R152" s="90">
        <f t="shared" si="129"/>
        <v>0</v>
      </c>
      <c r="S152" s="90">
        <f t="shared" si="129"/>
        <v>0</v>
      </c>
      <c r="T152" s="90">
        <f t="shared" si="129"/>
        <v>0</v>
      </c>
      <c r="U152" s="90">
        <f t="shared" si="129"/>
        <v>0</v>
      </c>
      <c r="V152" s="90">
        <f t="shared" si="129"/>
        <v>0</v>
      </c>
      <c r="W152" s="90">
        <f t="shared" si="129"/>
        <v>0</v>
      </c>
      <c r="X152" s="90">
        <f t="shared" si="129"/>
        <v>0</v>
      </c>
      <c r="Y152" s="90">
        <f t="shared" si="129"/>
        <v>0</v>
      </c>
      <c r="Z152" s="90">
        <f t="shared" si="129"/>
        <v>0</v>
      </c>
      <c r="AA152" s="90">
        <f t="shared" si="129"/>
        <v>0</v>
      </c>
      <c r="AB152" s="90">
        <f t="shared" si="129"/>
        <v>0</v>
      </c>
      <c r="AC152" s="90">
        <f t="shared" si="129"/>
        <v>0</v>
      </c>
      <c r="AD152" s="90">
        <f t="shared" si="129"/>
        <v>0</v>
      </c>
      <c r="AE152" s="90">
        <f t="shared" si="129"/>
        <v>4494000000</v>
      </c>
      <c r="AF152" s="90">
        <f t="shared" si="129"/>
        <v>33500000000</v>
      </c>
      <c r="AG152" s="83">
        <f t="shared" si="129"/>
        <v>0</v>
      </c>
      <c r="AH152" s="90">
        <f t="shared" si="129"/>
        <v>0</v>
      </c>
      <c r="AI152" s="90">
        <f t="shared" si="129"/>
        <v>0</v>
      </c>
      <c r="AJ152" s="82">
        <f t="shared" si="129"/>
        <v>243603900000</v>
      </c>
      <c r="AK152" s="90">
        <f t="shared" si="129"/>
        <v>157017587168</v>
      </c>
      <c r="AL152" s="90">
        <f t="shared" si="129"/>
        <v>2136126096</v>
      </c>
      <c r="AM152" s="90">
        <f t="shared" si="129"/>
        <v>710607567</v>
      </c>
      <c r="AN152" s="90">
        <f t="shared" si="129"/>
        <v>1440450279</v>
      </c>
      <c r="AO152" s="90">
        <f t="shared" si="129"/>
        <v>0</v>
      </c>
      <c r="AP152" s="90">
        <f t="shared" si="129"/>
        <v>0</v>
      </c>
      <c r="AQ152" s="90">
        <f t="shared" si="129"/>
        <v>0</v>
      </c>
      <c r="AR152" s="90">
        <f t="shared" si="129"/>
        <v>0</v>
      </c>
      <c r="AS152" s="90">
        <f t="shared" si="129"/>
        <v>0</v>
      </c>
      <c r="AT152" s="90">
        <f t="shared" si="129"/>
        <v>0</v>
      </c>
      <c r="AU152" s="90">
        <f t="shared" si="129"/>
        <v>0</v>
      </c>
      <c r="AV152" s="90">
        <f t="shared" si="129"/>
        <v>0</v>
      </c>
      <c r="AW152" s="90">
        <f t="shared" si="129"/>
        <v>161304771110</v>
      </c>
      <c r="AX152" s="90">
        <f t="shared" si="129"/>
        <v>141008070061</v>
      </c>
      <c r="AY152" s="83">
        <f t="shared" si="129"/>
        <v>5507638713</v>
      </c>
      <c r="AZ152" s="82">
        <f t="shared" si="129"/>
        <v>857202768</v>
      </c>
      <c r="BA152" s="90">
        <f t="shared" si="129"/>
        <v>9542020293</v>
      </c>
      <c r="BB152" s="90">
        <f t="shared" si="129"/>
        <v>0</v>
      </c>
      <c r="BC152" s="90">
        <f t="shared" si="129"/>
        <v>0</v>
      </c>
      <c r="BD152" s="90">
        <f t="shared" si="129"/>
        <v>0</v>
      </c>
      <c r="BE152" s="90">
        <f t="shared" si="129"/>
        <v>0</v>
      </c>
      <c r="BF152" s="90">
        <f t="shared" si="129"/>
        <v>0</v>
      </c>
      <c r="BG152" s="90">
        <f t="shared" si="129"/>
        <v>0</v>
      </c>
      <c r="BH152" s="90">
        <f t="shared" si="129"/>
        <v>0</v>
      </c>
      <c r="BI152" s="90">
        <f t="shared" si="129"/>
        <v>0</v>
      </c>
      <c r="BJ152" s="90">
        <f t="shared" si="129"/>
        <v>156914931835</v>
      </c>
      <c r="BK152" s="90">
        <f t="shared" si="129"/>
        <v>3400000</v>
      </c>
      <c r="BL152" s="90">
        <f t="shared" si="129"/>
        <v>14819180654</v>
      </c>
      <c r="BM152" s="90">
        <f t="shared" si="129"/>
        <v>18668043145</v>
      </c>
      <c r="BN152" s="90">
        <f t="shared" si="129"/>
        <v>24679117910</v>
      </c>
      <c r="BO152" s="90">
        <f t="shared" si="129"/>
        <v>0</v>
      </c>
      <c r="BP152" s="90">
        <f t="shared" si="129"/>
        <v>0</v>
      </c>
      <c r="BQ152" s="90">
        <f t="shared" si="129"/>
        <v>0</v>
      </c>
      <c r="BR152" s="90">
        <f t="shared" si="129"/>
        <v>0</v>
      </c>
      <c r="BS152" s="90">
        <f t="shared" ref="BS152:CJ152" si="130">+BS153+BS154+BS155+BS158+BS159+BS160</f>
        <v>0</v>
      </c>
      <c r="BT152" s="90">
        <f t="shared" si="130"/>
        <v>0</v>
      </c>
      <c r="BU152" s="90">
        <f t="shared" si="130"/>
        <v>0</v>
      </c>
      <c r="BV152" s="90">
        <f t="shared" si="130"/>
        <v>0</v>
      </c>
      <c r="BW152" s="90">
        <f t="shared" si="130"/>
        <v>58169741709</v>
      </c>
      <c r="BX152" s="90">
        <f t="shared" si="130"/>
        <v>3400000</v>
      </c>
      <c r="BY152" s="90">
        <f t="shared" si="130"/>
        <v>13122629494</v>
      </c>
      <c r="BZ152" s="90">
        <f t="shared" si="130"/>
        <v>20029302999</v>
      </c>
      <c r="CA152" s="90">
        <f t="shared" si="130"/>
        <v>16525363709</v>
      </c>
      <c r="CB152" s="90">
        <f t="shared" si="130"/>
        <v>0</v>
      </c>
      <c r="CC152" s="90">
        <f t="shared" si="130"/>
        <v>0</v>
      </c>
      <c r="CD152" s="90">
        <f t="shared" si="130"/>
        <v>0</v>
      </c>
      <c r="CE152" s="90">
        <f t="shared" si="130"/>
        <v>0</v>
      </c>
      <c r="CF152" s="90">
        <f t="shared" si="130"/>
        <v>0</v>
      </c>
      <c r="CG152" s="90">
        <f t="shared" si="130"/>
        <v>0</v>
      </c>
      <c r="CH152" s="90">
        <f t="shared" si="130"/>
        <v>0</v>
      </c>
      <c r="CI152" s="90">
        <f t="shared" si="130"/>
        <v>0</v>
      </c>
      <c r="CJ152" s="90">
        <f t="shared" si="130"/>
        <v>49680696202</v>
      </c>
      <c r="CK152" s="90">
        <f t="shared" si="101"/>
        <v>82299128890</v>
      </c>
      <c r="CL152" s="90">
        <f t="shared" si="126"/>
        <v>4389839275</v>
      </c>
      <c r="CM152" s="90">
        <f t="shared" si="127"/>
        <v>98745190126</v>
      </c>
      <c r="CN152" s="90">
        <f t="shared" si="128"/>
        <v>8489045507</v>
      </c>
    </row>
    <row r="153" spans="1:92" s="76" customFormat="1" outlineLevel="4" x14ac:dyDescent="0.25">
      <c r="A153" s="74" t="s">
        <v>317</v>
      </c>
      <c r="B153" s="76" t="str">
        <f>+C153&amp;D153</f>
        <v>A 3-6-3-410</v>
      </c>
      <c r="C153" s="75" t="s">
        <v>318</v>
      </c>
      <c r="D153" s="43">
        <v>10</v>
      </c>
      <c r="E153" s="135" t="s">
        <v>319</v>
      </c>
      <c r="F153" s="90">
        <v>431000000</v>
      </c>
      <c r="G153" s="82">
        <v>0</v>
      </c>
      <c r="H153" s="90">
        <v>0</v>
      </c>
      <c r="I153" s="78"/>
      <c r="J153" s="78"/>
      <c r="K153" s="82"/>
      <c r="L153" s="83"/>
      <c r="M153" s="82"/>
      <c r="N153" s="83"/>
      <c r="O153" s="83"/>
      <c r="P153" s="83"/>
      <c r="Q153" s="80"/>
      <c r="R153" s="80"/>
      <c r="S153" s="80"/>
      <c r="T153" s="80"/>
      <c r="U153" s="80"/>
      <c r="V153" s="80"/>
      <c r="W153" s="80"/>
      <c r="X153" s="80"/>
      <c r="Y153" s="80"/>
      <c r="Z153" s="80"/>
      <c r="AA153" s="80"/>
      <c r="AB153" s="80"/>
      <c r="AC153" s="80"/>
      <c r="AD153" s="80"/>
      <c r="AE153" s="82">
        <f t="shared" si="102"/>
        <v>0</v>
      </c>
      <c r="AF153" s="90">
        <f t="shared" si="102"/>
        <v>0</v>
      </c>
      <c r="AG153" s="83"/>
      <c r="AH153" s="80"/>
      <c r="AI153" s="80"/>
      <c r="AJ153" s="82">
        <f>+F153-AE153+AF153</f>
        <v>431000000</v>
      </c>
      <c r="AK153" s="136">
        <v>302400000</v>
      </c>
      <c r="AL153" s="95">
        <v>21000000</v>
      </c>
      <c r="AM153" s="95">
        <v>0</v>
      </c>
      <c r="AN153" s="78">
        <v>0</v>
      </c>
      <c r="AO153" s="78"/>
      <c r="AP153" s="78"/>
      <c r="AQ153" s="78"/>
      <c r="AR153" s="78"/>
      <c r="AS153" s="78"/>
      <c r="AT153" s="78"/>
      <c r="AU153" s="78"/>
      <c r="AV153" s="78"/>
      <c r="AW153" s="90">
        <f t="shared" ref="AW153:AW160" si="131">+SUM(AK153:AV153)</f>
        <v>323400000</v>
      </c>
      <c r="AX153" s="90">
        <v>0</v>
      </c>
      <c r="AY153" s="83">
        <v>149333333</v>
      </c>
      <c r="AZ153" s="82">
        <v>19514641</v>
      </c>
      <c r="BA153" s="83">
        <v>25500000</v>
      </c>
      <c r="BB153" s="80"/>
      <c r="BC153" s="80"/>
      <c r="BD153" s="80"/>
      <c r="BE153" s="80"/>
      <c r="BF153" s="80"/>
      <c r="BG153" s="80"/>
      <c r="BH153" s="80"/>
      <c r="BI153" s="80"/>
      <c r="BJ153" s="82">
        <f t="shared" ref="BJ153:BJ160" si="132">+SUM(AX153:BI153)</f>
        <v>194347974</v>
      </c>
      <c r="BK153" s="78">
        <v>0</v>
      </c>
      <c r="BL153" s="82">
        <v>0</v>
      </c>
      <c r="BM153" s="78">
        <v>15042122</v>
      </c>
      <c r="BN153" s="78">
        <v>14471542</v>
      </c>
      <c r="BO153" s="78"/>
      <c r="BP153" s="78"/>
      <c r="BQ153" s="78"/>
      <c r="BR153" s="78"/>
      <c r="BS153" s="78"/>
      <c r="BT153" s="78"/>
      <c r="BU153" s="78"/>
      <c r="BV153" s="78"/>
      <c r="BW153" s="82">
        <f t="shared" ref="BW153:BW160" si="133">+SUM(BK153:BV153)</f>
        <v>29513664</v>
      </c>
      <c r="BX153" s="78">
        <v>0</v>
      </c>
      <c r="BY153" s="82">
        <v>0</v>
      </c>
      <c r="BZ153" s="78">
        <v>15042122</v>
      </c>
      <c r="CA153" s="78">
        <v>14471542</v>
      </c>
      <c r="CB153" s="78"/>
      <c r="CC153" s="78"/>
      <c r="CD153" s="78"/>
      <c r="CE153" s="78"/>
      <c r="CF153" s="78"/>
      <c r="CG153" s="78"/>
      <c r="CH153" s="78"/>
      <c r="CI153" s="78"/>
      <c r="CJ153" s="82">
        <f t="shared" ref="CJ153:CJ160" si="134">+SUM(BX153:CI153)</f>
        <v>29513664</v>
      </c>
      <c r="CK153" s="69">
        <f t="shared" si="101"/>
        <v>107600000</v>
      </c>
      <c r="CL153" s="69">
        <f t="shared" si="126"/>
        <v>129052026</v>
      </c>
      <c r="CM153" s="69">
        <f t="shared" si="127"/>
        <v>164834310</v>
      </c>
      <c r="CN153" s="69">
        <f t="shared" si="128"/>
        <v>0</v>
      </c>
    </row>
    <row r="154" spans="1:92" s="76" customFormat="1" outlineLevel="4" x14ac:dyDescent="0.25">
      <c r="A154" s="74" t="s">
        <v>320</v>
      </c>
      <c r="B154" s="76" t="str">
        <f>+C154&amp;D154</f>
        <v>A 3-6-3-710</v>
      </c>
      <c r="C154" s="75" t="s">
        <v>321</v>
      </c>
      <c r="D154" s="43">
        <v>10</v>
      </c>
      <c r="E154" s="135" t="s">
        <v>322</v>
      </c>
      <c r="F154" s="90">
        <v>145477900000</v>
      </c>
      <c r="G154" s="82">
        <v>0</v>
      </c>
      <c r="H154" s="90">
        <v>0</v>
      </c>
      <c r="I154" s="78"/>
      <c r="J154" s="78"/>
      <c r="K154" s="82"/>
      <c r="L154" s="83"/>
      <c r="M154" s="82"/>
      <c r="N154" s="80">
        <v>33500000000</v>
      </c>
      <c r="O154" s="83"/>
      <c r="P154" s="83"/>
      <c r="Q154" s="80"/>
      <c r="R154" s="80"/>
      <c r="S154" s="80"/>
      <c r="T154" s="80"/>
      <c r="U154" s="80"/>
      <c r="V154" s="80"/>
      <c r="W154" s="80"/>
      <c r="X154" s="80"/>
      <c r="Y154" s="80"/>
      <c r="Z154" s="80"/>
      <c r="AA154" s="80"/>
      <c r="AB154" s="80"/>
      <c r="AC154" s="80"/>
      <c r="AD154" s="80"/>
      <c r="AE154" s="82">
        <f t="shared" si="102"/>
        <v>0</v>
      </c>
      <c r="AF154" s="90">
        <f t="shared" si="102"/>
        <v>33500000000</v>
      </c>
      <c r="AG154" s="83"/>
      <c r="AH154" s="80"/>
      <c r="AI154" s="80"/>
      <c r="AJ154" s="82">
        <f>+F154-AE154+AF154</f>
        <v>178977900000</v>
      </c>
      <c r="AK154" s="136">
        <v>145472000000</v>
      </c>
      <c r="AL154" s="95">
        <v>0</v>
      </c>
      <c r="AM154" s="95">
        <v>0</v>
      </c>
      <c r="AN154" s="78">
        <v>4000000</v>
      </c>
      <c r="AO154" s="78"/>
      <c r="AP154" s="78"/>
      <c r="AQ154" s="78"/>
      <c r="AR154" s="78"/>
      <c r="AS154" s="78"/>
      <c r="AT154" s="78"/>
      <c r="AU154" s="78"/>
      <c r="AV154" s="78"/>
      <c r="AW154" s="90">
        <f t="shared" si="131"/>
        <v>145476000000</v>
      </c>
      <c r="AX154" s="90">
        <v>140915153384</v>
      </c>
      <c r="AY154" s="83">
        <v>1252160000</v>
      </c>
      <c r="AZ154" s="82">
        <v>241590000</v>
      </c>
      <c r="BA154" s="83">
        <v>588400000</v>
      </c>
      <c r="BB154" s="80"/>
      <c r="BC154" s="80"/>
      <c r="BD154" s="80"/>
      <c r="BE154" s="80"/>
      <c r="BF154" s="80"/>
      <c r="BG154" s="80"/>
      <c r="BH154" s="80"/>
      <c r="BI154" s="80"/>
      <c r="BJ154" s="82">
        <f t="shared" si="132"/>
        <v>142997303384</v>
      </c>
      <c r="BK154" s="78">
        <v>0</v>
      </c>
      <c r="BL154" s="82">
        <v>12956599936</v>
      </c>
      <c r="BM154" s="82">
        <v>16037166706</v>
      </c>
      <c r="BN154" s="82">
        <v>15984153334</v>
      </c>
      <c r="BO154" s="78"/>
      <c r="BP154" s="78"/>
      <c r="BQ154" s="78"/>
      <c r="BR154" s="78"/>
      <c r="BS154" s="78"/>
      <c r="BT154" s="78"/>
      <c r="BU154" s="78"/>
      <c r="BV154" s="78"/>
      <c r="BW154" s="82">
        <f t="shared" si="133"/>
        <v>44977919976</v>
      </c>
      <c r="BX154" s="78">
        <v>0</v>
      </c>
      <c r="BY154" s="82">
        <v>12956599936</v>
      </c>
      <c r="BZ154" s="78">
        <v>16037166706</v>
      </c>
      <c r="CA154" s="78">
        <v>15984153334</v>
      </c>
      <c r="CB154" s="78"/>
      <c r="CC154" s="78"/>
      <c r="CD154" s="78"/>
      <c r="CE154" s="78"/>
      <c r="CF154" s="78"/>
      <c r="CG154" s="78"/>
      <c r="CH154" s="78"/>
      <c r="CI154" s="78"/>
      <c r="CJ154" s="82">
        <f t="shared" si="134"/>
        <v>44977919976</v>
      </c>
      <c r="CK154" s="69">
        <f t="shared" si="101"/>
        <v>33501900000</v>
      </c>
      <c r="CL154" s="69">
        <f t="shared" si="126"/>
        <v>2478696616</v>
      </c>
      <c r="CM154" s="69">
        <f t="shared" si="127"/>
        <v>98019383408</v>
      </c>
      <c r="CN154" s="69">
        <f t="shared" si="128"/>
        <v>0</v>
      </c>
    </row>
    <row r="155" spans="1:92" s="76" customFormat="1" outlineLevel="4" x14ac:dyDescent="0.25">
      <c r="A155" s="74" t="s">
        <v>323</v>
      </c>
      <c r="C155" s="75"/>
      <c r="D155" s="43">
        <v>16</v>
      </c>
      <c r="E155" s="135" t="s">
        <v>324</v>
      </c>
      <c r="F155" s="90">
        <f>+SUM(F156:F157)</f>
        <v>63654000000</v>
      </c>
      <c r="G155" s="82">
        <f t="shared" ref="G155:BR155" si="135">+SUM(G156:G157)</f>
        <v>0</v>
      </c>
      <c r="H155" s="90">
        <f t="shared" si="135"/>
        <v>0</v>
      </c>
      <c r="I155" s="90">
        <f t="shared" si="135"/>
        <v>0</v>
      </c>
      <c r="J155" s="90">
        <f t="shared" si="135"/>
        <v>0</v>
      </c>
      <c r="K155" s="82">
        <f t="shared" si="135"/>
        <v>0</v>
      </c>
      <c r="L155" s="83">
        <f t="shared" si="135"/>
        <v>0</v>
      </c>
      <c r="M155" s="82">
        <f t="shared" si="135"/>
        <v>0</v>
      </c>
      <c r="N155" s="90">
        <f t="shared" si="135"/>
        <v>0</v>
      </c>
      <c r="O155" s="90">
        <f t="shared" si="135"/>
        <v>0</v>
      </c>
      <c r="P155" s="90">
        <f t="shared" si="135"/>
        <v>0</v>
      </c>
      <c r="Q155" s="90">
        <f t="shared" si="135"/>
        <v>0</v>
      </c>
      <c r="R155" s="90">
        <f t="shared" si="135"/>
        <v>0</v>
      </c>
      <c r="S155" s="90">
        <f t="shared" si="135"/>
        <v>0</v>
      </c>
      <c r="T155" s="90">
        <f t="shared" si="135"/>
        <v>0</v>
      </c>
      <c r="U155" s="90">
        <f t="shared" si="135"/>
        <v>0</v>
      </c>
      <c r="V155" s="90">
        <f t="shared" si="135"/>
        <v>0</v>
      </c>
      <c r="W155" s="90">
        <f t="shared" si="135"/>
        <v>0</v>
      </c>
      <c r="X155" s="90">
        <f t="shared" si="135"/>
        <v>0</v>
      </c>
      <c r="Y155" s="90">
        <f t="shared" si="135"/>
        <v>0</v>
      </c>
      <c r="Z155" s="90">
        <f t="shared" si="135"/>
        <v>0</v>
      </c>
      <c r="AA155" s="90">
        <f t="shared" si="135"/>
        <v>0</v>
      </c>
      <c r="AB155" s="90">
        <f t="shared" si="135"/>
        <v>0</v>
      </c>
      <c r="AC155" s="90">
        <f t="shared" si="135"/>
        <v>0</v>
      </c>
      <c r="AD155" s="90">
        <f t="shared" si="135"/>
        <v>0</v>
      </c>
      <c r="AE155" s="90">
        <f t="shared" si="135"/>
        <v>0</v>
      </c>
      <c r="AF155" s="90">
        <f t="shared" si="135"/>
        <v>0</v>
      </c>
      <c r="AG155" s="83">
        <f t="shared" si="135"/>
        <v>0</v>
      </c>
      <c r="AH155" s="90">
        <f t="shared" si="135"/>
        <v>0</v>
      </c>
      <c r="AI155" s="90">
        <f t="shared" si="135"/>
        <v>0</v>
      </c>
      <c r="AJ155" s="82">
        <f t="shared" si="135"/>
        <v>63654000000</v>
      </c>
      <c r="AK155" s="90">
        <f t="shared" si="135"/>
        <v>11243187168</v>
      </c>
      <c r="AL155" s="90">
        <f t="shared" si="135"/>
        <v>2115126096</v>
      </c>
      <c r="AM155" s="90">
        <f t="shared" si="135"/>
        <v>710607567</v>
      </c>
      <c r="AN155" s="90">
        <f t="shared" si="135"/>
        <v>1436450279</v>
      </c>
      <c r="AO155" s="90">
        <f t="shared" si="135"/>
        <v>0</v>
      </c>
      <c r="AP155" s="90">
        <f t="shared" si="135"/>
        <v>0</v>
      </c>
      <c r="AQ155" s="90">
        <f t="shared" si="135"/>
        <v>0</v>
      </c>
      <c r="AR155" s="90">
        <f t="shared" si="135"/>
        <v>0</v>
      </c>
      <c r="AS155" s="90">
        <f t="shared" si="135"/>
        <v>0</v>
      </c>
      <c r="AT155" s="90">
        <f t="shared" si="135"/>
        <v>0</v>
      </c>
      <c r="AU155" s="90">
        <f t="shared" si="135"/>
        <v>0</v>
      </c>
      <c r="AV155" s="90">
        <f t="shared" si="135"/>
        <v>0</v>
      </c>
      <c r="AW155" s="90">
        <f t="shared" si="135"/>
        <v>15505371110</v>
      </c>
      <c r="AX155" s="90">
        <f t="shared" si="135"/>
        <v>92916677</v>
      </c>
      <c r="AY155" s="83">
        <f t="shared" si="135"/>
        <v>4106145380</v>
      </c>
      <c r="AZ155" s="82">
        <f t="shared" si="135"/>
        <v>596098127</v>
      </c>
      <c r="BA155" s="90">
        <f t="shared" si="135"/>
        <v>8928120293</v>
      </c>
      <c r="BB155" s="90">
        <f t="shared" si="135"/>
        <v>0</v>
      </c>
      <c r="BC155" s="90">
        <f t="shared" si="135"/>
        <v>0</v>
      </c>
      <c r="BD155" s="90">
        <f t="shared" si="135"/>
        <v>0</v>
      </c>
      <c r="BE155" s="90">
        <f t="shared" si="135"/>
        <v>0</v>
      </c>
      <c r="BF155" s="90">
        <f t="shared" si="135"/>
        <v>0</v>
      </c>
      <c r="BG155" s="90">
        <f t="shared" si="135"/>
        <v>0</v>
      </c>
      <c r="BH155" s="90">
        <f t="shared" si="135"/>
        <v>0</v>
      </c>
      <c r="BI155" s="90">
        <f t="shared" si="135"/>
        <v>0</v>
      </c>
      <c r="BJ155" s="90">
        <f t="shared" si="135"/>
        <v>13723280477</v>
      </c>
      <c r="BK155" s="90">
        <f t="shared" si="135"/>
        <v>3400000</v>
      </c>
      <c r="BL155" s="90">
        <f t="shared" si="135"/>
        <v>1862580718</v>
      </c>
      <c r="BM155" s="90">
        <f t="shared" si="135"/>
        <v>2615834317</v>
      </c>
      <c r="BN155" s="90">
        <f t="shared" si="135"/>
        <v>8680493034</v>
      </c>
      <c r="BO155" s="90">
        <f t="shared" si="135"/>
        <v>0</v>
      </c>
      <c r="BP155" s="90">
        <f t="shared" si="135"/>
        <v>0</v>
      </c>
      <c r="BQ155" s="90">
        <f t="shared" si="135"/>
        <v>0</v>
      </c>
      <c r="BR155" s="90">
        <f t="shared" si="135"/>
        <v>0</v>
      </c>
      <c r="BS155" s="90">
        <f t="shared" ref="BS155:CJ155" si="136">+SUM(BS156:BS157)</f>
        <v>0</v>
      </c>
      <c r="BT155" s="90">
        <f t="shared" si="136"/>
        <v>0</v>
      </c>
      <c r="BU155" s="90">
        <f t="shared" si="136"/>
        <v>0</v>
      </c>
      <c r="BV155" s="90">
        <f t="shared" si="136"/>
        <v>0</v>
      </c>
      <c r="BW155" s="90">
        <f t="shared" si="136"/>
        <v>13162308069</v>
      </c>
      <c r="BX155" s="90">
        <f t="shared" si="136"/>
        <v>3400000</v>
      </c>
      <c r="BY155" s="90">
        <f t="shared" si="136"/>
        <v>166029558</v>
      </c>
      <c r="BZ155" s="90">
        <f t="shared" si="136"/>
        <v>3977094171</v>
      </c>
      <c r="CA155" s="90">
        <f t="shared" si="136"/>
        <v>526738833</v>
      </c>
      <c r="CB155" s="90">
        <f t="shared" si="136"/>
        <v>0</v>
      </c>
      <c r="CC155" s="90">
        <f t="shared" si="136"/>
        <v>0</v>
      </c>
      <c r="CD155" s="90">
        <f t="shared" si="136"/>
        <v>0</v>
      </c>
      <c r="CE155" s="90">
        <f t="shared" si="136"/>
        <v>0</v>
      </c>
      <c r="CF155" s="90">
        <f t="shared" si="136"/>
        <v>0</v>
      </c>
      <c r="CG155" s="90">
        <f t="shared" si="136"/>
        <v>0</v>
      </c>
      <c r="CH155" s="90">
        <f t="shared" si="136"/>
        <v>0</v>
      </c>
      <c r="CI155" s="90">
        <f t="shared" si="136"/>
        <v>0</v>
      </c>
      <c r="CJ155" s="90">
        <f t="shared" si="136"/>
        <v>4673262562</v>
      </c>
      <c r="CK155" s="90">
        <f t="shared" si="101"/>
        <v>48148628890</v>
      </c>
      <c r="CL155" s="90">
        <f t="shared" si="126"/>
        <v>1782090633</v>
      </c>
      <c r="CM155" s="90">
        <f t="shared" si="127"/>
        <v>560972408</v>
      </c>
      <c r="CN155" s="90">
        <f t="shared" si="128"/>
        <v>8489045507</v>
      </c>
    </row>
    <row r="156" spans="1:92" outlineLevel="5" x14ac:dyDescent="0.25">
      <c r="A156" s="3" t="str">
        <f>+B156&amp;C156</f>
        <v>A 3-6-3-11-116A 3-6-3-11-1</v>
      </c>
      <c r="B156" s="3" t="str">
        <f>+C156&amp;D156</f>
        <v>A 3-6-3-11-116</v>
      </c>
      <c r="C156" s="73" t="s">
        <v>325</v>
      </c>
      <c r="D156" s="132">
        <v>16</v>
      </c>
      <c r="E156" s="133" t="s">
        <v>326</v>
      </c>
      <c r="F156" s="81">
        <v>55300000000</v>
      </c>
      <c r="G156" s="78">
        <v>0</v>
      </c>
      <c r="H156" s="81">
        <v>0</v>
      </c>
      <c r="I156" s="78"/>
      <c r="J156" s="78"/>
      <c r="K156" s="78"/>
      <c r="L156" s="80"/>
      <c r="M156" s="82"/>
      <c r="N156" s="83"/>
      <c r="O156" s="83"/>
      <c r="P156" s="83"/>
      <c r="Q156" s="80"/>
      <c r="R156" s="80"/>
      <c r="S156" s="80"/>
      <c r="T156" s="80"/>
      <c r="U156" s="80"/>
      <c r="V156" s="80"/>
      <c r="W156" s="80"/>
      <c r="X156" s="80"/>
      <c r="Y156" s="80"/>
      <c r="Z156" s="80"/>
      <c r="AA156" s="80"/>
      <c r="AB156" s="80"/>
      <c r="AC156" s="80"/>
      <c r="AD156" s="80"/>
      <c r="AE156" s="78">
        <f t="shared" si="102"/>
        <v>0</v>
      </c>
      <c r="AF156" s="81">
        <f t="shared" si="102"/>
        <v>0</v>
      </c>
      <c r="AG156" s="80"/>
      <c r="AH156" s="80"/>
      <c r="AI156" s="80"/>
      <c r="AJ156" s="78">
        <f>+F156-AE156+AF156</f>
        <v>55300000000</v>
      </c>
      <c r="AK156" s="134">
        <v>10913187168</v>
      </c>
      <c r="AL156" s="85">
        <v>2115126096</v>
      </c>
      <c r="AM156" s="85">
        <v>409407567</v>
      </c>
      <c r="AN156" s="78">
        <v>1436450279</v>
      </c>
      <c r="AO156" s="78"/>
      <c r="AP156" s="78"/>
      <c r="AQ156" s="78"/>
      <c r="AR156" s="78"/>
      <c r="AS156" s="78"/>
      <c r="AT156" s="78"/>
      <c r="AU156" s="78"/>
      <c r="AV156" s="78"/>
      <c r="AW156" s="81">
        <f t="shared" si="131"/>
        <v>14874171110</v>
      </c>
      <c r="AX156" s="81">
        <v>63116677</v>
      </c>
      <c r="AY156" s="80">
        <v>4029406642</v>
      </c>
      <c r="AZ156" s="78">
        <v>366992127</v>
      </c>
      <c r="BA156" s="80">
        <v>8898588543</v>
      </c>
      <c r="BB156" s="80"/>
      <c r="BC156" s="80"/>
      <c r="BD156" s="80"/>
      <c r="BE156" s="80"/>
      <c r="BF156" s="80"/>
      <c r="BG156" s="80"/>
      <c r="BH156" s="80"/>
      <c r="BI156" s="80"/>
      <c r="BJ156" s="78">
        <f t="shared" si="132"/>
        <v>13358103989</v>
      </c>
      <c r="BK156" s="78">
        <v>0</v>
      </c>
      <c r="BL156" s="78">
        <v>1760241980</v>
      </c>
      <c r="BM156" s="78">
        <v>2565974317</v>
      </c>
      <c r="BN156" s="78">
        <v>8597345284</v>
      </c>
      <c r="BO156" s="78"/>
      <c r="BP156" s="78"/>
      <c r="BQ156" s="78"/>
      <c r="BR156" s="78"/>
      <c r="BS156" s="78"/>
      <c r="BT156" s="78"/>
      <c r="BU156" s="78"/>
      <c r="BV156" s="78"/>
      <c r="BW156" s="78">
        <f t="shared" si="133"/>
        <v>12923561581</v>
      </c>
      <c r="BX156" s="78">
        <v>0</v>
      </c>
      <c r="BY156" s="78">
        <v>63690820</v>
      </c>
      <c r="BZ156" s="78">
        <v>3927234171</v>
      </c>
      <c r="CA156" s="78">
        <v>471941083</v>
      </c>
      <c r="CB156" s="78"/>
      <c r="CC156" s="78"/>
      <c r="CD156" s="78"/>
      <c r="CE156" s="78"/>
      <c r="CF156" s="78"/>
      <c r="CG156" s="78"/>
      <c r="CH156" s="78"/>
      <c r="CI156" s="78"/>
      <c r="CJ156" s="78">
        <f t="shared" si="134"/>
        <v>4462866074</v>
      </c>
      <c r="CK156" s="69">
        <f t="shared" si="101"/>
        <v>40425828890</v>
      </c>
      <c r="CL156" s="69">
        <f t="shared" si="126"/>
        <v>1516067121</v>
      </c>
      <c r="CM156" s="69">
        <f t="shared" si="127"/>
        <v>434542408</v>
      </c>
      <c r="CN156" s="69">
        <f t="shared" si="128"/>
        <v>8460695507</v>
      </c>
    </row>
    <row r="157" spans="1:92" outlineLevel="5" x14ac:dyDescent="0.25">
      <c r="A157" s="3" t="str">
        <f>+B157&amp;C157</f>
        <v>A 3-6-3-11-216A 3-6-3-11-2</v>
      </c>
      <c r="B157" s="3" t="str">
        <f>+C157&amp;D157</f>
        <v>A 3-6-3-11-216</v>
      </c>
      <c r="C157" s="73" t="s">
        <v>327</v>
      </c>
      <c r="D157" s="132">
        <v>16</v>
      </c>
      <c r="E157" s="133" t="s">
        <v>328</v>
      </c>
      <c r="F157" s="81">
        <v>8354000000</v>
      </c>
      <c r="G157" s="78">
        <v>0</v>
      </c>
      <c r="H157" s="81">
        <v>0</v>
      </c>
      <c r="I157" s="78"/>
      <c r="J157" s="78"/>
      <c r="K157" s="78"/>
      <c r="L157" s="80"/>
      <c r="M157" s="82"/>
      <c r="N157" s="83"/>
      <c r="O157" s="83"/>
      <c r="P157" s="83"/>
      <c r="Q157" s="80"/>
      <c r="R157" s="80"/>
      <c r="S157" s="80"/>
      <c r="T157" s="80"/>
      <c r="U157" s="80"/>
      <c r="V157" s="80"/>
      <c r="W157" s="80"/>
      <c r="X157" s="80"/>
      <c r="Y157" s="80"/>
      <c r="Z157" s="80"/>
      <c r="AA157" s="80"/>
      <c r="AB157" s="80"/>
      <c r="AC157" s="80"/>
      <c r="AD157" s="80"/>
      <c r="AE157" s="78">
        <f t="shared" si="102"/>
        <v>0</v>
      </c>
      <c r="AF157" s="81">
        <f t="shared" si="102"/>
        <v>0</v>
      </c>
      <c r="AG157" s="80"/>
      <c r="AH157" s="80"/>
      <c r="AI157" s="80"/>
      <c r="AJ157" s="78">
        <f>+F157-AE157+AF157</f>
        <v>8354000000</v>
      </c>
      <c r="AK157" s="134">
        <v>330000000</v>
      </c>
      <c r="AL157" s="85">
        <v>0</v>
      </c>
      <c r="AM157" s="85">
        <v>301200000</v>
      </c>
      <c r="AN157" s="78">
        <v>0</v>
      </c>
      <c r="AO157" s="78"/>
      <c r="AP157" s="78"/>
      <c r="AQ157" s="78"/>
      <c r="AR157" s="78"/>
      <c r="AS157" s="78"/>
      <c r="AT157" s="78"/>
      <c r="AU157" s="78"/>
      <c r="AV157" s="78"/>
      <c r="AW157" s="81">
        <f t="shared" si="131"/>
        <v>631200000</v>
      </c>
      <c r="AX157" s="81">
        <v>29800000</v>
      </c>
      <c r="AY157" s="80">
        <v>76738738</v>
      </c>
      <c r="AZ157" s="78">
        <v>229106000</v>
      </c>
      <c r="BA157" s="80">
        <v>29531750</v>
      </c>
      <c r="BB157" s="80"/>
      <c r="BC157" s="80"/>
      <c r="BD157" s="80"/>
      <c r="BE157" s="80"/>
      <c r="BF157" s="80"/>
      <c r="BG157" s="80"/>
      <c r="BH157" s="80"/>
      <c r="BI157" s="80"/>
      <c r="BJ157" s="78">
        <f t="shared" si="132"/>
        <v>365176488</v>
      </c>
      <c r="BK157" s="78">
        <v>3400000</v>
      </c>
      <c r="BL157" s="78">
        <v>102338738</v>
      </c>
      <c r="BM157" s="78">
        <v>49860000</v>
      </c>
      <c r="BN157" s="78">
        <v>83147750</v>
      </c>
      <c r="BO157" s="78"/>
      <c r="BP157" s="78"/>
      <c r="BQ157" s="78"/>
      <c r="BR157" s="78"/>
      <c r="BS157" s="78"/>
      <c r="BT157" s="78"/>
      <c r="BU157" s="78"/>
      <c r="BV157" s="78"/>
      <c r="BW157" s="78">
        <f t="shared" si="133"/>
        <v>238746488</v>
      </c>
      <c r="BX157" s="78">
        <v>3400000</v>
      </c>
      <c r="BY157" s="78">
        <v>102338738</v>
      </c>
      <c r="BZ157" s="78">
        <v>49860000</v>
      </c>
      <c r="CA157" s="78">
        <v>54797750</v>
      </c>
      <c r="CB157" s="78"/>
      <c r="CC157" s="78"/>
      <c r="CD157" s="78"/>
      <c r="CE157" s="78"/>
      <c r="CF157" s="78"/>
      <c r="CG157" s="78"/>
      <c r="CH157" s="78"/>
      <c r="CI157" s="78"/>
      <c r="CJ157" s="78">
        <f t="shared" si="134"/>
        <v>210396488</v>
      </c>
      <c r="CK157" s="69">
        <f t="shared" si="101"/>
        <v>7722800000</v>
      </c>
      <c r="CL157" s="69">
        <f t="shared" si="126"/>
        <v>266023512</v>
      </c>
      <c r="CM157" s="69">
        <f t="shared" si="127"/>
        <v>126430000</v>
      </c>
      <c r="CN157" s="69">
        <f t="shared" si="128"/>
        <v>28350000</v>
      </c>
    </row>
    <row r="158" spans="1:92" s="76" customFormat="1" outlineLevel="4" x14ac:dyDescent="0.25">
      <c r="A158" s="74" t="s">
        <v>329</v>
      </c>
      <c r="B158" s="76" t="str">
        <f>C158&amp;D158</f>
        <v>A 3-6-3-2110</v>
      </c>
      <c r="C158" s="75" t="s">
        <v>330</v>
      </c>
      <c r="D158" s="43">
        <v>10</v>
      </c>
      <c r="E158" s="135" t="s">
        <v>331</v>
      </c>
      <c r="F158" s="90">
        <v>4494000000</v>
      </c>
      <c r="G158" s="82">
        <v>0</v>
      </c>
      <c r="H158" s="90">
        <v>0</v>
      </c>
      <c r="I158" s="78"/>
      <c r="J158" s="78"/>
      <c r="K158" s="82"/>
      <c r="L158" s="83"/>
      <c r="M158" s="78">
        <v>4494000000</v>
      </c>
      <c r="N158" s="81"/>
      <c r="O158" s="83"/>
      <c r="P158" s="83"/>
      <c r="Q158" s="80"/>
      <c r="R158" s="80"/>
      <c r="S158" s="80"/>
      <c r="T158" s="80"/>
      <c r="U158" s="80"/>
      <c r="V158" s="80"/>
      <c r="W158" s="80"/>
      <c r="X158" s="80"/>
      <c r="Y158" s="80"/>
      <c r="Z158" s="80"/>
      <c r="AA158" s="80"/>
      <c r="AB158" s="80"/>
      <c r="AC158" s="80"/>
      <c r="AD158" s="80"/>
      <c r="AE158" s="82">
        <f t="shared" si="102"/>
        <v>4494000000</v>
      </c>
      <c r="AF158" s="90">
        <f t="shared" si="102"/>
        <v>0</v>
      </c>
      <c r="AG158" s="83"/>
      <c r="AH158" s="80"/>
      <c r="AI158" s="80"/>
      <c r="AJ158" s="82">
        <f>+F158-AE158+AF158</f>
        <v>0</v>
      </c>
      <c r="AK158" s="136">
        <v>0</v>
      </c>
      <c r="AL158" s="95">
        <v>0</v>
      </c>
      <c r="AM158" s="95">
        <v>0</v>
      </c>
      <c r="AN158" s="78">
        <v>0</v>
      </c>
      <c r="AO158" s="78"/>
      <c r="AP158" s="78"/>
      <c r="AQ158" s="78"/>
      <c r="AR158" s="78"/>
      <c r="AS158" s="78"/>
      <c r="AT158" s="78"/>
      <c r="AU158" s="78"/>
      <c r="AV158" s="78"/>
      <c r="AW158" s="90">
        <f t="shared" si="131"/>
        <v>0</v>
      </c>
      <c r="AX158" s="81">
        <v>0</v>
      </c>
      <c r="AY158" s="83">
        <v>0</v>
      </c>
      <c r="AZ158" s="78">
        <v>0</v>
      </c>
      <c r="BA158" s="80">
        <v>0</v>
      </c>
      <c r="BB158" s="80"/>
      <c r="BC158" s="80"/>
      <c r="BD158" s="80"/>
      <c r="BE158" s="80"/>
      <c r="BF158" s="80"/>
      <c r="BG158" s="80"/>
      <c r="BH158" s="80"/>
      <c r="BI158" s="80"/>
      <c r="BJ158" s="82">
        <f t="shared" si="132"/>
        <v>0</v>
      </c>
      <c r="BK158" s="78">
        <v>0</v>
      </c>
      <c r="BL158" s="82">
        <v>0</v>
      </c>
      <c r="BM158" s="78">
        <v>0</v>
      </c>
      <c r="BN158" s="78">
        <v>0</v>
      </c>
      <c r="BO158" s="78"/>
      <c r="BP158" s="78"/>
      <c r="BQ158" s="78"/>
      <c r="BR158" s="78"/>
      <c r="BS158" s="78"/>
      <c r="BT158" s="78"/>
      <c r="BU158" s="78"/>
      <c r="BV158" s="78"/>
      <c r="BW158" s="82">
        <f t="shared" si="133"/>
        <v>0</v>
      </c>
      <c r="BX158" s="78">
        <v>0</v>
      </c>
      <c r="BY158" s="82">
        <v>0</v>
      </c>
      <c r="BZ158" s="78">
        <v>0</v>
      </c>
      <c r="CA158" s="78">
        <v>0</v>
      </c>
      <c r="CB158" s="78"/>
      <c r="CC158" s="78"/>
      <c r="CD158" s="78"/>
      <c r="CE158" s="78"/>
      <c r="CF158" s="78"/>
      <c r="CG158" s="78"/>
      <c r="CH158" s="78"/>
      <c r="CI158" s="78"/>
      <c r="CJ158" s="82">
        <f t="shared" si="134"/>
        <v>0</v>
      </c>
      <c r="CK158" s="69">
        <f t="shared" si="101"/>
        <v>0</v>
      </c>
      <c r="CL158" s="69">
        <f t="shared" si="126"/>
        <v>0</v>
      </c>
      <c r="CM158" s="69">
        <f t="shared" si="127"/>
        <v>0</v>
      </c>
      <c r="CN158" s="69">
        <f t="shared" si="128"/>
        <v>0</v>
      </c>
    </row>
    <row r="159" spans="1:92" s="76" customFormat="1" outlineLevel="4" x14ac:dyDescent="0.25">
      <c r="A159" s="74" t="s">
        <v>332</v>
      </c>
      <c r="B159" s="76" t="str">
        <f>C159&amp;D159</f>
        <v>A 3-6-3-6616</v>
      </c>
      <c r="C159" s="75" t="s">
        <v>333</v>
      </c>
      <c r="D159" s="43">
        <v>16</v>
      </c>
      <c r="E159" s="135" t="s">
        <v>334</v>
      </c>
      <c r="F159" s="90">
        <v>541000000</v>
      </c>
      <c r="G159" s="82">
        <v>0</v>
      </c>
      <c r="H159" s="90">
        <v>0</v>
      </c>
      <c r="I159" s="78"/>
      <c r="J159" s="78"/>
      <c r="K159" s="82"/>
      <c r="L159" s="83"/>
      <c r="M159" s="82"/>
      <c r="N159" s="83"/>
      <c r="O159" s="83"/>
      <c r="P159" s="83"/>
      <c r="Q159" s="80"/>
      <c r="R159" s="80"/>
      <c r="S159" s="80"/>
      <c r="T159" s="80"/>
      <c r="U159" s="80"/>
      <c r="V159" s="80"/>
      <c r="W159" s="80"/>
      <c r="X159" s="80"/>
      <c r="Y159" s="80"/>
      <c r="Z159" s="80"/>
      <c r="AA159" s="80"/>
      <c r="AB159" s="80"/>
      <c r="AC159" s="80"/>
      <c r="AD159" s="80"/>
      <c r="AE159" s="82">
        <f t="shared" si="102"/>
        <v>0</v>
      </c>
      <c r="AF159" s="90">
        <f t="shared" si="102"/>
        <v>0</v>
      </c>
      <c r="AG159" s="83"/>
      <c r="AH159" s="80"/>
      <c r="AI159" s="80"/>
      <c r="AJ159" s="82">
        <f>+F159-AE159+AF159</f>
        <v>541000000</v>
      </c>
      <c r="AK159" s="136">
        <v>0</v>
      </c>
      <c r="AL159" s="95">
        <v>0</v>
      </c>
      <c r="AM159" s="95">
        <v>0</v>
      </c>
      <c r="AN159" s="78">
        <v>0</v>
      </c>
      <c r="AO159" s="78"/>
      <c r="AP159" s="78"/>
      <c r="AQ159" s="78"/>
      <c r="AR159" s="78"/>
      <c r="AS159" s="78"/>
      <c r="AT159" s="78"/>
      <c r="AU159" s="78"/>
      <c r="AV159" s="78"/>
      <c r="AW159" s="90">
        <f t="shared" si="131"/>
        <v>0</v>
      </c>
      <c r="AX159" s="81">
        <v>0</v>
      </c>
      <c r="AY159" s="83">
        <v>0</v>
      </c>
      <c r="AZ159" s="78">
        <v>0</v>
      </c>
      <c r="BA159" s="80">
        <v>0</v>
      </c>
      <c r="BB159" s="80"/>
      <c r="BC159" s="80"/>
      <c r="BD159" s="80"/>
      <c r="BE159" s="80"/>
      <c r="BF159" s="80"/>
      <c r="BG159" s="80"/>
      <c r="BH159" s="80"/>
      <c r="BI159" s="80"/>
      <c r="BJ159" s="82">
        <f t="shared" si="132"/>
        <v>0</v>
      </c>
      <c r="BK159" s="78">
        <v>0</v>
      </c>
      <c r="BL159" s="82">
        <v>0</v>
      </c>
      <c r="BM159" s="78">
        <v>0</v>
      </c>
      <c r="BN159" s="78">
        <v>0</v>
      </c>
      <c r="BO159" s="78"/>
      <c r="BP159" s="78"/>
      <c r="BQ159" s="78"/>
      <c r="BR159" s="78"/>
      <c r="BS159" s="78"/>
      <c r="BT159" s="78"/>
      <c r="BU159" s="78"/>
      <c r="BV159" s="78"/>
      <c r="BW159" s="82">
        <f t="shared" si="133"/>
        <v>0</v>
      </c>
      <c r="BX159" s="78">
        <v>0</v>
      </c>
      <c r="BY159" s="82">
        <v>0</v>
      </c>
      <c r="BZ159" s="78">
        <v>0</v>
      </c>
      <c r="CA159" s="78">
        <v>0</v>
      </c>
      <c r="CB159" s="78"/>
      <c r="CC159" s="78"/>
      <c r="CD159" s="78"/>
      <c r="CE159" s="78"/>
      <c r="CF159" s="78"/>
      <c r="CG159" s="78"/>
      <c r="CH159" s="78"/>
      <c r="CI159" s="78"/>
      <c r="CJ159" s="82">
        <f t="shared" si="134"/>
        <v>0</v>
      </c>
      <c r="CK159" s="69">
        <f t="shared" si="101"/>
        <v>541000000</v>
      </c>
      <c r="CL159" s="69">
        <f t="shared" si="126"/>
        <v>0</v>
      </c>
      <c r="CM159" s="69">
        <f t="shared" si="127"/>
        <v>0</v>
      </c>
      <c r="CN159" s="69">
        <f t="shared" si="128"/>
        <v>0</v>
      </c>
    </row>
    <row r="160" spans="1:92" s="76" customFormat="1" ht="16.5" outlineLevel="4" thickBot="1" x14ac:dyDescent="0.3">
      <c r="B160" s="76" t="str">
        <f>+C160&amp;D160</f>
        <v>A 3-6-3-99910</v>
      </c>
      <c r="C160" s="96" t="s">
        <v>335</v>
      </c>
      <c r="D160" s="55">
        <v>10</v>
      </c>
      <c r="E160" s="137" t="s">
        <v>336</v>
      </c>
      <c r="F160" s="102">
        <v>0</v>
      </c>
      <c r="G160" s="99">
        <v>0</v>
      </c>
      <c r="H160" s="102">
        <v>0</v>
      </c>
      <c r="I160" s="99"/>
      <c r="J160" s="99"/>
      <c r="K160" s="99"/>
      <c r="L160" s="101"/>
      <c r="M160" s="99"/>
      <c r="N160" s="101"/>
      <c r="O160" s="101"/>
      <c r="P160" s="101"/>
      <c r="Q160" s="101"/>
      <c r="R160" s="101"/>
      <c r="S160" s="101"/>
      <c r="T160" s="101"/>
      <c r="U160" s="101"/>
      <c r="V160" s="101"/>
      <c r="W160" s="101"/>
      <c r="X160" s="101"/>
      <c r="Y160" s="101"/>
      <c r="Z160" s="101"/>
      <c r="AA160" s="101"/>
      <c r="AB160" s="101"/>
      <c r="AC160" s="101"/>
      <c r="AD160" s="101"/>
      <c r="AE160" s="99">
        <f t="shared" si="102"/>
        <v>0</v>
      </c>
      <c r="AF160" s="102">
        <f t="shared" si="102"/>
        <v>0</v>
      </c>
      <c r="AG160" s="101"/>
      <c r="AH160" s="101"/>
      <c r="AI160" s="101"/>
      <c r="AJ160" s="99">
        <f>+F160-AE160+AF160</f>
        <v>0</v>
      </c>
      <c r="AK160" s="138">
        <v>0</v>
      </c>
      <c r="AL160" s="106">
        <v>0</v>
      </c>
      <c r="AM160" s="95">
        <v>0</v>
      </c>
      <c r="AN160" s="78">
        <v>0</v>
      </c>
      <c r="AO160" s="107"/>
      <c r="AP160" s="107"/>
      <c r="AQ160" s="107"/>
      <c r="AR160" s="107"/>
      <c r="AS160" s="107"/>
      <c r="AT160" s="107"/>
      <c r="AU160" s="107"/>
      <c r="AV160" s="107"/>
      <c r="AW160" s="102">
        <f t="shared" si="131"/>
        <v>0</v>
      </c>
      <c r="AX160" s="139">
        <v>0</v>
      </c>
      <c r="AY160" s="101">
        <v>0</v>
      </c>
      <c r="AZ160" s="107">
        <v>0</v>
      </c>
      <c r="BA160" s="140">
        <v>0</v>
      </c>
      <c r="BB160" s="140"/>
      <c r="BC160" s="140"/>
      <c r="BD160" s="140"/>
      <c r="BE160" s="140"/>
      <c r="BF160" s="140"/>
      <c r="BG160" s="140"/>
      <c r="BH160" s="140"/>
      <c r="BI160" s="140"/>
      <c r="BJ160" s="99">
        <f t="shared" si="132"/>
        <v>0</v>
      </c>
      <c r="BK160" s="107">
        <v>0</v>
      </c>
      <c r="BL160" s="99">
        <v>0</v>
      </c>
      <c r="BM160" s="78">
        <v>0</v>
      </c>
      <c r="BN160" s="107">
        <v>0</v>
      </c>
      <c r="BO160" s="107"/>
      <c r="BP160" s="107"/>
      <c r="BQ160" s="107"/>
      <c r="BR160" s="107"/>
      <c r="BS160" s="107"/>
      <c r="BT160" s="107"/>
      <c r="BU160" s="107"/>
      <c r="BV160" s="107"/>
      <c r="BW160" s="99">
        <f t="shared" si="133"/>
        <v>0</v>
      </c>
      <c r="BX160" s="107">
        <v>0</v>
      </c>
      <c r="BY160" s="99">
        <v>0</v>
      </c>
      <c r="BZ160" s="78">
        <v>0</v>
      </c>
      <c r="CA160" s="78">
        <v>0</v>
      </c>
      <c r="CB160" s="107"/>
      <c r="CC160" s="107"/>
      <c r="CD160" s="107"/>
      <c r="CE160" s="107"/>
      <c r="CF160" s="107"/>
      <c r="CG160" s="107"/>
      <c r="CH160" s="107"/>
      <c r="CI160" s="107"/>
      <c r="CJ160" s="99">
        <f t="shared" si="134"/>
        <v>0</v>
      </c>
      <c r="CK160" s="108">
        <f t="shared" si="101"/>
        <v>0</v>
      </c>
      <c r="CL160" s="108">
        <f t="shared" si="126"/>
        <v>0</v>
      </c>
      <c r="CM160" s="108">
        <f t="shared" si="127"/>
        <v>0</v>
      </c>
      <c r="CN160" s="108">
        <f t="shared" si="128"/>
        <v>0</v>
      </c>
    </row>
    <row r="161" spans="1:92" ht="16.5" thickBot="1" x14ac:dyDescent="0.3">
      <c r="C161" s="141"/>
      <c r="D161" s="113"/>
      <c r="E161" s="142"/>
      <c r="F161" s="130"/>
      <c r="G161" s="130"/>
      <c r="H161" s="130"/>
      <c r="I161" s="130"/>
      <c r="J161" s="130"/>
      <c r="K161" s="130"/>
      <c r="L161" s="130"/>
      <c r="M161" s="130"/>
      <c r="N161" s="130"/>
      <c r="O161" s="130"/>
      <c r="P161" s="130"/>
      <c r="Q161" s="130"/>
      <c r="R161" s="130"/>
      <c r="S161" s="130"/>
      <c r="T161" s="130"/>
      <c r="U161" s="130"/>
      <c r="V161" s="130"/>
      <c r="W161" s="130"/>
      <c r="X161" s="130"/>
      <c r="Y161" s="130"/>
      <c r="Z161" s="130"/>
      <c r="AA161" s="130"/>
      <c r="AB161" s="130"/>
      <c r="AC161" s="130"/>
      <c r="AD161" s="130"/>
      <c r="AE161" s="130"/>
      <c r="AF161" s="130"/>
      <c r="AG161" s="130"/>
      <c r="AH161" s="130"/>
      <c r="AI161" s="130"/>
      <c r="AJ161" s="143"/>
      <c r="AK161" s="130"/>
      <c r="AL161" s="130"/>
      <c r="AM161" s="130"/>
      <c r="AN161" s="130"/>
      <c r="AO161" s="130"/>
      <c r="AP161" s="130"/>
      <c r="AQ161" s="144"/>
      <c r="AR161" s="130"/>
      <c r="AS161" s="130"/>
      <c r="AT161" s="130"/>
      <c r="AU161" s="130"/>
      <c r="AV161" s="130"/>
      <c r="AW161" s="130"/>
      <c r="AX161" s="130"/>
      <c r="AY161" s="130"/>
      <c r="AZ161" s="83"/>
      <c r="BA161" s="130"/>
      <c r="BB161" s="130"/>
      <c r="BC161" s="130"/>
      <c r="BD161" s="130"/>
      <c r="BE161" s="130"/>
      <c r="BF161" s="130"/>
      <c r="BG161" s="130"/>
      <c r="BH161" s="130"/>
      <c r="BI161" s="130"/>
      <c r="BJ161" s="130"/>
      <c r="BK161" s="130"/>
      <c r="BL161" s="130"/>
      <c r="BM161" s="130"/>
      <c r="BN161" s="130"/>
      <c r="BO161" s="130"/>
      <c r="BP161" s="130"/>
      <c r="BQ161" s="130"/>
      <c r="BR161" s="130"/>
      <c r="BS161" s="130"/>
      <c r="BT161" s="130"/>
      <c r="BU161" s="130"/>
      <c r="BV161" s="130"/>
      <c r="BW161" s="130"/>
      <c r="BX161" s="130"/>
      <c r="BY161" s="130"/>
      <c r="BZ161" s="130"/>
      <c r="CA161" s="130"/>
      <c r="CB161" s="130"/>
      <c r="CC161" s="130"/>
      <c r="CD161" s="130"/>
      <c r="CE161" s="130"/>
      <c r="CF161" s="130"/>
      <c r="CG161" s="130"/>
      <c r="CH161" s="130"/>
      <c r="CI161" s="130"/>
      <c r="CJ161" s="130"/>
      <c r="CK161" s="144"/>
      <c r="CL161" s="144"/>
      <c r="CM161" s="144"/>
      <c r="CN161" s="145"/>
    </row>
    <row r="162" spans="1:92" s="28" customFormat="1" x14ac:dyDescent="0.2">
      <c r="A162" s="28" t="s">
        <v>337</v>
      </c>
      <c r="C162" s="146"/>
      <c r="D162" s="113"/>
      <c r="E162" s="29" t="s">
        <v>338</v>
      </c>
      <c r="F162" s="147">
        <f>+F163+F164+F165+F166+F167+F170+F171+F172+F173+F176+F177+F178+F179+F182</f>
        <v>34821000000</v>
      </c>
      <c r="G162" s="147">
        <f t="shared" ref="G162:AI162" si="137">+G163+G164+G165+G166+G167+G170+G171+G172+G173+G176+G177+G178+G179+G182</f>
        <v>0</v>
      </c>
      <c r="H162" s="147">
        <f t="shared" si="137"/>
        <v>0</v>
      </c>
      <c r="I162" s="147">
        <f t="shared" si="137"/>
        <v>0</v>
      </c>
      <c r="J162" s="147">
        <f t="shared" si="137"/>
        <v>0</v>
      </c>
      <c r="K162" s="147">
        <f t="shared" si="137"/>
        <v>0</v>
      </c>
      <c r="L162" s="147">
        <f t="shared" si="137"/>
        <v>0</v>
      </c>
      <c r="M162" s="147">
        <f t="shared" si="137"/>
        <v>0</v>
      </c>
      <c r="N162" s="147">
        <f t="shared" si="137"/>
        <v>0</v>
      </c>
      <c r="O162" s="147">
        <f t="shared" si="137"/>
        <v>0</v>
      </c>
      <c r="P162" s="147">
        <f t="shared" si="137"/>
        <v>0</v>
      </c>
      <c r="Q162" s="147">
        <f t="shared" si="137"/>
        <v>0</v>
      </c>
      <c r="R162" s="147">
        <f t="shared" si="137"/>
        <v>0</v>
      </c>
      <c r="S162" s="147">
        <f t="shared" si="137"/>
        <v>0</v>
      </c>
      <c r="T162" s="147">
        <f t="shared" si="137"/>
        <v>0</v>
      </c>
      <c r="U162" s="147">
        <f t="shared" si="137"/>
        <v>0</v>
      </c>
      <c r="V162" s="147">
        <f t="shared" si="137"/>
        <v>0</v>
      </c>
      <c r="W162" s="147">
        <f t="shared" si="137"/>
        <v>0</v>
      </c>
      <c r="X162" s="147">
        <f t="shared" si="137"/>
        <v>0</v>
      </c>
      <c r="Y162" s="147">
        <f t="shared" si="137"/>
        <v>0</v>
      </c>
      <c r="Z162" s="147">
        <f t="shared" si="137"/>
        <v>0</v>
      </c>
      <c r="AA162" s="147">
        <f t="shared" si="137"/>
        <v>0</v>
      </c>
      <c r="AB162" s="147">
        <f t="shared" si="137"/>
        <v>0</v>
      </c>
      <c r="AC162" s="147">
        <f t="shared" si="137"/>
        <v>0</v>
      </c>
      <c r="AD162" s="147">
        <f t="shared" si="137"/>
        <v>0</v>
      </c>
      <c r="AE162" s="147">
        <f t="shared" si="137"/>
        <v>0</v>
      </c>
      <c r="AF162" s="147">
        <f t="shared" si="137"/>
        <v>0</v>
      </c>
      <c r="AG162" s="147">
        <f t="shared" si="137"/>
        <v>4837676780</v>
      </c>
      <c r="AH162" s="147">
        <f t="shared" si="137"/>
        <v>0</v>
      </c>
      <c r="AI162" s="147">
        <f t="shared" si="137"/>
        <v>0</v>
      </c>
      <c r="AJ162" s="147">
        <f>+AJ163+AJ164+AJ165+AJ166+AJ167+AJ170+AJ171+AJ172+AJ173+AJ176+AJ177+AJ178+AJ179+AJ182</f>
        <v>29983323220</v>
      </c>
      <c r="AK162" s="147">
        <f t="shared" ref="AK162:CJ162" si="138">+AK163+AK164+AK165+AK166+AK167+AK170+AK171+AK172+AK173+AK176+AK177+AK178+AK179+AK182</f>
        <v>6377500000</v>
      </c>
      <c r="AL162" s="147">
        <f t="shared" si="138"/>
        <v>4004790400</v>
      </c>
      <c r="AM162" s="147">
        <f t="shared" si="138"/>
        <v>1006261686</v>
      </c>
      <c r="AN162" s="147">
        <f t="shared" si="138"/>
        <v>529624096</v>
      </c>
      <c r="AO162" s="147">
        <f t="shared" si="138"/>
        <v>0</v>
      </c>
      <c r="AP162" s="147">
        <f t="shared" si="138"/>
        <v>0</v>
      </c>
      <c r="AQ162" s="147">
        <f t="shared" si="138"/>
        <v>0</v>
      </c>
      <c r="AR162" s="147">
        <f t="shared" si="138"/>
        <v>0</v>
      </c>
      <c r="AS162" s="147">
        <f t="shared" si="138"/>
        <v>0</v>
      </c>
      <c r="AT162" s="147">
        <f t="shared" si="138"/>
        <v>0</v>
      </c>
      <c r="AU162" s="147">
        <f t="shared" si="138"/>
        <v>0</v>
      </c>
      <c r="AV162" s="147">
        <f t="shared" si="138"/>
        <v>0</v>
      </c>
      <c r="AW162" s="147">
        <f t="shared" si="138"/>
        <v>11918176182</v>
      </c>
      <c r="AX162" s="147">
        <f t="shared" si="138"/>
        <v>1668791645</v>
      </c>
      <c r="AY162" s="147">
        <f t="shared" si="138"/>
        <v>2620245259</v>
      </c>
      <c r="AZ162" s="147">
        <f t="shared" si="138"/>
        <v>2132766572</v>
      </c>
      <c r="BA162" s="147">
        <f t="shared" si="138"/>
        <v>1005725412</v>
      </c>
      <c r="BB162" s="147">
        <f t="shared" si="138"/>
        <v>0</v>
      </c>
      <c r="BC162" s="147">
        <f t="shared" si="138"/>
        <v>0</v>
      </c>
      <c r="BD162" s="147">
        <f t="shared" si="138"/>
        <v>0</v>
      </c>
      <c r="BE162" s="147">
        <f t="shared" si="138"/>
        <v>0</v>
      </c>
      <c r="BF162" s="147">
        <f t="shared" si="138"/>
        <v>0</v>
      </c>
      <c r="BG162" s="147">
        <f t="shared" si="138"/>
        <v>0</v>
      </c>
      <c r="BH162" s="147">
        <f t="shared" si="138"/>
        <v>0</v>
      </c>
      <c r="BI162" s="147">
        <f t="shared" si="138"/>
        <v>0</v>
      </c>
      <c r="BJ162" s="147">
        <f t="shared" si="138"/>
        <v>7427528888</v>
      </c>
      <c r="BK162" s="147">
        <f t="shared" si="138"/>
        <v>0</v>
      </c>
      <c r="BL162" s="147">
        <f t="shared" si="138"/>
        <v>506293931</v>
      </c>
      <c r="BM162" s="147">
        <f t="shared" si="138"/>
        <v>348505812</v>
      </c>
      <c r="BN162" s="147">
        <f t="shared" si="138"/>
        <v>649452210</v>
      </c>
      <c r="BO162" s="147">
        <f t="shared" si="138"/>
        <v>0</v>
      </c>
      <c r="BP162" s="147">
        <f t="shared" si="138"/>
        <v>0</v>
      </c>
      <c r="BQ162" s="147">
        <f t="shared" si="138"/>
        <v>0</v>
      </c>
      <c r="BR162" s="147">
        <f t="shared" si="138"/>
        <v>0</v>
      </c>
      <c r="BS162" s="147">
        <f t="shared" si="138"/>
        <v>0</v>
      </c>
      <c r="BT162" s="147">
        <f t="shared" si="138"/>
        <v>0</v>
      </c>
      <c r="BU162" s="147">
        <f t="shared" si="138"/>
        <v>0</v>
      </c>
      <c r="BV162" s="147">
        <f t="shared" si="138"/>
        <v>0</v>
      </c>
      <c r="BW162" s="147">
        <f t="shared" si="138"/>
        <v>1525003222</v>
      </c>
      <c r="BX162" s="147">
        <f t="shared" si="138"/>
        <v>0</v>
      </c>
      <c r="BY162" s="147">
        <f t="shared" si="138"/>
        <v>502965428</v>
      </c>
      <c r="BZ162" s="147">
        <f t="shared" si="138"/>
        <v>351834315</v>
      </c>
      <c r="CA162" s="147">
        <f t="shared" si="138"/>
        <v>649452210</v>
      </c>
      <c r="CB162" s="147">
        <f t="shared" si="138"/>
        <v>0</v>
      </c>
      <c r="CC162" s="147">
        <f t="shared" si="138"/>
        <v>0</v>
      </c>
      <c r="CD162" s="147">
        <f t="shared" si="138"/>
        <v>0</v>
      </c>
      <c r="CE162" s="147">
        <f t="shared" si="138"/>
        <v>0</v>
      </c>
      <c r="CF162" s="147">
        <f t="shared" si="138"/>
        <v>0</v>
      </c>
      <c r="CG162" s="147">
        <f t="shared" si="138"/>
        <v>0</v>
      </c>
      <c r="CH162" s="147">
        <f t="shared" si="138"/>
        <v>0</v>
      </c>
      <c r="CI162" s="147">
        <f t="shared" si="138"/>
        <v>0</v>
      </c>
      <c r="CJ162" s="147">
        <f t="shared" si="138"/>
        <v>1525003222</v>
      </c>
      <c r="CK162" s="147">
        <f t="shared" si="101"/>
        <v>18065147038</v>
      </c>
      <c r="CL162" s="147">
        <f t="shared" si="126"/>
        <v>4490647294</v>
      </c>
      <c r="CM162" s="147">
        <f t="shared" si="127"/>
        <v>5902525666</v>
      </c>
      <c r="CN162" s="147">
        <f t="shared" si="128"/>
        <v>0</v>
      </c>
    </row>
    <row r="163" spans="1:92" s="154" customFormat="1" ht="53.25" customHeight="1" x14ac:dyDescent="0.25">
      <c r="A163" s="74" t="s">
        <v>339</v>
      </c>
      <c r="B163" s="148" t="str">
        <f>+C163&amp;D163</f>
        <v>C 121-800-110</v>
      </c>
      <c r="C163" s="149" t="s">
        <v>340</v>
      </c>
      <c r="D163" s="150">
        <v>10</v>
      </c>
      <c r="E163" s="151" t="s">
        <v>341</v>
      </c>
      <c r="F163" s="152">
        <v>16600000000</v>
      </c>
      <c r="G163" s="152">
        <v>0</v>
      </c>
      <c r="H163" s="152">
        <v>0</v>
      </c>
      <c r="I163" s="152"/>
      <c r="J163" s="152"/>
      <c r="K163" s="152"/>
      <c r="L163" s="152"/>
      <c r="M163" s="152"/>
      <c r="N163" s="152"/>
      <c r="O163" s="152"/>
      <c r="P163" s="152"/>
      <c r="Q163" s="152"/>
      <c r="R163" s="152"/>
      <c r="S163" s="152"/>
      <c r="T163" s="152"/>
      <c r="U163" s="152"/>
      <c r="V163" s="152"/>
      <c r="W163" s="152"/>
      <c r="X163" s="152"/>
      <c r="Y163" s="152"/>
      <c r="Z163" s="152"/>
      <c r="AA163" s="152"/>
      <c r="AB163" s="152"/>
      <c r="AC163" s="152"/>
      <c r="AD163" s="152"/>
      <c r="AE163" s="153">
        <f t="shared" ref="AE163:AF172" si="139">+G163+I163+K163+M163+O163+Q163+S163+U163+W163+Y163+AA163+AC163</f>
        <v>0</v>
      </c>
      <c r="AF163" s="153">
        <f t="shared" si="139"/>
        <v>0</v>
      </c>
      <c r="AG163" s="152">
        <v>2600000000</v>
      </c>
      <c r="AH163" s="152"/>
      <c r="AI163" s="152"/>
      <c r="AJ163" s="152">
        <f>+F163-AE163+AF163-AG163</f>
        <v>14000000000</v>
      </c>
      <c r="AK163" s="95">
        <v>0</v>
      </c>
      <c r="AL163" s="95">
        <v>0</v>
      </c>
      <c r="AM163" s="85">
        <v>0</v>
      </c>
      <c r="AN163" s="78">
        <v>0</v>
      </c>
      <c r="AO163" s="152"/>
      <c r="AP163" s="152"/>
      <c r="AQ163" s="152"/>
      <c r="AR163" s="152"/>
      <c r="AS163" s="152"/>
      <c r="AT163" s="152"/>
      <c r="AU163" s="152"/>
      <c r="AV163" s="152"/>
      <c r="AW163" s="152">
        <f t="shared" ref="AW163:AW185" si="140">+SUM(AK163:AV163)</f>
        <v>0</v>
      </c>
      <c r="AX163" s="152">
        <v>0</v>
      </c>
      <c r="AY163" s="152">
        <v>0</v>
      </c>
      <c r="AZ163" s="152">
        <v>0</v>
      </c>
      <c r="BA163" s="152">
        <v>0</v>
      </c>
      <c r="BB163" s="152"/>
      <c r="BC163" s="152"/>
      <c r="BD163" s="152"/>
      <c r="BE163" s="152"/>
      <c r="BF163" s="152"/>
      <c r="BG163" s="152"/>
      <c r="BH163" s="152"/>
      <c r="BI163" s="152"/>
      <c r="BJ163" s="152">
        <f t="shared" ref="BJ163:BJ178" si="141">+SUM(AX163:BI163)</f>
        <v>0</v>
      </c>
      <c r="BK163" s="152">
        <v>0</v>
      </c>
      <c r="BL163" s="152">
        <v>0</v>
      </c>
      <c r="BM163" s="78">
        <v>0</v>
      </c>
      <c r="BN163" s="152">
        <v>0</v>
      </c>
      <c r="BO163" s="152"/>
      <c r="BP163" s="152"/>
      <c r="BQ163" s="152"/>
      <c r="BR163" s="152"/>
      <c r="BS163" s="152"/>
      <c r="BT163" s="152"/>
      <c r="BU163" s="152"/>
      <c r="BV163" s="152"/>
      <c r="BW163" s="152">
        <f t="shared" ref="BW163:BW185" si="142">+SUM(BK163:BV163)</f>
        <v>0</v>
      </c>
      <c r="BX163" s="152">
        <v>0</v>
      </c>
      <c r="BY163" s="152">
        <v>0</v>
      </c>
      <c r="BZ163" s="78">
        <v>0</v>
      </c>
      <c r="CA163" s="78">
        <v>0</v>
      </c>
      <c r="CB163" s="152"/>
      <c r="CC163" s="152"/>
      <c r="CD163" s="152"/>
      <c r="CE163" s="152"/>
      <c r="CF163" s="152"/>
      <c r="CG163" s="152"/>
      <c r="CH163" s="152"/>
      <c r="CI163" s="152"/>
      <c r="CJ163" s="152">
        <f t="shared" ref="CJ163:CJ185" si="143">+SUM(BX163:CI163)</f>
        <v>0</v>
      </c>
      <c r="CK163" s="152">
        <f t="shared" si="101"/>
        <v>14000000000</v>
      </c>
      <c r="CL163" s="152">
        <f t="shared" si="126"/>
        <v>0</v>
      </c>
      <c r="CM163" s="152">
        <f t="shared" si="127"/>
        <v>0</v>
      </c>
      <c r="CN163" s="152">
        <f t="shared" si="128"/>
        <v>0</v>
      </c>
    </row>
    <row r="164" spans="1:92" s="154" customFormat="1" ht="31.5" x14ac:dyDescent="0.25">
      <c r="A164" s="74" t="s">
        <v>342</v>
      </c>
      <c r="B164" s="148" t="str">
        <f>+C164&amp;D164</f>
        <v>C 122-800-210</v>
      </c>
      <c r="C164" s="149" t="s">
        <v>343</v>
      </c>
      <c r="D164" s="150">
        <v>10</v>
      </c>
      <c r="E164" s="151" t="s">
        <v>344</v>
      </c>
      <c r="F164" s="152">
        <v>721000000</v>
      </c>
      <c r="G164" s="152">
        <v>0</v>
      </c>
      <c r="H164" s="152">
        <v>0</v>
      </c>
      <c r="I164" s="152">
        <v>0</v>
      </c>
      <c r="J164" s="152">
        <v>0</v>
      </c>
      <c r="K164" s="152">
        <v>0</v>
      </c>
      <c r="L164" s="152"/>
      <c r="M164" s="152">
        <v>0</v>
      </c>
      <c r="N164" s="152"/>
      <c r="O164" s="152">
        <v>0</v>
      </c>
      <c r="P164" s="152"/>
      <c r="Q164" s="152">
        <v>0</v>
      </c>
      <c r="R164" s="152"/>
      <c r="S164" s="152">
        <v>0</v>
      </c>
      <c r="T164" s="152">
        <v>0</v>
      </c>
      <c r="U164" s="152">
        <v>0</v>
      </c>
      <c r="V164" s="152">
        <v>0</v>
      </c>
      <c r="W164" s="152">
        <v>0</v>
      </c>
      <c r="X164" s="155"/>
      <c r="Y164" s="152"/>
      <c r="Z164" s="152"/>
      <c r="AA164" s="152"/>
      <c r="AB164" s="152"/>
      <c r="AC164" s="152"/>
      <c r="AD164" s="152"/>
      <c r="AE164" s="153">
        <f t="shared" si="139"/>
        <v>0</v>
      </c>
      <c r="AF164" s="153">
        <f t="shared" si="139"/>
        <v>0</v>
      </c>
      <c r="AG164" s="155"/>
      <c r="AH164" s="155"/>
      <c r="AI164" s="155"/>
      <c r="AJ164" s="152">
        <f>+F164-AE164+AF164-AG164</f>
        <v>721000000</v>
      </c>
      <c r="AK164" s="95">
        <v>721000000</v>
      </c>
      <c r="AL164" s="95">
        <v>0</v>
      </c>
      <c r="AM164" s="85">
        <v>0</v>
      </c>
      <c r="AN164" s="78">
        <v>0</v>
      </c>
      <c r="AO164" s="155"/>
      <c r="AP164" s="155"/>
      <c r="AQ164" s="155"/>
      <c r="AR164" s="155"/>
      <c r="AS164" s="155"/>
      <c r="AT164" s="155"/>
      <c r="AU164" s="155"/>
      <c r="AV164" s="155"/>
      <c r="AW164" s="152">
        <f t="shared" si="140"/>
        <v>721000000</v>
      </c>
      <c r="AX164" s="152">
        <v>721000000</v>
      </c>
      <c r="AY164" s="152">
        <v>0</v>
      </c>
      <c r="AZ164" s="152">
        <v>0</v>
      </c>
      <c r="BA164" s="155">
        <v>0</v>
      </c>
      <c r="BB164" s="155"/>
      <c r="BC164" s="155"/>
      <c r="BD164" s="155"/>
      <c r="BE164" s="155"/>
      <c r="BF164" s="155"/>
      <c r="BG164" s="155"/>
      <c r="BH164" s="155"/>
      <c r="BI164" s="155"/>
      <c r="BJ164" s="152">
        <f t="shared" si="141"/>
        <v>721000000</v>
      </c>
      <c r="BK164" s="152">
        <v>0</v>
      </c>
      <c r="BL164" s="152">
        <v>0</v>
      </c>
      <c r="BM164" s="78">
        <v>0</v>
      </c>
      <c r="BN164" s="155">
        <v>0</v>
      </c>
      <c r="BO164" s="155"/>
      <c r="BP164" s="155"/>
      <c r="BQ164" s="155"/>
      <c r="BR164" s="155"/>
      <c r="BS164" s="155"/>
      <c r="BT164" s="155"/>
      <c r="BU164" s="155"/>
      <c r="BV164" s="155"/>
      <c r="BW164" s="152">
        <f t="shared" si="142"/>
        <v>0</v>
      </c>
      <c r="BX164" s="152">
        <v>0</v>
      </c>
      <c r="BY164" s="155">
        <v>0</v>
      </c>
      <c r="BZ164" s="78">
        <v>0</v>
      </c>
      <c r="CA164" s="78">
        <v>0</v>
      </c>
      <c r="CB164" s="155"/>
      <c r="CC164" s="155"/>
      <c r="CD164" s="155"/>
      <c r="CE164" s="155"/>
      <c r="CF164" s="155"/>
      <c r="CG164" s="155"/>
      <c r="CH164" s="155"/>
      <c r="CI164" s="155"/>
      <c r="CJ164" s="152">
        <f t="shared" si="143"/>
        <v>0</v>
      </c>
      <c r="CK164" s="152">
        <f t="shared" si="101"/>
        <v>0</v>
      </c>
      <c r="CL164" s="152">
        <f t="shared" si="126"/>
        <v>0</v>
      </c>
      <c r="CM164" s="152">
        <f t="shared" si="127"/>
        <v>721000000</v>
      </c>
      <c r="CN164" s="152">
        <f t="shared" si="128"/>
        <v>0</v>
      </c>
    </row>
    <row r="165" spans="1:92" s="164" customFormat="1" ht="63" x14ac:dyDescent="0.25">
      <c r="A165" s="74" t="s">
        <v>345</v>
      </c>
      <c r="B165" s="156" t="str">
        <f>+C165&amp;D165</f>
        <v>C 213-800-110</v>
      </c>
      <c r="C165" s="157" t="s">
        <v>346</v>
      </c>
      <c r="D165" s="158">
        <v>10</v>
      </c>
      <c r="E165" s="159" t="s">
        <v>347</v>
      </c>
      <c r="F165" s="160">
        <v>800000000</v>
      </c>
      <c r="G165" s="152">
        <v>0</v>
      </c>
      <c r="H165" s="152">
        <v>0</v>
      </c>
      <c r="I165" s="152"/>
      <c r="J165" s="152"/>
      <c r="K165" s="152"/>
      <c r="L165" s="152"/>
      <c r="M165" s="160"/>
      <c r="N165" s="160"/>
      <c r="O165" s="152"/>
      <c r="P165" s="152"/>
      <c r="Q165" s="152"/>
      <c r="R165" s="152"/>
      <c r="S165" s="152"/>
      <c r="T165" s="152"/>
      <c r="U165" s="152"/>
      <c r="V165" s="152"/>
      <c r="W165" s="152"/>
      <c r="X165" s="155"/>
      <c r="Y165" s="152"/>
      <c r="Z165" s="152"/>
      <c r="AA165" s="152"/>
      <c r="AB165" s="152"/>
      <c r="AC165" s="152"/>
      <c r="AD165" s="152"/>
      <c r="AE165" s="161">
        <f t="shared" si="139"/>
        <v>0</v>
      </c>
      <c r="AF165" s="161">
        <f t="shared" si="139"/>
        <v>0</v>
      </c>
      <c r="AG165" s="160">
        <v>800000000</v>
      </c>
      <c r="AH165" s="155"/>
      <c r="AI165" s="155"/>
      <c r="AJ165" s="160">
        <f>+F165-AE165+AF165-AG165</f>
        <v>0</v>
      </c>
      <c r="AK165" s="95">
        <v>0</v>
      </c>
      <c r="AL165" s="95">
        <v>0</v>
      </c>
      <c r="AM165" s="85">
        <v>0</v>
      </c>
      <c r="AN165" s="162">
        <v>0</v>
      </c>
      <c r="AO165" s="155"/>
      <c r="AP165" s="155"/>
      <c r="AQ165" s="155"/>
      <c r="AR165" s="155"/>
      <c r="AS165" s="155"/>
      <c r="AT165" s="155"/>
      <c r="AU165" s="155"/>
      <c r="AV165" s="155"/>
      <c r="AW165" s="160">
        <f t="shared" si="140"/>
        <v>0</v>
      </c>
      <c r="AX165" s="152">
        <v>0</v>
      </c>
      <c r="AY165" s="152">
        <v>0</v>
      </c>
      <c r="AZ165" s="152">
        <v>0</v>
      </c>
      <c r="BA165" s="163">
        <v>0</v>
      </c>
      <c r="BB165" s="155"/>
      <c r="BC165" s="155"/>
      <c r="BD165" s="155"/>
      <c r="BE165" s="155"/>
      <c r="BF165" s="155"/>
      <c r="BG165" s="155"/>
      <c r="BH165" s="155"/>
      <c r="BI165" s="155"/>
      <c r="BJ165" s="160">
        <f t="shared" si="141"/>
        <v>0</v>
      </c>
      <c r="BK165" s="152">
        <v>0</v>
      </c>
      <c r="BL165" s="152">
        <v>0</v>
      </c>
      <c r="BM165" s="78">
        <v>0</v>
      </c>
      <c r="BN165" s="163">
        <v>0</v>
      </c>
      <c r="BO165" s="155"/>
      <c r="BP165" s="155"/>
      <c r="BQ165" s="155"/>
      <c r="BR165" s="155"/>
      <c r="BS165" s="155"/>
      <c r="BT165" s="155"/>
      <c r="BU165" s="155"/>
      <c r="BV165" s="155"/>
      <c r="BW165" s="160">
        <f t="shared" si="142"/>
        <v>0</v>
      </c>
      <c r="BX165" s="160">
        <v>0</v>
      </c>
      <c r="BY165" s="163">
        <v>0</v>
      </c>
      <c r="BZ165" s="162">
        <v>0</v>
      </c>
      <c r="CA165" s="162">
        <v>0</v>
      </c>
      <c r="CB165" s="155"/>
      <c r="CC165" s="155"/>
      <c r="CD165" s="155"/>
      <c r="CE165" s="155"/>
      <c r="CF165" s="155"/>
      <c r="CG165" s="155"/>
      <c r="CH165" s="155"/>
      <c r="CI165" s="155"/>
      <c r="CJ165" s="160">
        <f t="shared" si="143"/>
        <v>0</v>
      </c>
      <c r="CK165" s="160">
        <f t="shared" si="101"/>
        <v>0</v>
      </c>
      <c r="CL165" s="160">
        <f t="shared" si="126"/>
        <v>0</v>
      </c>
      <c r="CM165" s="160">
        <f t="shared" si="127"/>
        <v>0</v>
      </c>
      <c r="CN165" s="160">
        <f t="shared" si="128"/>
        <v>0</v>
      </c>
    </row>
    <row r="166" spans="1:92" s="164" customFormat="1" ht="47.25" x14ac:dyDescent="0.25">
      <c r="A166" s="74" t="s">
        <v>348</v>
      </c>
      <c r="B166" s="156" t="str">
        <f>+C166&amp;D166</f>
        <v>C 310-1507-110</v>
      </c>
      <c r="C166" s="157" t="s">
        <v>349</v>
      </c>
      <c r="D166" s="158">
        <v>10</v>
      </c>
      <c r="E166" s="159" t="s">
        <v>350</v>
      </c>
      <c r="F166" s="160">
        <v>700000000</v>
      </c>
      <c r="G166" s="152">
        <v>0</v>
      </c>
      <c r="H166" s="152">
        <v>0</v>
      </c>
      <c r="I166" s="152"/>
      <c r="J166" s="152"/>
      <c r="K166" s="152"/>
      <c r="L166" s="152"/>
      <c r="M166" s="160"/>
      <c r="N166" s="160"/>
      <c r="O166" s="152"/>
      <c r="P166" s="152"/>
      <c r="Q166" s="152"/>
      <c r="R166" s="152"/>
      <c r="S166" s="152"/>
      <c r="T166" s="152"/>
      <c r="U166" s="152"/>
      <c r="V166" s="152"/>
      <c r="W166" s="152"/>
      <c r="X166" s="152"/>
      <c r="Y166" s="152"/>
      <c r="Z166" s="152"/>
      <c r="AA166" s="152"/>
      <c r="AB166" s="152"/>
      <c r="AC166" s="152"/>
      <c r="AD166" s="152"/>
      <c r="AE166" s="161">
        <f t="shared" si="139"/>
        <v>0</v>
      </c>
      <c r="AF166" s="161">
        <f t="shared" si="139"/>
        <v>0</v>
      </c>
      <c r="AG166" s="160">
        <v>271810000</v>
      </c>
      <c r="AH166" s="152"/>
      <c r="AI166" s="152"/>
      <c r="AJ166" s="160">
        <f>+F166-AE166+AF166-AG166</f>
        <v>428190000</v>
      </c>
      <c r="AK166" s="95">
        <v>58500000</v>
      </c>
      <c r="AL166" s="95">
        <v>271500000</v>
      </c>
      <c r="AM166" s="85">
        <v>0</v>
      </c>
      <c r="AN166" s="162">
        <v>0</v>
      </c>
      <c r="AO166" s="152"/>
      <c r="AP166" s="152"/>
      <c r="AQ166" s="152"/>
      <c r="AR166" s="152"/>
      <c r="AS166" s="152"/>
      <c r="AT166" s="152"/>
      <c r="AU166" s="152"/>
      <c r="AV166" s="152"/>
      <c r="AW166" s="160">
        <f t="shared" si="140"/>
        <v>330000000</v>
      </c>
      <c r="AX166" s="152">
        <v>40000000</v>
      </c>
      <c r="AY166" s="152">
        <v>0</v>
      </c>
      <c r="AZ166" s="152">
        <v>226500000</v>
      </c>
      <c r="BA166" s="160">
        <v>0</v>
      </c>
      <c r="BB166" s="152"/>
      <c r="BC166" s="152"/>
      <c r="BD166" s="152"/>
      <c r="BE166" s="152"/>
      <c r="BF166" s="152"/>
      <c r="BG166" s="152"/>
      <c r="BH166" s="152"/>
      <c r="BI166" s="152"/>
      <c r="BJ166" s="160">
        <f t="shared" si="141"/>
        <v>266500000</v>
      </c>
      <c r="BK166" s="152">
        <v>0</v>
      </c>
      <c r="BL166" s="152">
        <v>20000000</v>
      </c>
      <c r="BM166" s="78">
        <v>1500000</v>
      </c>
      <c r="BN166" s="160">
        <v>16000001</v>
      </c>
      <c r="BO166" s="152"/>
      <c r="BP166" s="152"/>
      <c r="BQ166" s="152"/>
      <c r="BR166" s="152"/>
      <c r="BS166" s="152"/>
      <c r="BT166" s="152"/>
      <c r="BU166" s="152"/>
      <c r="BV166" s="152"/>
      <c r="BW166" s="160">
        <f t="shared" si="142"/>
        <v>37500001</v>
      </c>
      <c r="BX166" s="160">
        <v>0</v>
      </c>
      <c r="BY166" s="160">
        <v>20000000</v>
      </c>
      <c r="BZ166" s="162">
        <v>1500000</v>
      </c>
      <c r="CA166" s="162">
        <v>16000001</v>
      </c>
      <c r="CB166" s="152"/>
      <c r="CC166" s="152"/>
      <c r="CD166" s="152"/>
      <c r="CE166" s="152"/>
      <c r="CF166" s="152"/>
      <c r="CG166" s="152"/>
      <c r="CH166" s="152"/>
      <c r="CI166" s="152"/>
      <c r="CJ166" s="160">
        <f t="shared" si="143"/>
        <v>37500001</v>
      </c>
      <c r="CK166" s="160">
        <f t="shared" si="101"/>
        <v>98190000</v>
      </c>
      <c r="CL166" s="160">
        <f t="shared" si="126"/>
        <v>63500000</v>
      </c>
      <c r="CM166" s="160">
        <f t="shared" si="127"/>
        <v>228999999</v>
      </c>
      <c r="CN166" s="160">
        <f t="shared" si="128"/>
        <v>0</v>
      </c>
    </row>
    <row r="167" spans="1:92" s="148" customFormat="1" x14ac:dyDescent="0.2">
      <c r="A167" s="74" t="s">
        <v>351</v>
      </c>
      <c r="C167" s="149" t="s">
        <v>352</v>
      </c>
      <c r="D167" s="150">
        <v>10</v>
      </c>
      <c r="E167" s="155" t="s">
        <v>353</v>
      </c>
      <c r="F167" s="152">
        <f>+SUM(F168:F169)</f>
        <v>1700000000</v>
      </c>
      <c r="G167" s="152">
        <f t="shared" ref="G167:BR167" si="144">+SUM(G168:G169)</f>
        <v>0</v>
      </c>
      <c r="H167" s="152">
        <f t="shared" si="144"/>
        <v>0</v>
      </c>
      <c r="I167" s="152">
        <f t="shared" si="144"/>
        <v>0</v>
      </c>
      <c r="J167" s="152">
        <f t="shared" si="144"/>
        <v>0</v>
      </c>
      <c r="K167" s="152">
        <f t="shared" si="144"/>
        <v>0</v>
      </c>
      <c r="L167" s="152">
        <f t="shared" si="144"/>
        <v>0</v>
      </c>
      <c r="M167" s="152">
        <f t="shared" si="144"/>
        <v>0</v>
      </c>
      <c r="N167" s="152">
        <f t="shared" si="144"/>
        <v>0</v>
      </c>
      <c r="O167" s="152">
        <f t="shared" si="144"/>
        <v>0</v>
      </c>
      <c r="P167" s="152">
        <f t="shared" si="144"/>
        <v>0</v>
      </c>
      <c r="Q167" s="152">
        <f t="shared" si="144"/>
        <v>0</v>
      </c>
      <c r="R167" s="152">
        <f t="shared" si="144"/>
        <v>0</v>
      </c>
      <c r="S167" s="152">
        <f t="shared" si="144"/>
        <v>0</v>
      </c>
      <c r="T167" s="152">
        <f t="shared" si="144"/>
        <v>0</v>
      </c>
      <c r="U167" s="152">
        <f t="shared" si="144"/>
        <v>0</v>
      </c>
      <c r="V167" s="152">
        <f t="shared" si="144"/>
        <v>0</v>
      </c>
      <c r="W167" s="152">
        <f t="shared" si="144"/>
        <v>0</v>
      </c>
      <c r="X167" s="152">
        <f t="shared" si="144"/>
        <v>0</v>
      </c>
      <c r="Y167" s="152">
        <f t="shared" si="144"/>
        <v>0</v>
      </c>
      <c r="Z167" s="152">
        <f t="shared" si="144"/>
        <v>0</v>
      </c>
      <c r="AA167" s="152">
        <f t="shared" si="144"/>
        <v>0</v>
      </c>
      <c r="AB167" s="152">
        <f t="shared" si="144"/>
        <v>0</v>
      </c>
      <c r="AC167" s="152">
        <f t="shared" si="144"/>
        <v>0</v>
      </c>
      <c r="AD167" s="152">
        <f t="shared" si="144"/>
        <v>0</v>
      </c>
      <c r="AE167" s="153">
        <f t="shared" si="139"/>
        <v>0</v>
      </c>
      <c r="AF167" s="153">
        <f t="shared" si="139"/>
        <v>0</v>
      </c>
      <c r="AG167" s="152">
        <f t="shared" si="144"/>
        <v>0</v>
      </c>
      <c r="AH167" s="152">
        <f t="shared" si="144"/>
        <v>0</v>
      </c>
      <c r="AI167" s="152">
        <f t="shared" si="144"/>
        <v>0</v>
      </c>
      <c r="AJ167" s="152">
        <f>+F167-AE167+AF167</f>
        <v>1700000000</v>
      </c>
      <c r="AK167" s="152">
        <f>+SUM(AK168:AK169)</f>
        <v>419500000</v>
      </c>
      <c r="AL167" s="152">
        <f t="shared" si="144"/>
        <v>329580000</v>
      </c>
      <c r="AM167" s="152">
        <f t="shared" si="144"/>
        <v>444744936</v>
      </c>
      <c r="AN167" s="152">
        <f t="shared" si="144"/>
        <v>8124096</v>
      </c>
      <c r="AO167" s="152">
        <f t="shared" si="144"/>
        <v>0</v>
      </c>
      <c r="AP167" s="152">
        <f t="shared" si="144"/>
        <v>0</v>
      </c>
      <c r="AQ167" s="152">
        <f t="shared" si="144"/>
        <v>0</v>
      </c>
      <c r="AR167" s="152">
        <f t="shared" si="144"/>
        <v>0</v>
      </c>
      <c r="AS167" s="152">
        <f t="shared" si="144"/>
        <v>0</v>
      </c>
      <c r="AT167" s="152">
        <f t="shared" si="144"/>
        <v>0</v>
      </c>
      <c r="AU167" s="152">
        <f t="shared" si="144"/>
        <v>0</v>
      </c>
      <c r="AV167" s="152">
        <f t="shared" si="144"/>
        <v>0</v>
      </c>
      <c r="AW167" s="152">
        <f t="shared" si="144"/>
        <v>1201949032</v>
      </c>
      <c r="AX167" s="152">
        <f t="shared" si="144"/>
        <v>225621836</v>
      </c>
      <c r="AY167" s="152">
        <f t="shared" si="144"/>
        <v>241162291</v>
      </c>
      <c r="AZ167" s="152">
        <f t="shared" si="144"/>
        <v>622591552</v>
      </c>
      <c r="BA167" s="152">
        <f t="shared" si="144"/>
        <v>25503555</v>
      </c>
      <c r="BB167" s="152">
        <f t="shared" si="144"/>
        <v>0</v>
      </c>
      <c r="BC167" s="152">
        <f t="shared" si="144"/>
        <v>0</v>
      </c>
      <c r="BD167" s="152">
        <f t="shared" si="144"/>
        <v>0</v>
      </c>
      <c r="BE167" s="152">
        <f t="shared" si="144"/>
        <v>0</v>
      </c>
      <c r="BF167" s="152">
        <f t="shared" si="144"/>
        <v>0</v>
      </c>
      <c r="BG167" s="152">
        <f t="shared" si="144"/>
        <v>0</v>
      </c>
      <c r="BH167" s="152">
        <f t="shared" si="144"/>
        <v>0</v>
      </c>
      <c r="BI167" s="152">
        <f t="shared" si="144"/>
        <v>0</v>
      </c>
      <c r="BJ167" s="152">
        <f t="shared" si="144"/>
        <v>1114879234</v>
      </c>
      <c r="BK167" s="152">
        <f t="shared" si="144"/>
        <v>0</v>
      </c>
      <c r="BL167" s="152">
        <f t="shared" si="144"/>
        <v>117454673</v>
      </c>
      <c r="BM167" s="152">
        <f t="shared" si="144"/>
        <v>27209009</v>
      </c>
      <c r="BN167" s="152">
        <f t="shared" si="144"/>
        <v>84119342</v>
      </c>
      <c r="BO167" s="152">
        <f t="shared" si="144"/>
        <v>0</v>
      </c>
      <c r="BP167" s="152">
        <f t="shared" si="144"/>
        <v>0</v>
      </c>
      <c r="BQ167" s="152">
        <f t="shared" si="144"/>
        <v>0</v>
      </c>
      <c r="BR167" s="152">
        <f t="shared" si="144"/>
        <v>0</v>
      </c>
      <c r="BS167" s="152">
        <f t="shared" ref="BS167:CJ167" si="145">+SUM(BS168:BS169)</f>
        <v>0</v>
      </c>
      <c r="BT167" s="152">
        <f t="shared" si="145"/>
        <v>0</v>
      </c>
      <c r="BU167" s="152">
        <f t="shared" si="145"/>
        <v>0</v>
      </c>
      <c r="BV167" s="152">
        <f t="shared" si="145"/>
        <v>0</v>
      </c>
      <c r="BW167" s="152">
        <f t="shared" si="145"/>
        <v>228783024</v>
      </c>
      <c r="BX167" s="152">
        <f t="shared" si="145"/>
        <v>0</v>
      </c>
      <c r="BY167" s="152">
        <f t="shared" si="145"/>
        <v>115000421</v>
      </c>
      <c r="BZ167" s="152">
        <f t="shared" si="145"/>
        <v>29663261</v>
      </c>
      <c r="CA167" s="152">
        <f t="shared" si="145"/>
        <v>84119342</v>
      </c>
      <c r="CB167" s="152">
        <f t="shared" si="145"/>
        <v>0</v>
      </c>
      <c r="CC167" s="152">
        <f t="shared" si="145"/>
        <v>0</v>
      </c>
      <c r="CD167" s="152">
        <f t="shared" si="145"/>
        <v>0</v>
      </c>
      <c r="CE167" s="152">
        <f t="shared" si="145"/>
        <v>0</v>
      </c>
      <c r="CF167" s="152">
        <f t="shared" si="145"/>
        <v>0</v>
      </c>
      <c r="CG167" s="152">
        <f t="shared" si="145"/>
        <v>0</v>
      </c>
      <c r="CH167" s="152">
        <f t="shared" si="145"/>
        <v>0</v>
      </c>
      <c r="CI167" s="152">
        <f t="shared" si="145"/>
        <v>0</v>
      </c>
      <c r="CJ167" s="152">
        <f t="shared" si="145"/>
        <v>228783024</v>
      </c>
      <c r="CK167" s="152">
        <f t="shared" si="101"/>
        <v>498050968</v>
      </c>
      <c r="CL167" s="152">
        <f t="shared" si="126"/>
        <v>87069798</v>
      </c>
      <c r="CM167" s="152">
        <f t="shared" si="127"/>
        <v>886096210</v>
      </c>
      <c r="CN167" s="152">
        <f t="shared" si="128"/>
        <v>0</v>
      </c>
    </row>
    <row r="168" spans="1:92" s="164" customFormat="1" ht="31.5" outlineLevel="1" x14ac:dyDescent="0.25">
      <c r="B168" s="164" t="str">
        <f>+C168&amp;D168</f>
        <v>C 310-1507-3-0-210</v>
      </c>
      <c r="C168" s="166" t="s">
        <v>354</v>
      </c>
      <c r="D168" s="167">
        <v>10</v>
      </c>
      <c r="E168" s="168" t="s">
        <v>355</v>
      </c>
      <c r="F168" s="161">
        <v>472000000</v>
      </c>
      <c r="G168" s="153">
        <v>0</v>
      </c>
      <c r="H168" s="153">
        <v>0</v>
      </c>
      <c r="I168" s="153"/>
      <c r="J168" s="153"/>
      <c r="K168" s="153"/>
      <c r="L168" s="153"/>
      <c r="M168" s="160"/>
      <c r="N168" s="160"/>
      <c r="O168" s="152"/>
      <c r="P168" s="152"/>
      <c r="Q168" s="153"/>
      <c r="R168" s="153"/>
      <c r="S168" s="153"/>
      <c r="T168" s="153"/>
      <c r="U168" s="153"/>
      <c r="V168" s="153"/>
      <c r="W168" s="153"/>
      <c r="X168" s="153"/>
      <c r="Y168" s="153"/>
      <c r="Z168" s="153"/>
      <c r="AA168" s="153"/>
      <c r="AB168" s="153"/>
      <c r="AC168" s="153"/>
      <c r="AD168" s="153"/>
      <c r="AE168" s="161">
        <f t="shared" si="139"/>
        <v>0</v>
      </c>
      <c r="AF168" s="161">
        <f t="shared" si="139"/>
        <v>0</v>
      </c>
      <c r="AG168" s="161"/>
      <c r="AH168" s="153"/>
      <c r="AI168" s="153"/>
      <c r="AJ168" s="161">
        <f>+F168-AE168+AF168-AG168</f>
        <v>472000000</v>
      </c>
      <c r="AK168" s="85">
        <v>359700000</v>
      </c>
      <c r="AL168" s="85">
        <v>3000000</v>
      </c>
      <c r="AM168" s="85">
        <v>0</v>
      </c>
      <c r="AN168" s="162">
        <v>0</v>
      </c>
      <c r="AO168" s="153"/>
      <c r="AP168" s="153"/>
      <c r="AQ168" s="153"/>
      <c r="AR168" s="153"/>
      <c r="AS168" s="153"/>
      <c r="AT168" s="153"/>
      <c r="AU168" s="153"/>
      <c r="AV168" s="153"/>
      <c r="AW168" s="161">
        <f t="shared" si="140"/>
        <v>362700000</v>
      </c>
      <c r="AX168" s="153">
        <v>225621836</v>
      </c>
      <c r="AY168" s="153">
        <v>16115625</v>
      </c>
      <c r="AZ168" s="153">
        <v>27846616</v>
      </c>
      <c r="BA168" s="161">
        <v>24668355</v>
      </c>
      <c r="BB168" s="153"/>
      <c r="BC168" s="153"/>
      <c r="BD168" s="153"/>
      <c r="BE168" s="153"/>
      <c r="BF168" s="153"/>
      <c r="BG168" s="153"/>
      <c r="BH168" s="153"/>
      <c r="BI168" s="153"/>
      <c r="BJ168" s="161">
        <f t="shared" si="141"/>
        <v>294252432</v>
      </c>
      <c r="BK168" s="152">
        <v>0</v>
      </c>
      <c r="BL168" s="153">
        <v>117454673</v>
      </c>
      <c r="BM168" s="78">
        <v>21609009</v>
      </c>
      <c r="BN168" s="161">
        <v>17592141</v>
      </c>
      <c r="BO168" s="153"/>
      <c r="BP168" s="153"/>
      <c r="BQ168" s="153"/>
      <c r="BR168" s="153"/>
      <c r="BS168" s="153"/>
      <c r="BT168" s="153"/>
      <c r="BU168" s="153"/>
      <c r="BV168" s="153"/>
      <c r="BW168" s="161">
        <f t="shared" si="142"/>
        <v>156655823</v>
      </c>
      <c r="BX168" s="160">
        <v>0</v>
      </c>
      <c r="BY168" s="161">
        <v>115000421</v>
      </c>
      <c r="BZ168" s="162">
        <v>24063261</v>
      </c>
      <c r="CA168" s="162">
        <v>17592141</v>
      </c>
      <c r="CB168" s="153"/>
      <c r="CC168" s="153"/>
      <c r="CD168" s="153"/>
      <c r="CE168" s="153"/>
      <c r="CF168" s="153"/>
      <c r="CG168" s="153"/>
      <c r="CH168" s="153"/>
      <c r="CI168" s="153"/>
      <c r="CJ168" s="161">
        <f t="shared" si="143"/>
        <v>156655823</v>
      </c>
      <c r="CK168" s="161">
        <f t="shared" si="101"/>
        <v>109300000</v>
      </c>
      <c r="CL168" s="161">
        <f t="shared" si="126"/>
        <v>68447568</v>
      </c>
      <c r="CM168" s="161">
        <f t="shared" si="127"/>
        <v>137596609</v>
      </c>
      <c r="CN168" s="161">
        <f t="shared" si="128"/>
        <v>0</v>
      </c>
    </row>
    <row r="169" spans="1:92" s="164" customFormat="1" ht="31.5" outlineLevel="1" x14ac:dyDescent="0.25">
      <c r="B169" s="164" t="str">
        <f>+C169&amp;D169</f>
        <v>C 310-1507-3-0-310</v>
      </c>
      <c r="C169" s="166" t="s">
        <v>356</v>
      </c>
      <c r="D169" s="167">
        <v>10</v>
      </c>
      <c r="E169" s="168" t="s">
        <v>357</v>
      </c>
      <c r="F169" s="161">
        <v>1228000000</v>
      </c>
      <c r="G169" s="153">
        <v>0</v>
      </c>
      <c r="H169" s="153">
        <v>0</v>
      </c>
      <c r="I169" s="153"/>
      <c r="J169" s="153"/>
      <c r="K169" s="153"/>
      <c r="L169" s="153"/>
      <c r="M169" s="161"/>
      <c r="N169" s="161"/>
      <c r="O169" s="153"/>
      <c r="P169" s="153"/>
      <c r="Q169" s="153"/>
      <c r="R169" s="153"/>
      <c r="S169" s="153"/>
      <c r="T169" s="153"/>
      <c r="U169" s="153"/>
      <c r="V169" s="153"/>
      <c r="W169" s="153"/>
      <c r="X169" s="153"/>
      <c r="Y169" s="153"/>
      <c r="Z169" s="153"/>
      <c r="AA169" s="153"/>
      <c r="AB169" s="153"/>
      <c r="AC169" s="153"/>
      <c r="AD169" s="153"/>
      <c r="AE169" s="161">
        <f t="shared" si="139"/>
        <v>0</v>
      </c>
      <c r="AF169" s="161">
        <f t="shared" si="139"/>
        <v>0</v>
      </c>
      <c r="AG169" s="161"/>
      <c r="AH169" s="153"/>
      <c r="AI169" s="153"/>
      <c r="AJ169" s="161">
        <f>+F169-AE169+AF169-AG169</f>
        <v>1228000000</v>
      </c>
      <c r="AK169" s="85">
        <v>59800000</v>
      </c>
      <c r="AL169" s="85">
        <v>326580000</v>
      </c>
      <c r="AM169" s="85">
        <v>444744936</v>
      </c>
      <c r="AN169" s="162">
        <v>8124096</v>
      </c>
      <c r="AO169" s="153"/>
      <c r="AP169" s="153"/>
      <c r="AQ169" s="153"/>
      <c r="AR169" s="153"/>
      <c r="AS169" s="153"/>
      <c r="AT169" s="153"/>
      <c r="AU169" s="153"/>
      <c r="AV169" s="153"/>
      <c r="AW169" s="161">
        <f t="shared" si="140"/>
        <v>839249032</v>
      </c>
      <c r="AX169" s="153">
        <v>0</v>
      </c>
      <c r="AY169" s="153">
        <v>225046666</v>
      </c>
      <c r="AZ169" s="153">
        <v>594744936</v>
      </c>
      <c r="BA169" s="161">
        <v>835200</v>
      </c>
      <c r="BB169" s="153"/>
      <c r="BC169" s="153"/>
      <c r="BD169" s="153"/>
      <c r="BE169" s="153"/>
      <c r="BF169" s="153"/>
      <c r="BG169" s="153"/>
      <c r="BH169" s="153"/>
      <c r="BI169" s="153"/>
      <c r="BJ169" s="161">
        <f t="shared" si="141"/>
        <v>820626802</v>
      </c>
      <c r="BK169" s="152">
        <v>0</v>
      </c>
      <c r="BL169" s="153">
        <v>0</v>
      </c>
      <c r="BM169" s="78">
        <v>5600000</v>
      </c>
      <c r="BN169" s="161">
        <v>66527201</v>
      </c>
      <c r="BO169" s="153"/>
      <c r="BP169" s="153"/>
      <c r="BQ169" s="153"/>
      <c r="BR169" s="153"/>
      <c r="BS169" s="153"/>
      <c r="BT169" s="153"/>
      <c r="BU169" s="153"/>
      <c r="BV169" s="153"/>
      <c r="BW169" s="161">
        <f t="shared" si="142"/>
        <v>72127201</v>
      </c>
      <c r="BX169" s="160">
        <v>0</v>
      </c>
      <c r="BY169" s="161">
        <v>0</v>
      </c>
      <c r="BZ169" s="162">
        <v>5600000</v>
      </c>
      <c r="CA169" s="162">
        <v>66527201</v>
      </c>
      <c r="CB169" s="153"/>
      <c r="CC169" s="153"/>
      <c r="CD169" s="153"/>
      <c r="CE169" s="153"/>
      <c r="CF169" s="153"/>
      <c r="CG169" s="153"/>
      <c r="CH169" s="153"/>
      <c r="CI169" s="153"/>
      <c r="CJ169" s="161">
        <f t="shared" si="143"/>
        <v>72127201</v>
      </c>
      <c r="CK169" s="161">
        <f t="shared" si="101"/>
        <v>388750968</v>
      </c>
      <c r="CL169" s="161">
        <f t="shared" si="126"/>
        <v>18622230</v>
      </c>
      <c r="CM169" s="161">
        <f t="shared" si="127"/>
        <v>748499601</v>
      </c>
      <c r="CN169" s="161">
        <f t="shared" si="128"/>
        <v>0</v>
      </c>
    </row>
    <row r="170" spans="1:92" s="156" customFormat="1" ht="63" x14ac:dyDescent="0.25">
      <c r="A170" s="74" t="s">
        <v>358</v>
      </c>
      <c r="B170" s="156" t="str">
        <f>+C170&amp;D170</f>
        <v>C 310-1507-410</v>
      </c>
      <c r="C170" s="157" t="s">
        <v>359</v>
      </c>
      <c r="D170" s="158">
        <v>10</v>
      </c>
      <c r="E170" s="159" t="s">
        <v>360</v>
      </c>
      <c r="F170" s="160">
        <v>400000000</v>
      </c>
      <c r="G170" s="152">
        <v>0</v>
      </c>
      <c r="H170" s="152">
        <v>0</v>
      </c>
      <c r="I170" s="152"/>
      <c r="J170" s="152"/>
      <c r="K170" s="152"/>
      <c r="L170" s="152"/>
      <c r="M170" s="160"/>
      <c r="N170" s="160"/>
      <c r="O170" s="152"/>
      <c r="P170" s="152"/>
      <c r="Q170" s="152"/>
      <c r="R170" s="152"/>
      <c r="S170" s="152"/>
      <c r="T170" s="152"/>
      <c r="U170" s="152"/>
      <c r="V170" s="152"/>
      <c r="W170" s="152"/>
      <c r="X170" s="152"/>
      <c r="Y170" s="152"/>
      <c r="Z170" s="152"/>
      <c r="AA170" s="152"/>
      <c r="AB170" s="152"/>
      <c r="AC170" s="152"/>
      <c r="AD170" s="152"/>
      <c r="AE170" s="160">
        <f t="shared" si="139"/>
        <v>0</v>
      </c>
      <c r="AF170" s="160">
        <f t="shared" si="139"/>
        <v>0</v>
      </c>
      <c r="AG170" s="160">
        <v>155226780</v>
      </c>
      <c r="AH170" s="152"/>
      <c r="AI170" s="152"/>
      <c r="AJ170" s="161">
        <f>+F170-AE170+AF170-AG170</f>
        <v>244773220</v>
      </c>
      <c r="AK170" s="95">
        <v>0</v>
      </c>
      <c r="AL170" s="95">
        <v>0</v>
      </c>
      <c r="AM170" s="85">
        <v>0</v>
      </c>
      <c r="AN170" s="162">
        <v>0</v>
      </c>
      <c r="AO170" s="152"/>
      <c r="AP170" s="152"/>
      <c r="AQ170" s="152"/>
      <c r="AR170" s="152"/>
      <c r="AS170" s="152"/>
      <c r="AT170" s="152"/>
      <c r="AU170" s="152"/>
      <c r="AV170" s="152"/>
      <c r="AW170" s="160">
        <f t="shared" si="140"/>
        <v>0</v>
      </c>
      <c r="AX170" s="152">
        <v>0</v>
      </c>
      <c r="AY170" s="152">
        <v>0</v>
      </c>
      <c r="AZ170" s="152">
        <v>0</v>
      </c>
      <c r="BA170" s="160">
        <v>0</v>
      </c>
      <c r="BB170" s="152"/>
      <c r="BC170" s="152"/>
      <c r="BD170" s="152"/>
      <c r="BE170" s="152"/>
      <c r="BF170" s="152"/>
      <c r="BG170" s="152"/>
      <c r="BH170" s="152"/>
      <c r="BI170" s="152"/>
      <c r="BJ170" s="160">
        <f t="shared" si="141"/>
        <v>0</v>
      </c>
      <c r="BK170" s="152">
        <v>0</v>
      </c>
      <c r="BL170" s="152">
        <v>0</v>
      </c>
      <c r="BM170" s="78">
        <v>0</v>
      </c>
      <c r="BN170" s="160">
        <v>0</v>
      </c>
      <c r="BO170" s="152"/>
      <c r="BP170" s="152"/>
      <c r="BQ170" s="152"/>
      <c r="BR170" s="152"/>
      <c r="BS170" s="152"/>
      <c r="BT170" s="152"/>
      <c r="BU170" s="152"/>
      <c r="BV170" s="152"/>
      <c r="BW170" s="160">
        <f t="shared" si="142"/>
        <v>0</v>
      </c>
      <c r="BX170" s="160">
        <v>0</v>
      </c>
      <c r="BY170" s="160">
        <v>0</v>
      </c>
      <c r="BZ170" s="162">
        <v>0</v>
      </c>
      <c r="CA170" s="162">
        <v>0</v>
      </c>
      <c r="CB170" s="152"/>
      <c r="CC170" s="152"/>
      <c r="CD170" s="152"/>
      <c r="CE170" s="152"/>
      <c r="CF170" s="152"/>
      <c r="CG170" s="152"/>
      <c r="CH170" s="152"/>
      <c r="CI170" s="152"/>
      <c r="CJ170" s="160">
        <f t="shared" si="143"/>
        <v>0</v>
      </c>
      <c r="CK170" s="160">
        <f t="shared" si="101"/>
        <v>244773220</v>
      </c>
      <c r="CL170" s="160">
        <f t="shared" si="126"/>
        <v>0</v>
      </c>
      <c r="CM170" s="160">
        <f t="shared" si="127"/>
        <v>0</v>
      </c>
      <c r="CN170" s="160">
        <f t="shared" si="128"/>
        <v>0</v>
      </c>
    </row>
    <row r="171" spans="1:92" s="156" customFormat="1" ht="47.25" x14ac:dyDescent="0.25">
      <c r="A171" s="74" t="s">
        <v>361</v>
      </c>
      <c r="B171" s="156" t="str">
        <f>+C171&amp;D171</f>
        <v>C 320-1304-110</v>
      </c>
      <c r="C171" s="157" t="s">
        <v>362</v>
      </c>
      <c r="D171" s="158">
        <v>10</v>
      </c>
      <c r="E171" s="159" t="s">
        <v>363</v>
      </c>
      <c r="F171" s="160">
        <v>800000000</v>
      </c>
      <c r="G171" s="152">
        <v>0</v>
      </c>
      <c r="H171" s="152">
        <v>0</v>
      </c>
      <c r="I171" s="152"/>
      <c r="J171" s="152"/>
      <c r="K171" s="152"/>
      <c r="L171" s="152"/>
      <c r="M171" s="160"/>
      <c r="N171" s="160"/>
      <c r="O171" s="152"/>
      <c r="P171" s="152"/>
      <c r="Q171" s="152"/>
      <c r="R171" s="152"/>
      <c r="S171" s="152"/>
      <c r="T171" s="152"/>
      <c r="U171" s="152"/>
      <c r="V171" s="152"/>
      <c r="W171" s="152"/>
      <c r="X171" s="152"/>
      <c r="Y171" s="152"/>
      <c r="Z171" s="152"/>
      <c r="AA171" s="152"/>
      <c r="AB171" s="152"/>
      <c r="AC171" s="152"/>
      <c r="AD171" s="152"/>
      <c r="AE171" s="160">
        <f t="shared" si="139"/>
        <v>0</v>
      </c>
      <c r="AF171" s="160">
        <f t="shared" si="139"/>
        <v>0</v>
      </c>
      <c r="AG171" s="160">
        <v>310640000</v>
      </c>
      <c r="AH171" s="152"/>
      <c r="AI171" s="152"/>
      <c r="AJ171" s="160">
        <f>+F171-AE171+AF171-AG171</f>
        <v>489360000</v>
      </c>
      <c r="AK171" s="95">
        <v>0</v>
      </c>
      <c r="AL171" s="95">
        <v>0</v>
      </c>
      <c r="AM171" s="85">
        <v>40585000</v>
      </c>
      <c r="AN171" s="162">
        <v>0</v>
      </c>
      <c r="AO171" s="152"/>
      <c r="AP171" s="152"/>
      <c r="AQ171" s="152"/>
      <c r="AR171" s="152"/>
      <c r="AS171" s="152"/>
      <c r="AT171" s="152"/>
      <c r="AU171" s="152"/>
      <c r="AV171" s="152"/>
      <c r="AW171" s="160">
        <f t="shared" si="140"/>
        <v>40585000</v>
      </c>
      <c r="AX171" s="152">
        <v>0</v>
      </c>
      <c r="AY171" s="152">
        <v>0</v>
      </c>
      <c r="AZ171" s="152">
        <v>0</v>
      </c>
      <c r="BA171" s="160">
        <v>0</v>
      </c>
      <c r="BB171" s="152"/>
      <c r="BC171" s="152"/>
      <c r="BD171" s="152"/>
      <c r="BE171" s="152"/>
      <c r="BF171" s="152"/>
      <c r="BG171" s="152"/>
      <c r="BH171" s="152"/>
      <c r="BI171" s="152"/>
      <c r="BJ171" s="160">
        <f t="shared" si="141"/>
        <v>0</v>
      </c>
      <c r="BK171" s="152">
        <v>0</v>
      </c>
      <c r="BL171" s="152">
        <v>0</v>
      </c>
      <c r="BM171" s="78">
        <v>0</v>
      </c>
      <c r="BN171" s="160">
        <v>0</v>
      </c>
      <c r="BO171" s="152"/>
      <c r="BP171" s="152"/>
      <c r="BQ171" s="152"/>
      <c r="BR171" s="152"/>
      <c r="BS171" s="152"/>
      <c r="BT171" s="152"/>
      <c r="BU171" s="152"/>
      <c r="BV171" s="152"/>
      <c r="BW171" s="160">
        <f t="shared" si="142"/>
        <v>0</v>
      </c>
      <c r="BX171" s="160">
        <v>0</v>
      </c>
      <c r="BY171" s="160">
        <v>0</v>
      </c>
      <c r="BZ171" s="162">
        <v>0</v>
      </c>
      <c r="CA171" s="162">
        <v>0</v>
      </c>
      <c r="CB171" s="152"/>
      <c r="CC171" s="152"/>
      <c r="CD171" s="152"/>
      <c r="CE171" s="152"/>
      <c r="CF171" s="152"/>
      <c r="CG171" s="152"/>
      <c r="CH171" s="152"/>
      <c r="CI171" s="152"/>
      <c r="CJ171" s="160">
        <f t="shared" si="143"/>
        <v>0</v>
      </c>
      <c r="CK171" s="160">
        <f t="shared" si="101"/>
        <v>448775000</v>
      </c>
      <c r="CL171" s="160">
        <f t="shared" si="126"/>
        <v>40585000</v>
      </c>
      <c r="CM171" s="160">
        <f t="shared" si="127"/>
        <v>0</v>
      </c>
      <c r="CN171" s="160">
        <f t="shared" si="128"/>
        <v>0</v>
      </c>
    </row>
    <row r="172" spans="1:92" s="156" customFormat="1" ht="47.25" x14ac:dyDescent="0.25">
      <c r="A172" s="74" t="s">
        <v>364</v>
      </c>
      <c r="B172" s="156" t="str">
        <f>+C172&amp;D172</f>
        <v>C 320-1507-1-0-210</v>
      </c>
      <c r="C172" s="157" t="s">
        <v>365</v>
      </c>
      <c r="D172" s="158">
        <v>10</v>
      </c>
      <c r="E172" s="159" t="s">
        <v>366</v>
      </c>
      <c r="F172" s="160">
        <v>600000000</v>
      </c>
      <c r="G172" s="152">
        <v>0</v>
      </c>
      <c r="H172" s="152">
        <v>0</v>
      </c>
      <c r="I172" s="152"/>
      <c r="J172" s="152"/>
      <c r="K172" s="152"/>
      <c r="L172" s="152"/>
      <c r="M172" s="160"/>
      <c r="N172" s="160"/>
      <c r="O172" s="152"/>
      <c r="P172" s="152"/>
      <c r="Q172" s="152"/>
      <c r="R172" s="152"/>
      <c r="S172" s="152"/>
      <c r="T172" s="152"/>
      <c r="U172" s="152"/>
      <c r="V172" s="152"/>
      <c r="W172" s="152"/>
      <c r="X172" s="152"/>
      <c r="Y172" s="152"/>
      <c r="Z172" s="152"/>
      <c r="AA172" s="152"/>
      <c r="AB172" s="152"/>
      <c r="AC172" s="152"/>
      <c r="AD172" s="152"/>
      <c r="AE172" s="161">
        <f t="shared" si="139"/>
        <v>0</v>
      </c>
      <c r="AF172" s="161">
        <f t="shared" si="139"/>
        <v>0</v>
      </c>
      <c r="AG172" s="160"/>
      <c r="AH172" s="152"/>
      <c r="AI172" s="152"/>
      <c r="AJ172" s="161">
        <f>+F172-AE172+AF172-AG172</f>
        <v>600000000</v>
      </c>
      <c r="AK172" s="95">
        <v>143500000</v>
      </c>
      <c r="AL172" s="95">
        <v>3500000</v>
      </c>
      <c r="AM172" s="85">
        <v>0</v>
      </c>
      <c r="AN172" s="162">
        <v>48000000</v>
      </c>
      <c r="AO172" s="152"/>
      <c r="AP172" s="152"/>
      <c r="AQ172" s="152"/>
      <c r="AR172" s="152"/>
      <c r="AS172" s="152"/>
      <c r="AT172" s="152"/>
      <c r="AU172" s="152"/>
      <c r="AV172" s="152"/>
      <c r="AW172" s="160">
        <f t="shared" si="140"/>
        <v>195000000</v>
      </c>
      <c r="AX172" s="152">
        <v>1185558</v>
      </c>
      <c r="AY172" s="152">
        <v>711335</v>
      </c>
      <c r="AZ172" s="152">
        <v>5139134</v>
      </c>
      <c r="BA172" s="160">
        <v>0</v>
      </c>
      <c r="BB172" s="152"/>
      <c r="BC172" s="152"/>
      <c r="BD172" s="152"/>
      <c r="BE172" s="152"/>
      <c r="BF172" s="152"/>
      <c r="BG172" s="152"/>
      <c r="BH172" s="152"/>
      <c r="BI172" s="152"/>
      <c r="BJ172" s="160">
        <f t="shared" si="141"/>
        <v>7036027</v>
      </c>
      <c r="BK172" s="152">
        <v>0</v>
      </c>
      <c r="BL172" s="152">
        <v>1896893</v>
      </c>
      <c r="BM172" s="78">
        <v>3500000</v>
      </c>
      <c r="BN172" s="160">
        <v>1639134</v>
      </c>
      <c r="BO172" s="152"/>
      <c r="BP172" s="152"/>
      <c r="BQ172" s="152"/>
      <c r="BR172" s="152"/>
      <c r="BS172" s="152"/>
      <c r="BT172" s="152"/>
      <c r="BU172" s="152"/>
      <c r="BV172" s="152"/>
      <c r="BW172" s="160">
        <f t="shared" si="142"/>
        <v>7036027</v>
      </c>
      <c r="BX172" s="160">
        <v>0</v>
      </c>
      <c r="BY172" s="160">
        <v>1896893</v>
      </c>
      <c r="BZ172" s="162">
        <v>3500000</v>
      </c>
      <c r="CA172" s="162">
        <v>1639134</v>
      </c>
      <c r="CB172" s="152"/>
      <c r="CC172" s="152"/>
      <c r="CD172" s="152"/>
      <c r="CE172" s="152"/>
      <c r="CF172" s="152"/>
      <c r="CG172" s="152"/>
      <c r="CH172" s="152"/>
      <c r="CI172" s="152"/>
      <c r="CJ172" s="160">
        <f t="shared" si="143"/>
        <v>7036027</v>
      </c>
      <c r="CK172" s="160">
        <f t="shared" si="101"/>
        <v>405000000</v>
      </c>
      <c r="CL172" s="160">
        <f t="shared" si="126"/>
        <v>187963973</v>
      </c>
      <c r="CM172" s="160">
        <f t="shared" si="127"/>
        <v>0</v>
      </c>
      <c r="CN172" s="160">
        <f t="shared" si="128"/>
        <v>0</v>
      </c>
    </row>
    <row r="173" spans="1:92" s="171" customFormat="1" ht="31.5" x14ac:dyDescent="0.2">
      <c r="A173" s="170" t="s">
        <v>367</v>
      </c>
      <c r="C173" s="149" t="s">
        <v>368</v>
      </c>
      <c r="D173" s="150">
        <v>10</v>
      </c>
      <c r="E173" s="151" t="s">
        <v>369</v>
      </c>
      <c r="F173" s="152">
        <f>+SUM(F174:F175)</f>
        <v>900000000</v>
      </c>
      <c r="G173" s="152">
        <f>+SUM(G174:G175)</f>
        <v>0</v>
      </c>
      <c r="H173" s="152">
        <f>+SUM(H174:H175)</f>
        <v>0</v>
      </c>
      <c r="I173" s="153"/>
      <c r="J173" s="153"/>
      <c r="K173" s="153"/>
      <c r="L173" s="153"/>
      <c r="M173" s="152"/>
      <c r="N173" s="152"/>
      <c r="O173" s="152"/>
      <c r="P173" s="152"/>
      <c r="Q173" s="153"/>
      <c r="R173" s="153"/>
      <c r="S173" s="153"/>
      <c r="T173" s="153"/>
      <c r="U173" s="153"/>
      <c r="V173" s="153"/>
      <c r="W173" s="153"/>
      <c r="X173" s="153"/>
      <c r="Y173" s="153"/>
      <c r="Z173" s="153"/>
      <c r="AA173" s="153"/>
      <c r="AB173" s="153"/>
      <c r="AC173" s="153"/>
      <c r="AD173" s="153"/>
      <c r="AE173" s="152">
        <f>+SUM(AE174:AE175)</f>
        <v>0</v>
      </c>
      <c r="AF173" s="152">
        <f>+SUM(AF174:AF175)</f>
        <v>0</v>
      </c>
      <c r="AG173" s="153"/>
      <c r="AH173" s="153"/>
      <c r="AI173" s="153"/>
      <c r="AJ173" s="152">
        <f t="shared" ref="AJ173:CJ173" si="146">+SUM(AJ174:AJ175)</f>
        <v>900000000</v>
      </c>
      <c r="AK173" s="152">
        <f t="shared" si="146"/>
        <v>0</v>
      </c>
      <c r="AL173" s="152">
        <f t="shared" si="146"/>
        <v>0</v>
      </c>
      <c r="AM173" s="152">
        <f t="shared" si="146"/>
        <v>405202779</v>
      </c>
      <c r="AN173" s="152">
        <f t="shared" si="146"/>
        <v>322500000</v>
      </c>
      <c r="AO173" s="152">
        <f t="shared" si="146"/>
        <v>0</v>
      </c>
      <c r="AP173" s="152">
        <f t="shared" si="146"/>
        <v>0</v>
      </c>
      <c r="AQ173" s="152">
        <f t="shared" si="146"/>
        <v>0</v>
      </c>
      <c r="AR173" s="152">
        <f t="shared" si="146"/>
        <v>0</v>
      </c>
      <c r="AS173" s="152">
        <f t="shared" si="146"/>
        <v>0</v>
      </c>
      <c r="AT173" s="152">
        <f t="shared" si="146"/>
        <v>0</v>
      </c>
      <c r="AU173" s="152">
        <f t="shared" si="146"/>
        <v>0</v>
      </c>
      <c r="AV173" s="152">
        <f t="shared" si="146"/>
        <v>0</v>
      </c>
      <c r="AW173" s="152">
        <f t="shared" si="146"/>
        <v>727702779</v>
      </c>
      <c r="AX173" s="152">
        <f t="shared" si="146"/>
        <v>0</v>
      </c>
      <c r="AY173" s="152">
        <f t="shared" si="146"/>
        <v>0</v>
      </c>
      <c r="AZ173" s="152">
        <f t="shared" si="146"/>
        <v>0</v>
      </c>
      <c r="BA173" s="152">
        <f t="shared" si="146"/>
        <v>168604979</v>
      </c>
      <c r="BB173" s="152">
        <f t="shared" si="146"/>
        <v>0</v>
      </c>
      <c r="BC173" s="152">
        <f t="shared" si="146"/>
        <v>0</v>
      </c>
      <c r="BD173" s="152">
        <f t="shared" si="146"/>
        <v>0</v>
      </c>
      <c r="BE173" s="152">
        <f t="shared" si="146"/>
        <v>0</v>
      </c>
      <c r="BF173" s="152">
        <f t="shared" si="146"/>
        <v>0</v>
      </c>
      <c r="BG173" s="152">
        <f t="shared" si="146"/>
        <v>0</v>
      </c>
      <c r="BH173" s="152">
        <f t="shared" si="146"/>
        <v>0</v>
      </c>
      <c r="BI173" s="152">
        <f t="shared" si="146"/>
        <v>0</v>
      </c>
      <c r="BJ173" s="152">
        <f t="shared" si="146"/>
        <v>168604979</v>
      </c>
      <c r="BK173" s="152">
        <f t="shared" si="146"/>
        <v>0</v>
      </c>
      <c r="BL173" s="152">
        <f t="shared" si="146"/>
        <v>0</v>
      </c>
      <c r="BM173" s="152">
        <f t="shared" si="146"/>
        <v>0</v>
      </c>
      <c r="BN173" s="152">
        <f t="shared" si="146"/>
        <v>18960906</v>
      </c>
      <c r="BO173" s="152">
        <f t="shared" si="146"/>
        <v>0</v>
      </c>
      <c r="BP173" s="152">
        <f t="shared" si="146"/>
        <v>0</v>
      </c>
      <c r="BQ173" s="152">
        <f t="shared" si="146"/>
        <v>0</v>
      </c>
      <c r="BR173" s="152">
        <f t="shared" si="146"/>
        <v>0</v>
      </c>
      <c r="BS173" s="152">
        <f t="shared" si="146"/>
        <v>0</v>
      </c>
      <c r="BT173" s="152">
        <f t="shared" si="146"/>
        <v>0</v>
      </c>
      <c r="BU173" s="152">
        <f t="shared" si="146"/>
        <v>0</v>
      </c>
      <c r="BV173" s="152">
        <f t="shared" si="146"/>
        <v>0</v>
      </c>
      <c r="BW173" s="152">
        <f t="shared" si="146"/>
        <v>18960906</v>
      </c>
      <c r="BX173" s="152">
        <f t="shared" si="146"/>
        <v>0</v>
      </c>
      <c r="BY173" s="152">
        <f t="shared" si="146"/>
        <v>0</v>
      </c>
      <c r="BZ173" s="152">
        <f t="shared" si="146"/>
        <v>0</v>
      </c>
      <c r="CA173" s="152">
        <f t="shared" si="146"/>
        <v>18960906</v>
      </c>
      <c r="CB173" s="152">
        <f t="shared" si="146"/>
        <v>0</v>
      </c>
      <c r="CC173" s="152">
        <f t="shared" si="146"/>
        <v>0</v>
      </c>
      <c r="CD173" s="152">
        <f t="shared" si="146"/>
        <v>0</v>
      </c>
      <c r="CE173" s="152">
        <f t="shared" si="146"/>
        <v>0</v>
      </c>
      <c r="CF173" s="152">
        <f t="shared" si="146"/>
        <v>0</v>
      </c>
      <c r="CG173" s="152">
        <f t="shared" si="146"/>
        <v>0</v>
      </c>
      <c r="CH173" s="152">
        <f t="shared" si="146"/>
        <v>0</v>
      </c>
      <c r="CI173" s="152">
        <f t="shared" si="146"/>
        <v>0</v>
      </c>
      <c r="CJ173" s="152">
        <f t="shared" si="146"/>
        <v>18960906</v>
      </c>
      <c r="CK173" s="152">
        <f t="shared" si="101"/>
        <v>172297221</v>
      </c>
      <c r="CL173" s="152">
        <f t="shared" si="126"/>
        <v>559097800</v>
      </c>
      <c r="CM173" s="152">
        <f t="shared" si="127"/>
        <v>149644073</v>
      </c>
      <c r="CN173" s="152">
        <f t="shared" si="128"/>
        <v>0</v>
      </c>
    </row>
    <row r="174" spans="1:92" s="164" customFormat="1" ht="31.5" outlineLevel="1" x14ac:dyDescent="0.25">
      <c r="B174" s="164" t="str">
        <f t="shared" ref="B174:B181" si="147">+C174&amp;D174</f>
        <v>C 510-800-2-0-210</v>
      </c>
      <c r="C174" s="166" t="s">
        <v>370</v>
      </c>
      <c r="D174" s="167">
        <v>10</v>
      </c>
      <c r="E174" s="168" t="s">
        <v>371</v>
      </c>
      <c r="F174" s="161">
        <v>360000000</v>
      </c>
      <c r="G174" s="153">
        <v>0</v>
      </c>
      <c r="H174" s="153">
        <v>0</v>
      </c>
      <c r="I174" s="153"/>
      <c r="J174" s="153"/>
      <c r="K174" s="153"/>
      <c r="L174" s="153"/>
      <c r="M174" s="160"/>
      <c r="N174" s="160"/>
      <c r="O174" s="152"/>
      <c r="P174" s="152"/>
      <c r="Q174" s="153"/>
      <c r="R174" s="153"/>
      <c r="S174" s="153"/>
      <c r="T174" s="153"/>
      <c r="U174" s="153"/>
      <c r="V174" s="153"/>
      <c r="W174" s="153"/>
      <c r="X174" s="153"/>
      <c r="Y174" s="153"/>
      <c r="Z174" s="153"/>
      <c r="AA174" s="153"/>
      <c r="AB174" s="153"/>
      <c r="AC174" s="153"/>
      <c r="AD174" s="153"/>
      <c r="AE174" s="161">
        <f t="shared" ref="AE174:AF179" si="148">+G174+I174+K174+M174+O174+Q174+S174+U174+W174+Y174+AA174+AC174</f>
        <v>0</v>
      </c>
      <c r="AF174" s="161">
        <f t="shared" si="148"/>
        <v>0</v>
      </c>
      <c r="AG174" s="161"/>
      <c r="AH174" s="153"/>
      <c r="AI174" s="153"/>
      <c r="AJ174" s="161">
        <f t="shared" ref="AJ174:AJ181" si="149">+F174-AE174+AF174-AG174</f>
        <v>360000000</v>
      </c>
      <c r="AK174" s="95">
        <v>0</v>
      </c>
      <c r="AL174" s="95">
        <v>0</v>
      </c>
      <c r="AM174" s="85">
        <v>133016230</v>
      </c>
      <c r="AN174" s="162">
        <v>122400000</v>
      </c>
      <c r="AO174" s="153"/>
      <c r="AP174" s="153"/>
      <c r="AQ174" s="153"/>
      <c r="AR174" s="153"/>
      <c r="AS174" s="153"/>
      <c r="AT174" s="153"/>
      <c r="AU174" s="153"/>
      <c r="AV174" s="153"/>
      <c r="AW174" s="160">
        <f t="shared" si="140"/>
        <v>255416230</v>
      </c>
      <c r="AX174" s="153">
        <v>0</v>
      </c>
      <c r="AY174" s="153">
        <v>0</v>
      </c>
      <c r="AZ174" s="153">
        <v>0</v>
      </c>
      <c r="BA174" s="161">
        <v>68604979</v>
      </c>
      <c r="BB174" s="153"/>
      <c r="BC174" s="153"/>
      <c r="BD174" s="153"/>
      <c r="BE174" s="153"/>
      <c r="BF174" s="153"/>
      <c r="BG174" s="153"/>
      <c r="BH174" s="153"/>
      <c r="BI174" s="153"/>
      <c r="BJ174" s="160">
        <f t="shared" si="141"/>
        <v>68604979</v>
      </c>
      <c r="BK174" s="152">
        <v>0</v>
      </c>
      <c r="BL174" s="153">
        <v>0</v>
      </c>
      <c r="BM174" s="78">
        <v>0</v>
      </c>
      <c r="BN174" s="161">
        <v>18960906</v>
      </c>
      <c r="BO174" s="153"/>
      <c r="BP174" s="153"/>
      <c r="BQ174" s="153"/>
      <c r="BR174" s="153"/>
      <c r="BS174" s="153"/>
      <c r="BT174" s="153"/>
      <c r="BU174" s="153"/>
      <c r="BV174" s="153"/>
      <c r="BW174" s="160">
        <f t="shared" si="142"/>
        <v>18960906</v>
      </c>
      <c r="BX174" s="160">
        <v>0</v>
      </c>
      <c r="BY174" s="161">
        <v>0</v>
      </c>
      <c r="BZ174" s="162">
        <v>0</v>
      </c>
      <c r="CA174" s="162">
        <v>18960906</v>
      </c>
      <c r="CB174" s="153"/>
      <c r="CC174" s="153"/>
      <c r="CD174" s="153"/>
      <c r="CE174" s="153"/>
      <c r="CF174" s="153"/>
      <c r="CG174" s="153"/>
      <c r="CH174" s="153"/>
      <c r="CI174" s="153"/>
      <c r="CJ174" s="160">
        <f t="shared" si="143"/>
        <v>18960906</v>
      </c>
      <c r="CK174" s="160">
        <f t="shared" si="101"/>
        <v>104583770</v>
      </c>
      <c r="CL174" s="160">
        <f t="shared" si="126"/>
        <v>186811251</v>
      </c>
      <c r="CM174" s="160">
        <f t="shared" si="127"/>
        <v>49644073</v>
      </c>
      <c r="CN174" s="160">
        <f t="shared" si="128"/>
        <v>0</v>
      </c>
    </row>
    <row r="175" spans="1:92" s="164" customFormat="1" ht="31.5" outlineLevel="1" x14ac:dyDescent="0.25">
      <c r="B175" s="164" t="str">
        <f t="shared" si="147"/>
        <v>C 510-800-2-0-310</v>
      </c>
      <c r="C175" s="166" t="s">
        <v>372</v>
      </c>
      <c r="D175" s="167">
        <v>10</v>
      </c>
      <c r="E175" s="168" t="s">
        <v>373</v>
      </c>
      <c r="F175" s="161">
        <v>540000000</v>
      </c>
      <c r="G175" s="153">
        <v>0</v>
      </c>
      <c r="H175" s="153">
        <v>0</v>
      </c>
      <c r="I175" s="153"/>
      <c r="J175" s="153"/>
      <c r="K175" s="153"/>
      <c r="L175" s="153"/>
      <c r="M175" s="160"/>
      <c r="N175" s="160"/>
      <c r="O175" s="152"/>
      <c r="P175" s="152"/>
      <c r="Q175" s="153"/>
      <c r="R175" s="153"/>
      <c r="S175" s="153"/>
      <c r="T175" s="153"/>
      <c r="U175" s="153"/>
      <c r="V175" s="153"/>
      <c r="W175" s="153"/>
      <c r="X175" s="153"/>
      <c r="Y175" s="153"/>
      <c r="Z175" s="153"/>
      <c r="AA175" s="153"/>
      <c r="AB175" s="153"/>
      <c r="AC175" s="153"/>
      <c r="AD175" s="153"/>
      <c r="AE175" s="161">
        <f t="shared" si="148"/>
        <v>0</v>
      </c>
      <c r="AF175" s="161">
        <f t="shared" si="148"/>
        <v>0</v>
      </c>
      <c r="AG175" s="161"/>
      <c r="AH175" s="153"/>
      <c r="AI175" s="153"/>
      <c r="AJ175" s="161">
        <f t="shared" si="149"/>
        <v>540000000</v>
      </c>
      <c r="AK175" s="95">
        <v>0</v>
      </c>
      <c r="AL175" s="95">
        <v>0</v>
      </c>
      <c r="AM175" s="85">
        <v>272186549</v>
      </c>
      <c r="AN175" s="162">
        <v>200100000</v>
      </c>
      <c r="AO175" s="153"/>
      <c r="AP175" s="153"/>
      <c r="AQ175" s="153"/>
      <c r="AR175" s="153"/>
      <c r="AS175" s="153"/>
      <c r="AT175" s="153"/>
      <c r="AU175" s="153"/>
      <c r="AV175" s="153"/>
      <c r="AW175" s="160">
        <f t="shared" si="140"/>
        <v>472286549</v>
      </c>
      <c r="AX175" s="153">
        <v>0</v>
      </c>
      <c r="AY175" s="153">
        <v>0</v>
      </c>
      <c r="AZ175" s="153">
        <v>0</v>
      </c>
      <c r="BA175" s="161">
        <v>100000000</v>
      </c>
      <c r="BB175" s="153"/>
      <c r="BC175" s="153"/>
      <c r="BD175" s="153"/>
      <c r="BE175" s="153"/>
      <c r="BF175" s="153"/>
      <c r="BG175" s="153"/>
      <c r="BH175" s="153"/>
      <c r="BI175" s="153"/>
      <c r="BJ175" s="160">
        <f t="shared" si="141"/>
        <v>100000000</v>
      </c>
      <c r="BK175" s="152">
        <v>0</v>
      </c>
      <c r="BL175" s="153">
        <v>0</v>
      </c>
      <c r="BM175" s="78">
        <v>0</v>
      </c>
      <c r="BN175" s="161">
        <v>0</v>
      </c>
      <c r="BO175" s="153"/>
      <c r="BP175" s="153"/>
      <c r="BQ175" s="153"/>
      <c r="BR175" s="153"/>
      <c r="BS175" s="153"/>
      <c r="BT175" s="153"/>
      <c r="BU175" s="153"/>
      <c r="BV175" s="153"/>
      <c r="BW175" s="160">
        <f t="shared" si="142"/>
        <v>0</v>
      </c>
      <c r="BX175" s="160">
        <v>0</v>
      </c>
      <c r="BY175" s="161">
        <v>0</v>
      </c>
      <c r="BZ175" s="162">
        <v>0</v>
      </c>
      <c r="CA175" s="162">
        <v>0</v>
      </c>
      <c r="CB175" s="153"/>
      <c r="CC175" s="153"/>
      <c r="CD175" s="153"/>
      <c r="CE175" s="153"/>
      <c r="CF175" s="153"/>
      <c r="CG175" s="153"/>
      <c r="CH175" s="153"/>
      <c r="CI175" s="153"/>
      <c r="CJ175" s="160">
        <f t="shared" si="143"/>
        <v>0</v>
      </c>
      <c r="CK175" s="160">
        <f t="shared" si="101"/>
        <v>67713451</v>
      </c>
      <c r="CL175" s="160">
        <f t="shared" si="126"/>
        <v>372286549</v>
      </c>
      <c r="CM175" s="160">
        <f t="shared" si="127"/>
        <v>100000000</v>
      </c>
      <c r="CN175" s="160">
        <f t="shared" si="128"/>
        <v>0</v>
      </c>
    </row>
    <row r="176" spans="1:92" s="156" customFormat="1" ht="63" x14ac:dyDescent="0.25">
      <c r="A176" s="74" t="s">
        <v>374</v>
      </c>
      <c r="B176" s="156" t="str">
        <f t="shared" si="147"/>
        <v>C 520-800-310</v>
      </c>
      <c r="C176" s="157" t="s">
        <v>375</v>
      </c>
      <c r="D176" s="158">
        <v>10</v>
      </c>
      <c r="E176" s="159" t="s">
        <v>376</v>
      </c>
      <c r="F176" s="160">
        <v>700000000</v>
      </c>
      <c r="G176" s="152">
        <v>0</v>
      </c>
      <c r="H176" s="152">
        <v>0</v>
      </c>
      <c r="I176" s="152"/>
      <c r="J176" s="152"/>
      <c r="K176" s="152"/>
      <c r="L176" s="152"/>
      <c r="M176" s="160"/>
      <c r="N176" s="160"/>
      <c r="O176" s="152"/>
      <c r="P176" s="152"/>
      <c r="Q176" s="152"/>
      <c r="R176" s="152"/>
      <c r="S176" s="152"/>
      <c r="T176" s="152"/>
      <c r="U176" s="152"/>
      <c r="V176" s="152"/>
      <c r="W176" s="152"/>
      <c r="X176" s="152"/>
      <c r="Y176" s="152"/>
      <c r="Z176" s="152"/>
      <c r="AA176" s="152"/>
      <c r="AB176" s="152"/>
      <c r="AC176" s="152"/>
      <c r="AD176" s="152"/>
      <c r="AE176" s="161">
        <f t="shared" si="148"/>
        <v>0</v>
      </c>
      <c r="AF176" s="161">
        <f t="shared" si="148"/>
        <v>0</v>
      </c>
      <c r="AG176" s="160">
        <v>700000000</v>
      </c>
      <c r="AH176" s="152"/>
      <c r="AI176" s="152"/>
      <c r="AJ176" s="161">
        <f t="shared" si="149"/>
        <v>0</v>
      </c>
      <c r="AK176" s="95">
        <v>0</v>
      </c>
      <c r="AL176" s="95">
        <v>0</v>
      </c>
      <c r="AM176" s="85">
        <v>0</v>
      </c>
      <c r="AN176" s="162">
        <v>0</v>
      </c>
      <c r="AO176" s="152"/>
      <c r="AP176" s="152"/>
      <c r="AQ176" s="152"/>
      <c r="AR176" s="152"/>
      <c r="AS176" s="152"/>
      <c r="AT176" s="152"/>
      <c r="AU176" s="152"/>
      <c r="AV176" s="152"/>
      <c r="AW176" s="160">
        <f t="shared" si="140"/>
        <v>0</v>
      </c>
      <c r="AX176" s="153">
        <v>0</v>
      </c>
      <c r="AY176" s="152">
        <v>0</v>
      </c>
      <c r="AZ176" s="152">
        <v>0</v>
      </c>
      <c r="BA176" s="160">
        <v>0</v>
      </c>
      <c r="BB176" s="152"/>
      <c r="BC176" s="152"/>
      <c r="BD176" s="152"/>
      <c r="BE176" s="152"/>
      <c r="BF176" s="152"/>
      <c r="BG176" s="152"/>
      <c r="BH176" s="152"/>
      <c r="BI176" s="152"/>
      <c r="BJ176" s="160">
        <f t="shared" si="141"/>
        <v>0</v>
      </c>
      <c r="BK176" s="152">
        <v>0</v>
      </c>
      <c r="BL176" s="152">
        <v>0</v>
      </c>
      <c r="BM176" s="78">
        <v>0</v>
      </c>
      <c r="BN176" s="160">
        <v>0</v>
      </c>
      <c r="BO176" s="152"/>
      <c r="BP176" s="152"/>
      <c r="BQ176" s="152"/>
      <c r="BR176" s="152"/>
      <c r="BS176" s="152"/>
      <c r="BT176" s="152"/>
      <c r="BU176" s="152"/>
      <c r="BV176" s="152"/>
      <c r="BW176" s="160">
        <f t="shared" si="142"/>
        <v>0</v>
      </c>
      <c r="BX176" s="160">
        <v>0</v>
      </c>
      <c r="BY176" s="160">
        <v>0</v>
      </c>
      <c r="BZ176" s="162">
        <v>0</v>
      </c>
      <c r="CA176" s="162">
        <v>0</v>
      </c>
      <c r="CB176" s="152"/>
      <c r="CC176" s="152"/>
      <c r="CD176" s="152"/>
      <c r="CE176" s="152"/>
      <c r="CF176" s="152"/>
      <c r="CG176" s="152"/>
      <c r="CH176" s="152"/>
      <c r="CI176" s="152"/>
      <c r="CJ176" s="160">
        <f t="shared" si="143"/>
        <v>0</v>
      </c>
      <c r="CK176" s="160">
        <f t="shared" si="101"/>
        <v>0</v>
      </c>
      <c r="CL176" s="160">
        <f t="shared" si="126"/>
        <v>0</v>
      </c>
      <c r="CM176" s="160">
        <f t="shared" si="127"/>
        <v>0</v>
      </c>
      <c r="CN176" s="160">
        <f t="shared" si="128"/>
        <v>0</v>
      </c>
    </row>
    <row r="177" spans="1:92" s="156" customFormat="1" ht="63" x14ac:dyDescent="0.2">
      <c r="A177" s="74" t="s">
        <v>377</v>
      </c>
      <c r="B177" s="156" t="str">
        <f t="shared" si="147"/>
        <v>C 520-1507-1-0-110</v>
      </c>
      <c r="C177" s="157" t="s">
        <v>378</v>
      </c>
      <c r="D177" s="158">
        <v>10</v>
      </c>
      <c r="E177" s="159" t="s">
        <v>379</v>
      </c>
      <c r="F177" s="160">
        <v>3950000000</v>
      </c>
      <c r="G177" s="152">
        <v>0</v>
      </c>
      <c r="H177" s="152">
        <v>0</v>
      </c>
      <c r="I177" s="152"/>
      <c r="J177" s="152"/>
      <c r="K177" s="152"/>
      <c r="L177" s="152"/>
      <c r="M177" s="160"/>
      <c r="N177" s="160"/>
      <c r="O177" s="152"/>
      <c r="P177" s="152"/>
      <c r="Q177" s="152"/>
      <c r="R177" s="152"/>
      <c r="S177" s="152"/>
      <c r="T177" s="152"/>
      <c r="U177" s="152"/>
      <c r="V177" s="152"/>
      <c r="W177" s="152"/>
      <c r="X177" s="152"/>
      <c r="Y177" s="152"/>
      <c r="Z177" s="152"/>
      <c r="AA177" s="152"/>
      <c r="AB177" s="152"/>
      <c r="AC177" s="152"/>
      <c r="AD177" s="152"/>
      <c r="AE177" s="160">
        <f t="shared" si="148"/>
        <v>0</v>
      </c>
      <c r="AF177" s="160">
        <f t="shared" si="148"/>
        <v>0</v>
      </c>
      <c r="AG177" s="160"/>
      <c r="AH177" s="152"/>
      <c r="AI177" s="152"/>
      <c r="AJ177" s="160">
        <f t="shared" si="149"/>
        <v>3950000000</v>
      </c>
      <c r="AK177" s="95">
        <v>0</v>
      </c>
      <c r="AL177" s="95">
        <v>2697610400</v>
      </c>
      <c r="AM177" s="85">
        <v>0</v>
      </c>
      <c r="AN177" s="162">
        <v>0</v>
      </c>
      <c r="AO177" s="152"/>
      <c r="AP177" s="152"/>
      <c r="AQ177" s="152"/>
      <c r="AR177" s="152"/>
      <c r="AS177" s="152"/>
      <c r="AT177" s="152"/>
      <c r="AU177" s="152"/>
      <c r="AV177" s="152"/>
      <c r="AW177" s="160">
        <f t="shared" si="140"/>
        <v>2697610400</v>
      </c>
      <c r="AX177" s="152"/>
      <c r="AY177" s="152">
        <v>57303141</v>
      </c>
      <c r="AZ177" s="152">
        <v>665362296</v>
      </c>
      <c r="BA177" s="160">
        <v>97605487</v>
      </c>
      <c r="BB177" s="152"/>
      <c r="BC177" s="152"/>
      <c r="BD177" s="152"/>
      <c r="BE177" s="152"/>
      <c r="BF177" s="152"/>
      <c r="BG177" s="152"/>
      <c r="BH177" s="152"/>
      <c r="BI177" s="152"/>
      <c r="BJ177" s="160">
        <f t="shared" si="141"/>
        <v>820270924</v>
      </c>
      <c r="BK177" s="152">
        <v>0</v>
      </c>
      <c r="BL177" s="152">
        <v>7144676</v>
      </c>
      <c r="BM177" s="152">
        <v>70791387</v>
      </c>
      <c r="BN177" s="160">
        <v>81487613</v>
      </c>
      <c r="BO177" s="152"/>
      <c r="BP177" s="152"/>
      <c r="BQ177" s="152"/>
      <c r="BR177" s="152"/>
      <c r="BS177" s="152"/>
      <c r="BT177" s="152"/>
      <c r="BU177" s="152"/>
      <c r="BV177" s="152"/>
      <c r="BW177" s="160">
        <f t="shared" si="142"/>
        <v>159423676</v>
      </c>
      <c r="BX177" s="160">
        <v>0</v>
      </c>
      <c r="BY177" s="160">
        <v>7144676</v>
      </c>
      <c r="BZ177" s="162">
        <v>70791387</v>
      </c>
      <c r="CA177" s="162">
        <v>81487613</v>
      </c>
      <c r="CB177" s="152"/>
      <c r="CC177" s="152"/>
      <c r="CD177" s="152"/>
      <c r="CE177" s="152"/>
      <c r="CF177" s="152"/>
      <c r="CG177" s="152"/>
      <c r="CH177" s="152"/>
      <c r="CI177" s="152"/>
      <c r="CJ177" s="160">
        <f t="shared" si="143"/>
        <v>159423676</v>
      </c>
      <c r="CK177" s="160">
        <f t="shared" si="101"/>
        <v>1252389600</v>
      </c>
      <c r="CL177" s="160">
        <f t="shared" si="126"/>
        <v>1877339476</v>
      </c>
      <c r="CM177" s="160">
        <f t="shared" si="127"/>
        <v>660847248</v>
      </c>
      <c r="CN177" s="160">
        <f t="shared" si="128"/>
        <v>0</v>
      </c>
    </row>
    <row r="178" spans="1:92" s="156" customFormat="1" ht="25.5" customHeight="1" x14ac:dyDescent="0.25">
      <c r="A178" s="74" t="s">
        <v>380</v>
      </c>
      <c r="B178" s="156" t="str">
        <f t="shared" si="147"/>
        <v>C 670-1507-1-0-210</v>
      </c>
      <c r="C178" s="157" t="s">
        <v>381</v>
      </c>
      <c r="D178" s="158">
        <v>10</v>
      </c>
      <c r="E178" s="159" t="s">
        <v>382</v>
      </c>
      <c r="F178" s="160">
        <v>3950000000</v>
      </c>
      <c r="G178" s="152">
        <v>0</v>
      </c>
      <c r="H178" s="152">
        <v>0</v>
      </c>
      <c r="I178" s="152"/>
      <c r="J178" s="152"/>
      <c r="K178" s="152"/>
      <c r="L178" s="152"/>
      <c r="M178" s="160"/>
      <c r="N178" s="160"/>
      <c r="O178" s="152"/>
      <c r="P178" s="152"/>
      <c r="Q178" s="152"/>
      <c r="R178" s="152"/>
      <c r="S178" s="152"/>
      <c r="T178" s="152"/>
      <c r="U178" s="152"/>
      <c r="V178" s="152"/>
      <c r="W178" s="152"/>
      <c r="X178" s="152"/>
      <c r="Y178" s="152"/>
      <c r="Z178" s="152"/>
      <c r="AA178" s="152"/>
      <c r="AB178" s="152"/>
      <c r="AC178" s="152"/>
      <c r="AD178" s="152"/>
      <c r="AE178" s="160">
        <f t="shared" si="148"/>
        <v>0</v>
      </c>
      <c r="AF178" s="160">
        <f t="shared" si="148"/>
        <v>0</v>
      </c>
      <c r="AG178" s="160"/>
      <c r="AH178" s="152"/>
      <c r="AI178" s="152"/>
      <c r="AJ178" s="160">
        <f t="shared" si="149"/>
        <v>3950000000</v>
      </c>
      <c r="AK178" s="95">
        <v>3592000000</v>
      </c>
      <c r="AL178" s="95">
        <v>38000000</v>
      </c>
      <c r="AM178" s="85">
        <v>0</v>
      </c>
      <c r="AN178" s="162">
        <v>0</v>
      </c>
      <c r="AO178" s="152"/>
      <c r="AP178" s="152"/>
      <c r="AQ178" s="152"/>
      <c r="AR178" s="152"/>
      <c r="AS178" s="152"/>
      <c r="AT178" s="152"/>
      <c r="AU178" s="152"/>
      <c r="AV178" s="152"/>
      <c r="AW178" s="160">
        <f t="shared" si="140"/>
        <v>3630000000</v>
      </c>
      <c r="AX178" s="152">
        <v>408927613</v>
      </c>
      <c r="AY178" s="152">
        <v>1695729926</v>
      </c>
      <c r="AZ178" s="152">
        <v>368073472</v>
      </c>
      <c r="BA178" s="160">
        <v>319075974</v>
      </c>
      <c r="BB178" s="152"/>
      <c r="BC178" s="152"/>
      <c r="BD178" s="152"/>
      <c r="BE178" s="152"/>
      <c r="BF178" s="152"/>
      <c r="BG178" s="152"/>
      <c r="BH178" s="152"/>
      <c r="BI178" s="152"/>
      <c r="BJ178" s="160">
        <f t="shared" si="141"/>
        <v>2791806985</v>
      </c>
      <c r="BK178" s="152">
        <v>0</v>
      </c>
      <c r="BL178" s="152">
        <v>211858332</v>
      </c>
      <c r="BM178" s="82">
        <v>177510819</v>
      </c>
      <c r="BN178" s="160">
        <v>327769888</v>
      </c>
      <c r="BO178" s="152"/>
      <c r="BP178" s="152"/>
      <c r="BQ178" s="152"/>
      <c r="BR178" s="152"/>
      <c r="BS178" s="152"/>
      <c r="BT178" s="152"/>
      <c r="BU178" s="152"/>
      <c r="BV178" s="152"/>
      <c r="BW178" s="160">
        <f t="shared" si="142"/>
        <v>717139039</v>
      </c>
      <c r="BX178" s="160">
        <v>0</v>
      </c>
      <c r="BY178" s="160">
        <v>211858332</v>
      </c>
      <c r="BZ178" s="162">
        <v>177510819</v>
      </c>
      <c r="CA178" s="162">
        <v>327769888</v>
      </c>
      <c r="CB178" s="152"/>
      <c r="CC178" s="152"/>
      <c r="CD178" s="152"/>
      <c r="CE178" s="152"/>
      <c r="CF178" s="152"/>
      <c r="CG178" s="152"/>
      <c r="CH178" s="152"/>
      <c r="CI178" s="152"/>
      <c r="CJ178" s="160">
        <f t="shared" si="143"/>
        <v>717139039</v>
      </c>
      <c r="CK178" s="160">
        <f t="shared" si="101"/>
        <v>320000000</v>
      </c>
      <c r="CL178" s="160">
        <f t="shared" si="126"/>
        <v>838193015</v>
      </c>
      <c r="CM178" s="160">
        <f t="shared" si="127"/>
        <v>2074667946</v>
      </c>
      <c r="CN178" s="160">
        <f t="shared" si="128"/>
        <v>0</v>
      </c>
    </row>
    <row r="179" spans="1:92" s="154" customFormat="1" ht="43.5" customHeight="1" x14ac:dyDescent="0.25">
      <c r="A179" s="74" t="s">
        <v>383</v>
      </c>
      <c r="B179" s="148" t="str">
        <f t="shared" si="147"/>
        <v>C 670-1507-210</v>
      </c>
      <c r="C179" s="149" t="s">
        <v>384</v>
      </c>
      <c r="D179" s="150">
        <v>10</v>
      </c>
      <c r="E179" s="151" t="s">
        <v>385</v>
      </c>
      <c r="F179" s="152">
        <f>+SUM(F180:F181)</f>
        <v>800000000</v>
      </c>
      <c r="G179" s="153">
        <v>0</v>
      </c>
      <c r="H179" s="153">
        <v>0</v>
      </c>
      <c r="I179" s="153"/>
      <c r="J179" s="153"/>
      <c r="K179" s="153"/>
      <c r="L179" s="153"/>
      <c r="M179" s="153"/>
      <c r="N179" s="153"/>
      <c r="O179" s="153"/>
      <c r="P179" s="153"/>
      <c r="Q179" s="153"/>
      <c r="R179" s="153"/>
      <c r="S179" s="153"/>
      <c r="T179" s="153"/>
      <c r="U179" s="153"/>
      <c r="V179" s="153"/>
      <c r="W179" s="153"/>
      <c r="X179" s="153"/>
      <c r="Y179" s="153"/>
      <c r="Z179" s="153"/>
      <c r="AA179" s="153"/>
      <c r="AB179" s="153"/>
      <c r="AC179" s="153"/>
      <c r="AD179" s="153"/>
      <c r="AE179" s="153">
        <f t="shared" si="148"/>
        <v>0</v>
      </c>
      <c r="AF179" s="153">
        <f t="shared" si="148"/>
        <v>0</v>
      </c>
      <c r="AG179" s="153"/>
      <c r="AH179" s="153"/>
      <c r="AI179" s="153"/>
      <c r="AJ179" s="152">
        <f t="shared" si="149"/>
        <v>800000000</v>
      </c>
      <c r="AK179" s="95">
        <f>+SUM(AK180:AK181)</f>
        <v>0</v>
      </c>
      <c r="AL179" s="95">
        <f>+SUM(AL180:AL181)</f>
        <v>657600000</v>
      </c>
      <c r="AM179" s="85">
        <v>0</v>
      </c>
      <c r="AN179" s="152">
        <f t="shared" ref="AN179:AW179" si="150">+SUM(AN180:AN181)</f>
        <v>40000000</v>
      </c>
      <c r="AO179" s="152">
        <f t="shared" si="150"/>
        <v>0</v>
      </c>
      <c r="AP179" s="152">
        <f t="shared" si="150"/>
        <v>0</v>
      </c>
      <c r="AQ179" s="152">
        <f t="shared" si="150"/>
        <v>0</v>
      </c>
      <c r="AR179" s="152">
        <f t="shared" si="150"/>
        <v>0</v>
      </c>
      <c r="AS179" s="152">
        <f t="shared" si="150"/>
        <v>0</v>
      </c>
      <c r="AT179" s="152">
        <f t="shared" si="150"/>
        <v>0</v>
      </c>
      <c r="AU179" s="152">
        <f t="shared" si="150"/>
        <v>0</v>
      </c>
      <c r="AV179" s="152">
        <f t="shared" si="150"/>
        <v>0</v>
      </c>
      <c r="AW179" s="152">
        <f t="shared" si="150"/>
        <v>697600000</v>
      </c>
      <c r="AX179" s="152">
        <f>+SUM(AX180:AX181)</f>
        <v>0</v>
      </c>
      <c r="AY179" s="152">
        <f>+SUM(AY180:AY181)</f>
        <v>65083183</v>
      </c>
      <c r="AZ179" s="152">
        <f t="shared" ref="AZ179:CJ179" si="151">+SUM(AZ180:AZ181)</f>
        <v>120971020</v>
      </c>
      <c r="BA179" s="152">
        <f t="shared" si="151"/>
        <v>27707028</v>
      </c>
      <c r="BB179" s="152">
        <f t="shared" si="151"/>
        <v>0</v>
      </c>
      <c r="BC179" s="152">
        <f t="shared" si="151"/>
        <v>0</v>
      </c>
      <c r="BD179" s="152">
        <f t="shared" si="151"/>
        <v>0</v>
      </c>
      <c r="BE179" s="152">
        <f t="shared" si="151"/>
        <v>0</v>
      </c>
      <c r="BF179" s="152">
        <f t="shared" si="151"/>
        <v>0</v>
      </c>
      <c r="BG179" s="152">
        <f t="shared" si="151"/>
        <v>0</v>
      </c>
      <c r="BH179" s="152">
        <f t="shared" si="151"/>
        <v>0</v>
      </c>
      <c r="BI179" s="152">
        <f t="shared" si="151"/>
        <v>0</v>
      </c>
      <c r="BJ179" s="152">
        <f t="shared" si="151"/>
        <v>213761231</v>
      </c>
      <c r="BK179" s="152">
        <f t="shared" si="151"/>
        <v>0</v>
      </c>
      <c r="BL179" s="152">
        <f t="shared" si="151"/>
        <v>522584</v>
      </c>
      <c r="BM179" s="78">
        <v>0</v>
      </c>
      <c r="BN179" s="152">
        <f t="shared" si="151"/>
        <v>25843099</v>
      </c>
      <c r="BO179" s="152">
        <f t="shared" si="151"/>
        <v>0</v>
      </c>
      <c r="BP179" s="152">
        <f t="shared" si="151"/>
        <v>0</v>
      </c>
      <c r="BQ179" s="152">
        <f t="shared" si="151"/>
        <v>0</v>
      </c>
      <c r="BR179" s="152">
        <f t="shared" si="151"/>
        <v>0</v>
      </c>
      <c r="BS179" s="152">
        <f t="shared" si="151"/>
        <v>0</v>
      </c>
      <c r="BT179" s="152">
        <f t="shared" si="151"/>
        <v>0</v>
      </c>
      <c r="BU179" s="152">
        <f t="shared" si="151"/>
        <v>0</v>
      </c>
      <c r="BV179" s="152">
        <f t="shared" si="151"/>
        <v>0</v>
      </c>
      <c r="BW179" s="152">
        <f t="shared" si="151"/>
        <v>47116952</v>
      </c>
      <c r="BX179" s="152">
        <f t="shared" si="151"/>
        <v>0</v>
      </c>
      <c r="BY179" s="152">
        <f t="shared" si="151"/>
        <v>522584</v>
      </c>
      <c r="BZ179" s="78">
        <v>0</v>
      </c>
      <c r="CA179" s="152">
        <f t="shared" si="151"/>
        <v>25843099</v>
      </c>
      <c r="CB179" s="152">
        <f t="shared" si="151"/>
        <v>0</v>
      </c>
      <c r="CC179" s="152">
        <f t="shared" si="151"/>
        <v>0</v>
      </c>
      <c r="CD179" s="152">
        <f t="shared" si="151"/>
        <v>0</v>
      </c>
      <c r="CE179" s="152">
        <f t="shared" si="151"/>
        <v>0</v>
      </c>
      <c r="CF179" s="152">
        <f t="shared" si="151"/>
        <v>0</v>
      </c>
      <c r="CG179" s="152">
        <f t="shared" si="151"/>
        <v>0</v>
      </c>
      <c r="CH179" s="152">
        <f t="shared" si="151"/>
        <v>0</v>
      </c>
      <c r="CI179" s="152">
        <f t="shared" si="151"/>
        <v>0</v>
      </c>
      <c r="CJ179" s="152">
        <f t="shared" si="151"/>
        <v>47116952</v>
      </c>
      <c r="CK179" s="152">
        <f t="shared" si="101"/>
        <v>102400000</v>
      </c>
      <c r="CL179" s="152">
        <f t="shared" si="126"/>
        <v>483838769</v>
      </c>
      <c r="CM179" s="152">
        <f t="shared" si="127"/>
        <v>166644279</v>
      </c>
      <c r="CN179" s="152">
        <f t="shared" si="128"/>
        <v>0</v>
      </c>
    </row>
    <row r="180" spans="1:92" s="164" customFormat="1" ht="63" outlineLevel="1" x14ac:dyDescent="0.2">
      <c r="B180" s="156" t="str">
        <f t="shared" si="147"/>
        <v>C 670-1507-2-0-210</v>
      </c>
      <c r="C180" s="166" t="s">
        <v>386</v>
      </c>
      <c r="D180" s="167">
        <v>10</v>
      </c>
      <c r="E180" s="172" t="s">
        <v>387</v>
      </c>
      <c r="F180" s="161">
        <v>400000000</v>
      </c>
      <c r="G180" s="153"/>
      <c r="H180" s="153"/>
      <c r="I180" s="153"/>
      <c r="J180" s="153"/>
      <c r="K180" s="153"/>
      <c r="L180" s="153"/>
      <c r="M180" s="161"/>
      <c r="N180" s="161"/>
      <c r="O180" s="153"/>
      <c r="P180" s="153"/>
      <c r="Q180" s="153"/>
      <c r="R180" s="153"/>
      <c r="S180" s="153"/>
      <c r="T180" s="153"/>
      <c r="U180" s="153"/>
      <c r="V180" s="153"/>
      <c r="W180" s="153"/>
      <c r="X180" s="153"/>
      <c r="Y180" s="153"/>
      <c r="Z180" s="153"/>
      <c r="AA180" s="153"/>
      <c r="AB180" s="153"/>
      <c r="AC180" s="153"/>
      <c r="AD180" s="153"/>
      <c r="AE180" s="161">
        <f>+G180+I180+K180+M180+O180+Q180+S180+U180+W180+Y180+AA180+AC180</f>
        <v>0</v>
      </c>
      <c r="AF180" s="161">
        <f>+H180+J180+L180+N180+P180+R180+T180+V180+X180+Z180+AB180+AD180</f>
        <v>0</v>
      </c>
      <c r="AG180" s="161"/>
      <c r="AH180" s="153"/>
      <c r="AI180" s="153"/>
      <c r="AJ180" s="161">
        <f t="shared" si="149"/>
        <v>400000000</v>
      </c>
      <c r="AK180" s="85">
        <v>0</v>
      </c>
      <c r="AL180" s="85">
        <v>328800000</v>
      </c>
      <c r="AM180" s="85">
        <v>0</v>
      </c>
      <c r="AN180" s="162">
        <v>40000000</v>
      </c>
      <c r="AO180" s="153"/>
      <c r="AP180" s="153"/>
      <c r="AQ180" s="153"/>
      <c r="AR180" s="153"/>
      <c r="AS180" s="153"/>
      <c r="AT180" s="153"/>
      <c r="AU180" s="153"/>
      <c r="AV180" s="153"/>
      <c r="AW180" s="161">
        <f t="shared" si="140"/>
        <v>368800000</v>
      </c>
      <c r="AX180" s="153">
        <v>0</v>
      </c>
      <c r="AY180" s="153">
        <v>65083183</v>
      </c>
      <c r="AZ180" s="153">
        <v>120971020</v>
      </c>
      <c r="BA180" s="161">
        <v>3617504</v>
      </c>
      <c r="BB180" s="153"/>
      <c r="BC180" s="153"/>
      <c r="BD180" s="153"/>
      <c r="BE180" s="153"/>
      <c r="BF180" s="153"/>
      <c r="BG180" s="153"/>
      <c r="BH180" s="153"/>
      <c r="BI180" s="153"/>
      <c r="BJ180" s="161">
        <f>+SUM(AX180:BI180)</f>
        <v>189671707</v>
      </c>
      <c r="BK180" s="153"/>
      <c r="BL180" s="153">
        <v>522584</v>
      </c>
      <c r="BM180" s="153">
        <v>20751269</v>
      </c>
      <c r="BN180" s="161">
        <v>22884596</v>
      </c>
      <c r="BO180" s="153"/>
      <c r="BP180" s="153"/>
      <c r="BQ180" s="153"/>
      <c r="BR180" s="153"/>
      <c r="BS180" s="153"/>
      <c r="BT180" s="153"/>
      <c r="BU180" s="153"/>
      <c r="BV180" s="153"/>
      <c r="BW180" s="161">
        <f t="shared" si="142"/>
        <v>44158449</v>
      </c>
      <c r="BX180" s="161"/>
      <c r="BY180" s="161">
        <v>522584</v>
      </c>
      <c r="BZ180" s="162">
        <v>20751269</v>
      </c>
      <c r="CA180" s="162">
        <v>22884596</v>
      </c>
      <c r="CB180" s="153"/>
      <c r="CC180" s="153"/>
      <c r="CD180" s="153"/>
      <c r="CE180" s="153"/>
      <c r="CF180" s="153"/>
      <c r="CG180" s="153"/>
      <c r="CH180" s="153"/>
      <c r="CI180" s="153"/>
      <c r="CJ180" s="160">
        <f t="shared" si="143"/>
        <v>44158449</v>
      </c>
      <c r="CK180" s="161">
        <f t="shared" si="101"/>
        <v>31200000</v>
      </c>
      <c r="CL180" s="161">
        <f t="shared" si="126"/>
        <v>179128293</v>
      </c>
      <c r="CM180" s="161">
        <f t="shared" si="127"/>
        <v>145513258</v>
      </c>
      <c r="CN180" s="161">
        <f t="shared" si="128"/>
        <v>0</v>
      </c>
    </row>
    <row r="181" spans="1:92" s="164" customFormat="1" ht="63" outlineLevel="1" x14ac:dyDescent="0.25">
      <c r="B181" s="156" t="str">
        <f t="shared" si="147"/>
        <v>C 670-1507-2-0-310</v>
      </c>
      <c r="C181" s="166" t="s">
        <v>388</v>
      </c>
      <c r="D181" s="167">
        <v>10</v>
      </c>
      <c r="E181" s="172" t="s">
        <v>389</v>
      </c>
      <c r="F181" s="161">
        <v>400000000</v>
      </c>
      <c r="G181" s="153"/>
      <c r="H181" s="153"/>
      <c r="I181" s="153"/>
      <c r="J181" s="153"/>
      <c r="K181" s="153"/>
      <c r="L181" s="153"/>
      <c r="M181" s="161"/>
      <c r="N181" s="161"/>
      <c r="O181" s="153"/>
      <c r="P181" s="153"/>
      <c r="Q181" s="153"/>
      <c r="R181" s="153"/>
      <c r="S181" s="153"/>
      <c r="T181" s="153"/>
      <c r="U181" s="153"/>
      <c r="V181" s="153"/>
      <c r="W181" s="153"/>
      <c r="X181" s="153"/>
      <c r="Y181" s="153"/>
      <c r="Z181" s="153"/>
      <c r="AA181" s="153"/>
      <c r="AB181" s="153"/>
      <c r="AC181" s="153"/>
      <c r="AD181" s="153"/>
      <c r="AE181" s="161">
        <f>+G181+I181+K181+M181+O181+Q181+S181+U181+W181+Y181+AA181+AC181</f>
        <v>0</v>
      </c>
      <c r="AF181" s="161">
        <f>+H181+J181+L181+N181+P181+R181+T181+V181+X181+Z181+AB181+AD181</f>
        <v>0</v>
      </c>
      <c r="AG181" s="161"/>
      <c r="AH181" s="153"/>
      <c r="AI181" s="153"/>
      <c r="AJ181" s="161">
        <f t="shared" si="149"/>
        <v>400000000</v>
      </c>
      <c r="AK181" s="85">
        <v>0</v>
      </c>
      <c r="AL181" s="85">
        <v>328800000</v>
      </c>
      <c r="AM181" s="85">
        <v>0</v>
      </c>
      <c r="AN181" s="162">
        <v>0</v>
      </c>
      <c r="AO181" s="153"/>
      <c r="AP181" s="153"/>
      <c r="AQ181" s="153"/>
      <c r="AR181" s="153"/>
      <c r="AS181" s="153"/>
      <c r="AT181" s="153"/>
      <c r="AU181" s="153"/>
      <c r="AV181" s="153"/>
      <c r="AW181" s="161">
        <f t="shared" si="140"/>
        <v>328800000</v>
      </c>
      <c r="AX181" s="153">
        <v>0</v>
      </c>
      <c r="AY181" s="153">
        <v>0</v>
      </c>
      <c r="AZ181" s="153">
        <v>0</v>
      </c>
      <c r="BA181" s="161">
        <v>24089524</v>
      </c>
      <c r="BB181" s="153"/>
      <c r="BC181" s="153"/>
      <c r="BD181" s="153"/>
      <c r="BE181" s="153"/>
      <c r="BF181" s="153"/>
      <c r="BG181" s="153"/>
      <c r="BH181" s="153"/>
      <c r="BI181" s="153"/>
      <c r="BJ181" s="161">
        <f>+SUM(AX181:BI181)</f>
        <v>24089524</v>
      </c>
      <c r="BK181" s="153"/>
      <c r="BL181" s="153">
        <v>0</v>
      </c>
      <c r="BM181" s="78">
        <v>0</v>
      </c>
      <c r="BN181" s="161">
        <v>2958503</v>
      </c>
      <c r="BO181" s="153"/>
      <c r="BP181" s="153"/>
      <c r="BQ181" s="153"/>
      <c r="BR181" s="153"/>
      <c r="BS181" s="153"/>
      <c r="BT181" s="153"/>
      <c r="BU181" s="153"/>
      <c r="BV181" s="153"/>
      <c r="BW181" s="161">
        <f t="shared" si="142"/>
        <v>2958503</v>
      </c>
      <c r="BX181" s="161"/>
      <c r="BY181" s="161">
        <v>0</v>
      </c>
      <c r="BZ181" s="162">
        <v>0</v>
      </c>
      <c r="CA181" s="162">
        <v>2958503</v>
      </c>
      <c r="CB181" s="153"/>
      <c r="CC181" s="153"/>
      <c r="CD181" s="153"/>
      <c r="CE181" s="153"/>
      <c r="CF181" s="153"/>
      <c r="CG181" s="153"/>
      <c r="CH181" s="153"/>
      <c r="CI181" s="153"/>
      <c r="CJ181" s="160">
        <f t="shared" si="143"/>
        <v>2958503</v>
      </c>
      <c r="CK181" s="161">
        <f t="shared" si="101"/>
        <v>71200000</v>
      </c>
      <c r="CL181" s="161">
        <f t="shared" si="126"/>
        <v>304710476</v>
      </c>
      <c r="CM181" s="161">
        <f t="shared" si="127"/>
        <v>21131021</v>
      </c>
      <c r="CN181" s="161">
        <f t="shared" si="128"/>
        <v>0</v>
      </c>
    </row>
    <row r="182" spans="1:92" s="154" customFormat="1" ht="47.25" x14ac:dyDescent="0.2">
      <c r="A182" s="74" t="s">
        <v>390</v>
      </c>
      <c r="B182" s="148"/>
      <c r="C182" s="149" t="s">
        <v>390</v>
      </c>
      <c r="D182" s="150">
        <v>10</v>
      </c>
      <c r="E182" s="151" t="s">
        <v>391</v>
      </c>
      <c r="F182" s="152">
        <f>+SUM(F183:F185)</f>
        <v>2200000000</v>
      </c>
      <c r="G182" s="152">
        <f t="shared" ref="G182:BR182" si="152">+SUM(G183:G185)</f>
        <v>0</v>
      </c>
      <c r="H182" s="152">
        <f t="shared" si="152"/>
        <v>0</v>
      </c>
      <c r="I182" s="152">
        <f t="shared" si="152"/>
        <v>0</v>
      </c>
      <c r="J182" s="152">
        <f t="shared" si="152"/>
        <v>0</v>
      </c>
      <c r="K182" s="152">
        <f t="shared" si="152"/>
        <v>0</v>
      </c>
      <c r="L182" s="152">
        <f t="shared" si="152"/>
        <v>0</v>
      </c>
      <c r="M182" s="152">
        <f t="shared" si="152"/>
        <v>0</v>
      </c>
      <c r="N182" s="152">
        <f t="shared" si="152"/>
        <v>0</v>
      </c>
      <c r="O182" s="152">
        <f t="shared" si="152"/>
        <v>0</v>
      </c>
      <c r="P182" s="152">
        <f t="shared" si="152"/>
        <v>0</v>
      </c>
      <c r="Q182" s="152">
        <f t="shared" si="152"/>
        <v>0</v>
      </c>
      <c r="R182" s="152">
        <f t="shared" si="152"/>
        <v>0</v>
      </c>
      <c r="S182" s="152">
        <f t="shared" si="152"/>
        <v>0</v>
      </c>
      <c r="T182" s="152">
        <f t="shared" si="152"/>
        <v>0</v>
      </c>
      <c r="U182" s="152">
        <f t="shared" si="152"/>
        <v>0</v>
      </c>
      <c r="V182" s="152">
        <f t="shared" si="152"/>
        <v>0</v>
      </c>
      <c r="W182" s="152">
        <f t="shared" si="152"/>
        <v>0</v>
      </c>
      <c r="X182" s="152">
        <f t="shared" si="152"/>
        <v>0</v>
      </c>
      <c r="Y182" s="152">
        <f t="shared" si="152"/>
        <v>0</v>
      </c>
      <c r="Z182" s="152">
        <f t="shared" si="152"/>
        <v>0</v>
      </c>
      <c r="AA182" s="152">
        <f t="shared" si="152"/>
        <v>0</v>
      </c>
      <c r="AB182" s="152">
        <f t="shared" si="152"/>
        <v>0</v>
      </c>
      <c r="AC182" s="152">
        <f t="shared" si="152"/>
        <v>0</v>
      </c>
      <c r="AD182" s="152">
        <f t="shared" si="152"/>
        <v>0</v>
      </c>
      <c r="AE182" s="152">
        <f t="shared" si="152"/>
        <v>0</v>
      </c>
      <c r="AF182" s="152">
        <f t="shared" si="152"/>
        <v>0</v>
      </c>
      <c r="AG182" s="152">
        <f t="shared" si="152"/>
        <v>0</v>
      </c>
      <c r="AH182" s="152">
        <f t="shared" si="152"/>
        <v>0</v>
      </c>
      <c r="AI182" s="152">
        <f t="shared" si="152"/>
        <v>0</v>
      </c>
      <c r="AJ182" s="152">
        <f t="shared" si="152"/>
        <v>2200000000</v>
      </c>
      <c r="AK182" s="152">
        <f t="shared" si="152"/>
        <v>1443000000</v>
      </c>
      <c r="AL182" s="152">
        <f t="shared" si="152"/>
        <v>7000000</v>
      </c>
      <c r="AM182" s="152">
        <f t="shared" si="152"/>
        <v>115728971</v>
      </c>
      <c r="AN182" s="152">
        <f t="shared" si="152"/>
        <v>111000000</v>
      </c>
      <c r="AO182" s="152">
        <f t="shared" si="152"/>
        <v>0</v>
      </c>
      <c r="AP182" s="152">
        <f t="shared" si="152"/>
        <v>0</v>
      </c>
      <c r="AQ182" s="152">
        <f t="shared" si="152"/>
        <v>0</v>
      </c>
      <c r="AR182" s="152">
        <f t="shared" si="152"/>
        <v>0</v>
      </c>
      <c r="AS182" s="152">
        <f t="shared" si="152"/>
        <v>0</v>
      </c>
      <c r="AT182" s="152">
        <f t="shared" si="152"/>
        <v>0</v>
      </c>
      <c r="AU182" s="152">
        <f t="shared" si="152"/>
        <v>0</v>
      </c>
      <c r="AV182" s="152">
        <f t="shared" si="152"/>
        <v>0</v>
      </c>
      <c r="AW182" s="152">
        <f t="shared" si="152"/>
        <v>1676728971</v>
      </c>
      <c r="AX182" s="152">
        <f t="shared" si="152"/>
        <v>272056638</v>
      </c>
      <c r="AY182" s="152">
        <f t="shared" si="152"/>
        <v>560255383</v>
      </c>
      <c r="AZ182" s="152">
        <f t="shared" si="152"/>
        <v>124129098</v>
      </c>
      <c r="BA182" s="152">
        <f t="shared" si="152"/>
        <v>367228389</v>
      </c>
      <c r="BB182" s="152">
        <f t="shared" si="152"/>
        <v>0</v>
      </c>
      <c r="BC182" s="152">
        <f t="shared" si="152"/>
        <v>0</v>
      </c>
      <c r="BD182" s="152">
        <f t="shared" si="152"/>
        <v>0</v>
      </c>
      <c r="BE182" s="152">
        <f t="shared" si="152"/>
        <v>0</v>
      </c>
      <c r="BF182" s="152">
        <f t="shared" si="152"/>
        <v>0</v>
      </c>
      <c r="BG182" s="152">
        <f t="shared" si="152"/>
        <v>0</v>
      </c>
      <c r="BH182" s="152">
        <f t="shared" si="152"/>
        <v>0</v>
      </c>
      <c r="BI182" s="152">
        <f t="shared" si="152"/>
        <v>0</v>
      </c>
      <c r="BJ182" s="152">
        <f>+SUM(BJ183:BJ185)</f>
        <v>1323669508</v>
      </c>
      <c r="BK182" s="152">
        <f t="shared" si="152"/>
        <v>0</v>
      </c>
      <c r="BL182" s="152">
        <f t="shared" si="152"/>
        <v>147416773</v>
      </c>
      <c r="BM182" s="152">
        <f t="shared" si="152"/>
        <v>67994597</v>
      </c>
      <c r="BN182" s="152">
        <f t="shared" si="152"/>
        <v>93632227</v>
      </c>
      <c r="BO182" s="152">
        <f t="shared" si="152"/>
        <v>0</v>
      </c>
      <c r="BP182" s="152">
        <f t="shared" si="152"/>
        <v>0</v>
      </c>
      <c r="BQ182" s="152">
        <f t="shared" si="152"/>
        <v>0</v>
      </c>
      <c r="BR182" s="152">
        <f t="shared" si="152"/>
        <v>0</v>
      </c>
      <c r="BS182" s="152">
        <f t="shared" ref="BS182:CJ182" si="153">+SUM(BS183:BS185)</f>
        <v>0</v>
      </c>
      <c r="BT182" s="152">
        <f t="shared" si="153"/>
        <v>0</v>
      </c>
      <c r="BU182" s="152">
        <f t="shared" si="153"/>
        <v>0</v>
      </c>
      <c r="BV182" s="152">
        <f t="shared" si="153"/>
        <v>0</v>
      </c>
      <c r="BW182" s="152">
        <f t="shared" si="153"/>
        <v>309043597</v>
      </c>
      <c r="BX182" s="152">
        <f t="shared" si="153"/>
        <v>0</v>
      </c>
      <c r="BY182" s="152">
        <f t="shared" si="153"/>
        <v>146542522</v>
      </c>
      <c r="BZ182" s="152">
        <f t="shared" si="153"/>
        <v>68868848</v>
      </c>
      <c r="CA182" s="152">
        <f t="shared" si="153"/>
        <v>93632227</v>
      </c>
      <c r="CB182" s="152">
        <f t="shared" si="153"/>
        <v>0</v>
      </c>
      <c r="CC182" s="152">
        <f t="shared" si="153"/>
        <v>0</v>
      </c>
      <c r="CD182" s="152">
        <f t="shared" si="153"/>
        <v>0</v>
      </c>
      <c r="CE182" s="152">
        <f t="shared" si="153"/>
        <v>0</v>
      </c>
      <c r="CF182" s="152">
        <f t="shared" si="153"/>
        <v>0</v>
      </c>
      <c r="CG182" s="152">
        <f t="shared" si="153"/>
        <v>0</v>
      </c>
      <c r="CH182" s="152">
        <f t="shared" si="153"/>
        <v>0</v>
      </c>
      <c r="CI182" s="152">
        <f t="shared" si="153"/>
        <v>0</v>
      </c>
      <c r="CJ182" s="152">
        <f t="shared" si="153"/>
        <v>309043597</v>
      </c>
      <c r="CK182" s="152">
        <f t="shared" si="101"/>
        <v>523271029</v>
      </c>
      <c r="CL182" s="152">
        <f t="shared" si="126"/>
        <v>353059463</v>
      </c>
      <c r="CM182" s="152">
        <f t="shared" si="127"/>
        <v>1014625911</v>
      </c>
      <c r="CN182" s="152">
        <f t="shared" si="128"/>
        <v>0</v>
      </c>
    </row>
    <row r="183" spans="1:92" s="165" customFormat="1" ht="47.25" outlineLevel="1" x14ac:dyDescent="0.25">
      <c r="B183" s="169" t="str">
        <f>+C183&amp;D183</f>
        <v>C 670-1507-3-0-210</v>
      </c>
      <c r="C183" s="157" t="s">
        <v>392</v>
      </c>
      <c r="D183" s="158">
        <v>10</v>
      </c>
      <c r="E183" s="168" t="s">
        <v>393</v>
      </c>
      <c r="F183" s="161">
        <v>525000000</v>
      </c>
      <c r="G183" s="153">
        <v>0</v>
      </c>
      <c r="H183" s="153">
        <v>0</v>
      </c>
      <c r="I183" s="153"/>
      <c r="J183" s="153"/>
      <c r="K183" s="153"/>
      <c r="L183" s="153"/>
      <c r="M183" s="160"/>
      <c r="N183" s="160"/>
      <c r="O183" s="152"/>
      <c r="P183" s="152"/>
      <c r="Q183" s="153"/>
      <c r="R183" s="153"/>
      <c r="S183" s="153"/>
      <c r="T183" s="153"/>
      <c r="U183" s="153"/>
      <c r="V183" s="153"/>
      <c r="W183" s="153"/>
      <c r="X183" s="153"/>
      <c r="Y183" s="153"/>
      <c r="Z183" s="153"/>
      <c r="AA183" s="153"/>
      <c r="AB183" s="153"/>
      <c r="AC183" s="153"/>
      <c r="AD183" s="153"/>
      <c r="AE183" s="161">
        <f t="shared" ref="AE183:AF185" si="154">+G183+I183+K183+M183+O183+Q183+S183+U183+W183+Y183+AA183+AC183</f>
        <v>0</v>
      </c>
      <c r="AF183" s="161">
        <f t="shared" si="154"/>
        <v>0</v>
      </c>
      <c r="AG183" s="161"/>
      <c r="AH183" s="153"/>
      <c r="AI183" s="153"/>
      <c r="AJ183" s="161">
        <f>+F183-AE183+AF183-AG183</f>
        <v>525000000</v>
      </c>
      <c r="AK183" s="85">
        <v>125000000</v>
      </c>
      <c r="AL183" s="85"/>
      <c r="AM183" s="85">
        <v>115728971</v>
      </c>
      <c r="AN183" s="162">
        <v>78000000</v>
      </c>
      <c r="AO183" s="153"/>
      <c r="AP183" s="153"/>
      <c r="AQ183" s="153"/>
      <c r="AR183" s="153"/>
      <c r="AS183" s="153"/>
      <c r="AT183" s="153"/>
      <c r="AU183" s="153"/>
      <c r="AV183" s="153"/>
      <c r="AW183" s="160">
        <f>+SUM(AK183:AV183)</f>
        <v>318728971</v>
      </c>
      <c r="AX183" s="153">
        <v>0</v>
      </c>
      <c r="AY183" s="153">
        <v>119166666</v>
      </c>
      <c r="AZ183" s="153">
        <v>87244471</v>
      </c>
      <c r="BA183" s="161">
        <v>28484500</v>
      </c>
      <c r="BB183" s="153"/>
      <c r="BC183" s="153"/>
      <c r="BD183" s="153"/>
      <c r="BE183" s="153"/>
      <c r="BF183" s="153"/>
      <c r="BG183" s="153"/>
      <c r="BH183" s="153"/>
      <c r="BI183" s="153"/>
      <c r="BJ183" s="160">
        <f>+SUM(AX183:BI183)</f>
        <v>234895637</v>
      </c>
      <c r="BK183" s="152">
        <v>0</v>
      </c>
      <c r="BL183" s="153">
        <v>0</v>
      </c>
      <c r="BM183" s="78">
        <v>3813333</v>
      </c>
      <c r="BN183" s="161">
        <v>28993422</v>
      </c>
      <c r="BO183" s="153"/>
      <c r="BP183" s="153"/>
      <c r="BQ183" s="153"/>
      <c r="BR183" s="153"/>
      <c r="BS183" s="153"/>
      <c r="BT183" s="153"/>
      <c r="BU183" s="153"/>
      <c r="BV183" s="153"/>
      <c r="BW183" s="160">
        <f t="shared" si="142"/>
        <v>32806755</v>
      </c>
      <c r="BX183" s="160">
        <v>0</v>
      </c>
      <c r="BY183" s="161">
        <v>0</v>
      </c>
      <c r="BZ183" s="162">
        <v>3813333</v>
      </c>
      <c r="CA183" s="162">
        <v>28993422</v>
      </c>
      <c r="CB183" s="153"/>
      <c r="CC183" s="153"/>
      <c r="CD183" s="153"/>
      <c r="CE183" s="153"/>
      <c r="CF183" s="153"/>
      <c r="CG183" s="153"/>
      <c r="CH183" s="153"/>
      <c r="CI183" s="153"/>
      <c r="CJ183" s="160">
        <f t="shared" si="143"/>
        <v>32806755</v>
      </c>
      <c r="CK183" s="160">
        <f t="shared" si="101"/>
        <v>206271029</v>
      </c>
      <c r="CL183" s="160">
        <f t="shared" si="126"/>
        <v>83833334</v>
      </c>
      <c r="CM183" s="160">
        <f t="shared" si="127"/>
        <v>202088882</v>
      </c>
      <c r="CN183" s="160">
        <f t="shared" si="128"/>
        <v>0</v>
      </c>
    </row>
    <row r="184" spans="1:92" s="165" customFormat="1" ht="47.25" outlineLevel="1" x14ac:dyDescent="0.25">
      <c r="B184" s="169" t="str">
        <f>+C184&amp;D184</f>
        <v>C 670-1507-3-0-310</v>
      </c>
      <c r="C184" s="157" t="s">
        <v>394</v>
      </c>
      <c r="D184" s="158">
        <v>10</v>
      </c>
      <c r="E184" s="168" t="s">
        <v>395</v>
      </c>
      <c r="F184" s="161">
        <v>1325000000</v>
      </c>
      <c r="G184" s="153">
        <v>0</v>
      </c>
      <c r="H184" s="153">
        <v>0</v>
      </c>
      <c r="I184" s="153"/>
      <c r="J184" s="153"/>
      <c r="K184" s="153"/>
      <c r="L184" s="153"/>
      <c r="M184" s="160"/>
      <c r="N184" s="160"/>
      <c r="O184" s="152"/>
      <c r="P184" s="152"/>
      <c r="Q184" s="153"/>
      <c r="R184" s="153"/>
      <c r="S184" s="153"/>
      <c r="T184" s="153"/>
      <c r="U184" s="153"/>
      <c r="V184" s="153"/>
      <c r="W184" s="153"/>
      <c r="X184" s="153"/>
      <c r="Y184" s="153"/>
      <c r="Z184" s="153"/>
      <c r="AA184" s="153"/>
      <c r="AB184" s="153"/>
      <c r="AC184" s="153"/>
      <c r="AD184" s="153"/>
      <c r="AE184" s="161">
        <f t="shared" si="154"/>
        <v>0</v>
      </c>
      <c r="AF184" s="161">
        <f t="shared" si="154"/>
        <v>0</v>
      </c>
      <c r="AG184" s="161"/>
      <c r="AH184" s="153"/>
      <c r="AI184" s="153"/>
      <c r="AJ184" s="161">
        <f>+F184-AE184+AF184-AG184</f>
        <v>1325000000</v>
      </c>
      <c r="AK184" s="85">
        <v>1318000000</v>
      </c>
      <c r="AL184" s="85">
        <v>7000000</v>
      </c>
      <c r="AM184" s="85">
        <v>0</v>
      </c>
      <c r="AN184" s="162">
        <v>0</v>
      </c>
      <c r="AO184" s="153"/>
      <c r="AP184" s="153"/>
      <c r="AQ184" s="153"/>
      <c r="AR184" s="153"/>
      <c r="AS184" s="153"/>
      <c r="AT184" s="153"/>
      <c r="AU184" s="153"/>
      <c r="AV184" s="153"/>
      <c r="AW184" s="160">
        <f>+SUM(AK184:AV184)</f>
        <v>1325000000</v>
      </c>
      <c r="AX184" s="153">
        <v>272056638</v>
      </c>
      <c r="AY184" s="153">
        <v>441088717</v>
      </c>
      <c r="AZ184" s="153">
        <v>36884627</v>
      </c>
      <c r="BA184" s="161">
        <v>338743889</v>
      </c>
      <c r="BB184" s="153"/>
      <c r="BC184" s="153"/>
      <c r="BD184" s="153"/>
      <c r="BE184" s="153"/>
      <c r="BF184" s="153"/>
      <c r="BG184" s="153"/>
      <c r="BH184" s="153"/>
      <c r="BI184" s="153"/>
      <c r="BJ184" s="160">
        <f>+SUM(AX184:BI184)</f>
        <v>1088773871</v>
      </c>
      <c r="BK184" s="152">
        <v>0</v>
      </c>
      <c r="BL184" s="153">
        <v>147416773</v>
      </c>
      <c r="BM184" s="78">
        <v>64181264</v>
      </c>
      <c r="BN184" s="161">
        <v>64638805</v>
      </c>
      <c r="BO184" s="153"/>
      <c r="BP184" s="153"/>
      <c r="BQ184" s="153"/>
      <c r="BR184" s="153"/>
      <c r="BS184" s="153"/>
      <c r="BT184" s="153"/>
      <c r="BU184" s="153"/>
      <c r="BV184" s="153"/>
      <c r="BW184" s="160">
        <f>+SUM(BK184:BV184)</f>
        <v>276236842</v>
      </c>
      <c r="BX184" s="160">
        <v>0</v>
      </c>
      <c r="BY184" s="161">
        <v>146542522</v>
      </c>
      <c r="BZ184" s="162">
        <v>65055515</v>
      </c>
      <c r="CA184" s="162">
        <v>64638805</v>
      </c>
      <c r="CB184" s="153"/>
      <c r="CC184" s="153"/>
      <c r="CD184" s="153"/>
      <c r="CE184" s="153"/>
      <c r="CF184" s="153"/>
      <c r="CG184" s="153"/>
      <c r="CH184" s="153"/>
      <c r="CI184" s="153"/>
      <c r="CJ184" s="160">
        <f>+SUM(BX184:CI184)</f>
        <v>276236842</v>
      </c>
      <c r="CK184" s="160">
        <f>+AJ184-AW184</f>
        <v>0</v>
      </c>
      <c r="CL184" s="160">
        <f>+AW184-BJ184</f>
        <v>236226129</v>
      </c>
      <c r="CM184" s="160">
        <f>+BJ184-BW184</f>
        <v>812537029</v>
      </c>
      <c r="CN184" s="160">
        <f>+BW184-CJ184</f>
        <v>0</v>
      </c>
    </row>
    <row r="185" spans="1:92" s="165" customFormat="1" ht="48" outlineLevel="1" thickBot="1" x14ac:dyDescent="0.3">
      <c r="B185" s="169" t="str">
        <f>+C185&amp;D185</f>
        <v>C 670-1507-3-0-410</v>
      </c>
      <c r="C185" s="173" t="s">
        <v>396</v>
      </c>
      <c r="D185" s="174">
        <v>10</v>
      </c>
      <c r="E185" s="175" t="s">
        <v>397</v>
      </c>
      <c r="F185" s="176">
        <v>350000000</v>
      </c>
      <c r="G185" s="177">
        <v>0</v>
      </c>
      <c r="H185" s="177">
        <v>0</v>
      </c>
      <c r="I185" s="177"/>
      <c r="J185" s="177"/>
      <c r="K185" s="177"/>
      <c r="L185" s="177"/>
      <c r="M185" s="178"/>
      <c r="N185" s="178"/>
      <c r="O185" s="179"/>
      <c r="P185" s="179"/>
      <c r="Q185" s="177"/>
      <c r="R185" s="177"/>
      <c r="S185" s="177"/>
      <c r="T185" s="177"/>
      <c r="U185" s="177"/>
      <c r="V185" s="177"/>
      <c r="W185" s="177"/>
      <c r="X185" s="177"/>
      <c r="Y185" s="177"/>
      <c r="Z185" s="177"/>
      <c r="AA185" s="177"/>
      <c r="AB185" s="177"/>
      <c r="AC185" s="177"/>
      <c r="AD185" s="177"/>
      <c r="AE185" s="176">
        <f t="shared" si="154"/>
        <v>0</v>
      </c>
      <c r="AF185" s="176">
        <f t="shared" si="154"/>
        <v>0</v>
      </c>
      <c r="AG185" s="176"/>
      <c r="AH185" s="177"/>
      <c r="AI185" s="177"/>
      <c r="AJ185" s="176">
        <f>+F185-AE185+AF185-AG185</f>
        <v>350000000</v>
      </c>
      <c r="AK185" s="105"/>
      <c r="AL185" s="105"/>
      <c r="AM185" s="105">
        <v>0</v>
      </c>
      <c r="AN185" s="162">
        <v>33000000</v>
      </c>
      <c r="AO185" s="177"/>
      <c r="AP185" s="177"/>
      <c r="AQ185" s="177"/>
      <c r="AR185" s="177"/>
      <c r="AS185" s="177"/>
      <c r="AT185" s="177"/>
      <c r="AU185" s="177"/>
      <c r="AV185" s="177"/>
      <c r="AW185" s="178">
        <f t="shared" si="140"/>
        <v>33000000</v>
      </c>
      <c r="AX185" s="177"/>
      <c r="AY185" s="177"/>
      <c r="AZ185" s="177">
        <v>0</v>
      </c>
      <c r="BA185" s="176">
        <v>0</v>
      </c>
      <c r="BB185" s="177"/>
      <c r="BC185" s="177"/>
      <c r="BD185" s="177"/>
      <c r="BE185" s="177"/>
      <c r="BF185" s="177"/>
      <c r="BG185" s="177"/>
      <c r="BH185" s="177"/>
      <c r="BI185" s="177"/>
      <c r="BJ185" s="178">
        <f>+SUM(AX185:BI185)</f>
        <v>0</v>
      </c>
      <c r="BK185" s="179">
        <v>0</v>
      </c>
      <c r="BL185" s="177">
        <v>0</v>
      </c>
      <c r="BM185" s="78">
        <v>0</v>
      </c>
      <c r="BN185" s="176">
        <v>0</v>
      </c>
      <c r="BO185" s="177"/>
      <c r="BP185" s="177"/>
      <c r="BQ185" s="177"/>
      <c r="BR185" s="177"/>
      <c r="BS185" s="177"/>
      <c r="BT185" s="177"/>
      <c r="BU185" s="177"/>
      <c r="BV185" s="177"/>
      <c r="BW185" s="178">
        <f t="shared" si="142"/>
        <v>0</v>
      </c>
      <c r="BX185" s="178">
        <v>0</v>
      </c>
      <c r="BY185" s="176">
        <v>0</v>
      </c>
      <c r="BZ185" s="162">
        <v>0</v>
      </c>
      <c r="CA185" s="162">
        <v>0</v>
      </c>
      <c r="CB185" s="177"/>
      <c r="CC185" s="177"/>
      <c r="CD185" s="177"/>
      <c r="CE185" s="177"/>
      <c r="CF185" s="177"/>
      <c r="CG185" s="177"/>
      <c r="CH185" s="177"/>
      <c r="CI185" s="177"/>
      <c r="CJ185" s="178">
        <f t="shared" si="143"/>
        <v>0</v>
      </c>
      <c r="CK185" s="178">
        <f t="shared" si="101"/>
        <v>317000000</v>
      </c>
      <c r="CL185" s="178">
        <f t="shared" si="126"/>
        <v>33000000</v>
      </c>
      <c r="CM185" s="178">
        <f t="shared" si="127"/>
        <v>0</v>
      </c>
      <c r="CN185" s="178">
        <f t="shared" si="128"/>
        <v>0</v>
      </c>
    </row>
    <row r="186" spans="1:92" ht="16.5" thickBot="1" x14ac:dyDescent="0.3">
      <c r="C186" s="109"/>
      <c r="D186" s="16"/>
      <c r="E186" s="17"/>
      <c r="F186" s="80"/>
      <c r="G186" s="80"/>
      <c r="H186" s="80"/>
      <c r="I186" s="80"/>
      <c r="J186" s="80"/>
      <c r="K186" s="80"/>
      <c r="L186" s="80"/>
      <c r="M186" s="83"/>
      <c r="N186" s="83"/>
      <c r="O186" s="83"/>
      <c r="P186" s="83"/>
      <c r="Q186" s="80"/>
      <c r="R186" s="80"/>
      <c r="S186" s="80"/>
      <c r="T186" s="80"/>
      <c r="U186" s="80"/>
      <c r="V186" s="80"/>
      <c r="W186" s="80"/>
      <c r="X186" s="80"/>
      <c r="Y186" s="80"/>
      <c r="Z186" s="80"/>
      <c r="AA186" s="80"/>
      <c r="AB186" s="80"/>
      <c r="AC186" s="80"/>
      <c r="AD186" s="80"/>
      <c r="AE186" s="80"/>
      <c r="AF186" s="80"/>
      <c r="AG186" s="80"/>
      <c r="AH186" s="80"/>
      <c r="AI186" s="80"/>
      <c r="AJ186" s="180"/>
      <c r="AK186" s="80"/>
      <c r="AL186" s="80"/>
      <c r="AM186" s="80"/>
      <c r="AN186" s="80"/>
      <c r="AO186" s="80"/>
      <c r="AP186" s="80"/>
      <c r="AQ186" s="80"/>
      <c r="AR186" s="80"/>
      <c r="AS186" s="80"/>
      <c r="AT186" s="80"/>
      <c r="AU186" s="80"/>
      <c r="AV186" s="80"/>
      <c r="AW186" s="80"/>
      <c r="AX186" s="80"/>
      <c r="AY186" s="80"/>
      <c r="AZ186" s="80"/>
      <c r="BA186" s="80"/>
      <c r="BB186" s="80"/>
      <c r="BC186" s="80"/>
      <c r="BD186" s="80"/>
      <c r="BE186" s="80"/>
      <c r="BF186" s="80"/>
      <c r="BG186" s="80"/>
      <c r="BH186" s="80"/>
      <c r="BI186" s="80"/>
      <c r="BJ186" s="80"/>
      <c r="BK186" s="80"/>
      <c r="BL186" s="80"/>
      <c r="BM186" s="80"/>
      <c r="BN186" s="80"/>
      <c r="BO186" s="80"/>
      <c r="BP186" s="80"/>
      <c r="BQ186" s="80"/>
      <c r="BR186" s="80"/>
      <c r="BS186" s="80"/>
      <c r="BT186" s="80"/>
      <c r="BU186" s="80"/>
      <c r="BV186" s="80"/>
      <c r="BW186" s="80"/>
      <c r="BX186" s="80"/>
      <c r="BY186" s="80"/>
      <c r="BZ186" s="80"/>
      <c r="CA186" s="80"/>
      <c r="CB186" s="80"/>
      <c r="CC186" s="80"/>
      <c r="CD186" s="80"/>
      <c r="CE186" s="80"/>
      <c r="CF186" s="80"/>
      <c r="CG186" s="80"/>
      <c r="CH186" s="80"/>
      <c r="CI186" s="80"/>
      <c r="CJ186" s="80"/>
      <c r="CK186" s="80"/>
      <c r="CL186" s="80"/>
      <c r="CM186" s="80"/>
      <c r="CN186" s="80"/>
    </row>
    <row r="187" spans="1:92" s="76" customFormat="1" ht="16.5" thickBot="1" x14ac:dyDescent="0.3">
      <c r="C187" s="181"/>
      <c r="D187" s="64"/>
      <c r="E187" s="182" t="s">
        <v>398</v>
      </c>
      <c r="F187" s="183">
        <f>+F20+F162</f>
        <v>424721600000</v>
      </c>
      <c r="G187" s="183">
        <f t="shared" ref="G187:BR187" si="155">+G20+G162</f>
        <v>22846270</v>
      </c>
      <c r="H187" s="183">
        <f t="shared" si="155"/>
        <v>22846270</v>
      </c>
      <c r="I187" s="183">
        <f t="shared" si="155"/>
        <v>0</v>
      </c>
      <c r="J187" s="183">
        <f t="shared" si="155"/>
        <v>0</v>
      </c>
      <c r="K187" s="183">
        <f t="shared" si="155"/>
        <v>135500000</v>
      </c>
      <c r="L187" s="183">
        <f t="shared" si="155"/>
        <v>135500000</v>
      </c>
      <c r="M187" s="183">
        <f t="shared" si="155"/>
        <v>40110900000</v>
      </c>
      <c r="N187" s="183">
        <f t="shared" si="155"/>
        <v>40110900000</v>
      </c>
      <c r="O187" s="183">
        <f t="shared" si="155"/>
        <v>0</v>
      </c>
      <c r="P187" s="183">
        <f t="shared" si="155"/>
        <v>0</v>
      </c>
      <c r="Q187" s="183">
        <f t="shared" si="155"/>
        <v>0</v>
      </c>
      <c r="R187" s="183">
        <f t="shared" si="155"/>
        <v>0</v>
      </c>
      <c r="S187" s="183">
        <f t="shared" si="155"/>
        <v>0</v>
      </c>
      <c r="T187" s="183">
        <f t="shared" si="155"/>
        <v>0</v>
      </c>
      <c r="U187" s="183">
        <f t="shared" si="155"/>
        <v>0</v>
      </c>
      <c r="V187" s="183">
        <f t="shared" si="155"/>
        <v>0</v>
      </c>
      <c r="W187" s="183">
        <f t="shared" si="155"/>
        <v>0</v>
      </c>
      <c r="X187" s="183">
        <f t="shared" si="155"/>
        <v>0</v>
      </c>
      <c r="Y187" s="183">
        <f t="shared" si="155"/>
        <v>0</v>
      </c>
      <c r="Z187" s="183">
        <f t="shared" si="155"/>
        <v>0</v>
      </c>
      <c r="AA187" s="183">
        <f t="shared" si="155"/>
        <v>0</v>
      </c>
      <c r="AB187" s="183">
        <f t="shared" si="155"/>
        <v>0</v>
      </c>
      <c r="AC187" s="183">
        <f t="shared" si="155"/>
        <v>0</v>
      </c>
      <c r="AD187" s="183">
        <f t="shared" si="155"/>
        <v>0</v>
      </c>
      <c r="AE187" s="183">
        <f t="shared" si="155"/>
        <v>40269246270</v>
      </c>
      <c r="AF187" s="183">
        <f t="shared" si="155"/>
        <v>40269246270</v>
      </c>
      <c r="AG187" s="183">
        <f t="shared" si="155"/>
        <v>4837676780</v>
      </c>
      <c r="AH187" s="183">
        <f t="shared" si="155"/>
        <v>0</v>
      </c>
      <c r="AI187" s="183">
        <f t="shared" si="155"/>
        <v>0</v>
      </c>
      <c r="AJ187" s="183">
        <f t="shared" si="155"/>
        <v>419883923220</v>
      </c>
      <c r="AK187" s="183">
        <f t="shared" si="155"/>
        <v>293361255342</v>
      </c>
      <c r="AL187" s="183">
        <f t="shared" si="155"/>
        <v>7006197139</v>
      </c>
      <c r="AM187" s="183">
        <f t="shared" si="155"/>
        <v>2908743806</v>
      </c>
      <c r="AN187" s="183">
        <f t="shared" si="155"/>
        <v>4325012357</v>
      </c>
      <c r="AO187" s="183">
        <f t="shared" si="155"/>
        <v>0</v>
      </c>
      <c r="AP187" s="183">
        <f t="shared" si="155"/>
        <v>0</v>
      </c>
      <c r="AQ187" s="183">
        <f t="shared" si="155"/>
        <v>0</v>
      </c>
      <c r="AR187" s="183">
        <f t="shared" si="155"/>
        <v>0</v>
      </c>
      <c r="AS187" s="183">
        <f t="shared" si="155"/>
        <v>0</v>
      </c>
      <c r="AT187" s="183">
        <f t="shared" si="155"/>
        <v>0</v>
      </c>
      <c r="AU187" s="183">
        <f t="shared" si="155"/>
        <v>0</v>
      </c>
      <c r="AV187" s="183">
        <f t="shared" si="155"/>
        <v>0</v>
      </c>
      <c r="AW187" s="183">
        <f t="shared" si="155"/>
        <v>307601208644</v>
      </c>
      <c r="AX187" s="183">
        <f t="shared" si="155"/>
        <v>154827139282</v>
      </c>
      <c r="AY187" s="183">
        <f t="shared" si="155"/>
        <v>18081187221</v>
      </c>
      <c r="AZ187" s="183">
        <f t="shared" si="155"/>
        <v>12826707104</v>
      </c>
      <c r="BA187" s="183">
        <f t="shared" si="155"/>
        <v>20719278024</v>
      </c>
      <c r="BB187" s="183">
        <f t="shared" si="155"/>
        <v>0</v>
      </c>
      <c r="BC187" s="183">
        <f t="shared" si="155"/>
        <v>0</v>
      </c>
      <c r="BD187" s="183">
        <f t="shared" si="155"/>
        <v>0</v>
      </c>
      <c r="BE187" s="183">
        <f t="shared" si="155"/>
        <v>0</v>
      </c>
      <c r="BF187" s="183">
        <f t="shared" si="155"/>
        <v>0</v>
      </c>
      <c r="BG187" s="183">
        <f t="shared" si="155"/>
        <v>0</v>
      </c>
      <c r="BH187" s="183">
        <f t="shared" si="155"/>
        <v>0</v>
      </c>
      <c r="BI187" s="183">
        <f t="shared" si="155"/>
        <v>0</v>
      </c>
      <c r="BJ187" s="183">
        <f t="shared" si="155"/>
        <v>206454311631</v>
      </c>
      <c r="BK187" s="183">
        <f t="shared" si="155"/>
        <v>8578678695</v>
      </c>
      <c r="BL187" s="183">
        <f t="shared" si="155"/>
        <v>25080969749</v>
      </c>
      <c r="BM187" s="183">
        <f t="shared" si="155"/>
        <v>28759517240</v>
      </c>
      <c r="BN187" s="183">
        <f t="shared" si="155"/>
        <v>35180233919</v>
      </c>
      <c r="BO187" s="183">
        <f t="shared" si="155"/>
        <v>0</v>
      </c>
      <c r="BP187" s="183">
        <f t="shared" si="155"/>
        <v>0</v>
      </c>
      <c r="BQ187" s="183">
        <f t="shared" si="155"/>
        <v>0</v>
      </c>
      <c r="BR187" s="183">
        <f t="shared" si="155"/>
        <v>0</v>
      </c>
      <c r="BS187" s="183">
        <f t="shared" ref="BS187:CN187" si="156">+BS20+BS162</f>
        <v>0</v>
      </c>
      <c r="BT187" s="183">
        <f t="shared" si="156"/>
        <v>0</v>
      </c>
      <c r="BU187" s="183">
        <f t="shared" si="156"/>
        <v>0</v>
      </c>
      <c r="BV187" s="183">
        <f t="shared" si="156"/>
        <v>0</v>
      </c>
      <c r="BW187" s="183">
        <f t="shared" si="156"/>
        <v>97620150872</v>
      </c>
      <c r="BX187" s="183">
        <f t="shared" si="156"/>
        <v>8574476045</v>
      </c>
      <c r="BY187" s="183">
        <f t="shared" si="156"/>
        <v>23385292736</v>
      </c>
      <c r="BZ187" s="183">
        <f t="shared" si="156"/>
        <v>30120579597</v>
      </c>
      <c r="CA187" s="183">
        <f t="shared" si="156"/>
        <v>27030005718</v>
      </c>
      <c r="CB187" s="183">
        <f t="shared" si="156"/>
        <v>0</v>
      </c>
      <c r="CC187" s="183">
        <f t="shared" si="156"/>
        <v>0</v>
      </c>
      <c r="CD187" s="183">
        <f t="shared" si="156"/>
        <v>0</v>
      </c>
      <c r="CE187" s="183">
        <f t="shared" si="156"/>
        <v>0</v>
      </c>
      <c r="CF187" s="183">
        <f t="shared" si="156"/>
        <v>0</v>
      </c>
      <c r="CG187" s="183">
        <f t="shared" si="156"/>
        <v>0</v>
      </c>
      <c r="CH187" s="183">
        <f t="shared" si="156"/>
        <v>0</v>
      </c>
      <c r="CI187" s="183">
        <f t="shared" si="156"/>
        <v>0</v>
      </c>
      <c r="CJ187" s="183">
        <f t="shared" si="156"/>
        <v>89131105365</v>
      </c>
      <c r="CK187" s="183">
        <f t="shared" si="156"/>
        <v>112282714576</v>
      </c>
      <c r="CL187" s="183">
        <f t="shared" si="156"/>
        <v>101146897013</v>
      </c>
      <c r="CM187" s="183">
        <f t="shared" si="156"/>
        <v>108834160759</v>
      </c>
      <c r="CN187" s="183">
        <f t="shared" si="156"/>
        <v>8489045507</v>
      </c>
    </row>
    <row r="188" spans="1:92" x14ac:dyDescent="0.25">
      <c r="C188" s="12"/>
      <c r="D188" s="184"/>
      <c r="E188" s="13"/>
      <c r="F188" s="185"/>
      <c r="G188" s="185"/>
      <c r="H188" s="185"/>
      <c r="I188" s="185"/>
      <c r="J188" s="185"/>
      <c r="K188" s="185"/>
      <c r="L188" s="185"/>
      <c r="M188" s="186"/>
      <c r="N188" s="186"/>
      <c r="O188" s="186"/>
      <c r="P188" s="186"/>
      <c r="Q188" s="185"/>
      <c r="R188" s="185"/>
      <c r="S188" s="185"/>
      <c r="T188" s="185"/>
      <c r="U188" s="86"/>
      <c r="V188" s="185"/>
      <c r="W188" s="86"/>
      <c r="X188" s="185"/>
      <c r="Y188" s="185"/>
      <c r="Z188" s="185"/>
      <c r="AA188" s="185"/>
      <c r="AB188" s="186"/>
      <c r="AC188" s="185"/>
      <c r="AD188" s="185"/>
      <c r="AE188" s="185"/>
      <c r="AF188" s="185"/>
      <c r="AG188" s="185"/>
      <c r="AH188" s="185"/>
      <c r="AI188" s="185"/>
      <c r="AJ188" s="185">
        <f>+F187-AG187</f>
        <v>419883923220</v>
      </c>
      <c r="AK188" s="185"/>
      <c r="AL188" s="185"/>
      <c r="AM188" s="86"/>
      <c r="AN188" s="86"/>
      <c r="AO188" s="185"/>
      <c r="AP188" s="185"/>
      <c r="AQ188" s="185"/>
      <c r="AR188" s="185"/>
      <c r="AS188" s="185"/>
      <c r="AT188" s="185"/>
      <c r="AU188" s="185"/>
      <c r="AV188" s="185"/>
      <c r="AW188" s="185"/>
      <c r="AX188" s="87"/>
      <c r="AY188" s="13"/>
      <c r="AZ188" s="13"/>
      <c r="BA188" s="13"/>
      <c r="BB188" s="13"/>
      <c r="BC188" s="13"/>
      <c r="BD188" s="13"/>
      <c r="BE188" s="87"/>
      <c r="BF188" s="13"/>
      <c r="BG188" s="13"/>
      <c r="BH188" s="13"/>
      <c r="BI188" s="13"/>
      <c r="BJ188" s="13"/>
      <c r="BK188" s="13"/>
      <c r="BL188" s="13"/>
      <c r="BM188" s="13"/>
      <c r="BN188" s="13"/>
      <c r="BO188" s="13"/>
      <c r="BP188" s="13"/>
      <c r="BQ188" s="13"/>
      <c r="BR188" s="13"/>
      <c r="BS188" s="13"/>
      <c r="BT188" s="13"/>
      <c r="BU188" s="13"/>
      <c r="BV188" s="13"/>
      <c r="BW188" s="87"/>
      <c r="BX188" s="13"/>
      <c r="BY188" s="13"/>
      <c r="BZ188" s="13"/>
      <c r="CA188" s="13"/>
      <c r="CB188" s="13"/>
      <c r="CC188" s="13"/>
      <c r="CD188" s="13"/>
      <c r="CE188" s="13"/>
      <c r="CF188" s="13"/>
      <c r="CG188" s="13"/>
      <c r="CH188" s="13"/>
      <c r="CI188" s="13"/>
      <c r="CJ188" s="13"/>
      <c r="CK188" s="13"/>
      <c r="CL188" s="13"/>
      <c r="CM188" s="13"/>
      <c r="CN188" s="13"/>
    </row>
  </sheetData>
  <mergeCells count="19">
    <mergeCell ref="BX17:CI18"/>
    <mergeCell ref="G18:H18"/>
    <mergeCell ref="I18:J18"/>
    <mergeCell ref="K18:L18"/>
    <mergeCell ref="M18:N18"/>
    <mergeCell ref="O18:P18"/>
    <mergeCell ref="Q18:R18"/>
    <mergeCell ref="S18:T18"/>
    <mergeCell ref="U18:V18"/>
    <mergeCell ref="W18:X18"/>
    <mergeCell ref="G17:AD17"/>
    <mergeCell ref="AE17:AF18"/>
    <mergeCell ref="AG17:AG18"/>
    <mergeCell ref="AK17:AV18"/>
    <mergeCell ref="AX17:BI18"/>
    <mergeCell ref="BK17:BV18"/>
    <mergeCell ref="Y18:Z18"/>
    <mergeCell ref="AA18:AB18"/>
    <mergeCell ref="AC18:AD18"/>
  </mergeCells>
  <pageMargins left="0.70866141732283472" right="0.70866141732283472" top="0.74803149606299213" bottom="0.74803149606299213" header="0.31496062992125984" footer="0.31496062992125984"/>
  <pageSetup scale="38" fitToWidth="3" fitToHeight="3" orientation="landscape" r:id="rId1"/>
  <rowBreaks count="2" manualBreakCount="2">
    <brk id="92" min="2" max="91" man="1"/>
    <brk id="161" min="2" max="91" man="1"/>
  </rowBreaks>
  <colBreaks count="1" manualBreakCount="1">
    <brk id="65" min="10" max="186" man="1"/>
  </col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RESUMEN</vt:lpstr>
      <vt:lpstr>RESUMEN!Área_de_impresión</vt:lpstr>
      <vt:lpstr>RESUMEN!Títulos_a_imprimir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Sistemas</dc:creator>
  <cp:lastModifiedBy>Sistemas</cp:lastModifiedBy>
  <cp:lastPrinted>2015-05-05T17:03:52Z</cp:lastPrinted>
  <dcterms:created xsi:type="dcterms:W3CDTF">2015-05-05T17:01:15Z</dcterms:created>
  <dcterms:modified xsi:type="dcterms:W3CDTF">2015-05-05T17:06:05Z</dcterms:modified>
</cp:coreProperties>
</file>