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ineth Montenegro\Seguimiento del pppto\2015\Informes\Informe Ejecución Mensual\PDF Mes Publ. WEB\"/>
    </mc:Choice>
  </mc:AlternateContent>
  <bookViews>
    <workbookView xWindow="0" yWindow="0" windowWidth="28800" windowHeight="12135"/>
  </bookViews>
  <sheets>
    <sheet name="RESUMEN" sheetId="1" r:id="rId1"/>
  </sheets>
  <definedNames>
    <definedName name="_xlnm._FilterDatabase" localSheetId="0" hidden="1">RESUMEN!$A$20:$DJ$20</definedName>
    <definedName name="_xlnm.Print_Area" localSheetId="0">RESUMEN!$C$11:$CN$188</definedName>
    <definedName name="_xlnm.Print_Titles" localSheetId="0">RESUMEN!$B:$E,RESUMEN!$5:$20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J186" i="1" l="1"/>
  <c r="CY186" i="1" s="1"/>
  <c r="BW186" i="1"/>
  <c r="CW186" i="1" s="1"/>
  <c r="BJ186" i="1"/>
  <c r="AW186" i="1"/>
  <c r="CS186" i="1" s="1"/>
  <c r="AF186" i="1"/>
  <c r="AE186" i="1"/>
  <c r="B186" i="1"/>
  <c r="CJ185" i="1"/>
  <c r="CY185" i="1" s="1"/>
  <c r="BW185" i="1"/>
  <c r="CW185" i="1" s="1"/>
  <c r="BJ185" i="1"/>
  <c r="CU185" i="1" s="1"/>
  <c r="AW185" i="1"/>
  <c r="AF185" i="1"/>
  <c r="AE185" i="1"/>
  <c r="B185" i="1"/>
  <c r="CU184" i="1"/>
  <c r="CJ184" i="1"/>
  <c r="CY184" i="1" s="1"/>
  <c r="BW184" i="1"/>
  <c r="CW184" i="1" s="1"/>
  <c r="BJ184" i="1"/>
  <c r="BJ183" i="1" s="1"/>
  <c r="AW184" i="1"/>
  <c r="AF184" i="1"/>
  <c r="AE184" i="1"/>
  <c r="B184" i="1"/>
  <c r="CX183" i="1"/>
  <c r="CV183" i="1"/>
  <c r="CT183" i="1"/>
  <c r="CR183" i="1"/>
  <c r="CP183" i="1"/>
  <c r="CI183" i="1"/>
  <c r="CH183" i="1"/>
  <c r="CG183" i="1"/>
  <c r="CF183" i="1"/>
  <c r="CE183" i="1"/>
  <c r="CD183" i="1"/>
  <c r="CC183" i="1"/>
  <c r="CB183" i="1"/>
  <c r="CA183" i="1"/>
  <c r="BZ183" i="1"/>
  <c r="BY183" i="1"/>
  <c r="BX183" i="1"/>
  <c r="BV183" i="1"/>
  <c r="BU183" i="1"/>
  <c r="BT183" i="1"/>
  <c r="BS183" i="1"/>
  <c r="BR183" i="1"/>
  <c r="BQ183" i="1"/>
  <c r="BP183" i="1"/>
  <c r="BO183" i="1"/>
  <c r="BN183" i="1"/>
  <c r="BM183" i="1"/>
  <c r="BL183" i="1"/>
  <c r="BK183" i="1"/>
  <c r="BI183" i="1"/>
  <c r="BH183" i="1"/>
  <c r="BG183" i="1"/>
  <c r="BF183" i="1"/>
  <c r="BE183" i="1"/>
  <c r="BD183" i="1"/>
  <c r="BC183" i="1"/>
  <c r="BB183" i="1"/>
  <c r="BA183" i="1"/>
  <c r="AZ183" i="1"/>
  <c r="AY183" i="1"/>
  <c r="AX183" i="1"/>
  <c r="AV183" i="1"/>
  <c r="AU183" i="1"/>
  <c r="AT183" i="1"/>
  <c r="AS183" i="1"/>
  <c r="AR183" i="1"/>
  <c r="AQ183" i="1"/>
  <c r="AP183" i="1"/>
  <c r="AP163" i="1" s="1"/>
  <c r="AO183" i="1"/>
  <c r="AN183" i="1"/>
  <c r="AM183" i="1"/>
  <c r="AL183" i="1"/>
  <c r="AK183" i="1"/>
  <c r="AI183" i="1"/>
  <c r="AH183" i="1"/>
  <c r="AG183" i="1"/>
  <c r="AG163" i="1" s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I163" i="1" s="1"/>
  <c r="H183" i="1"/>
  <c r="G183" i="1"/>
  <c r="F183" i="1"/>
  <c r="DB183" i="1" s="1"/>
  <c r="CJ182" i="1"/>
  <c r="CY182" i="1" s="1"/>
  <c r="BW182" i="1"/>
  <c r="BJ182" i="1"/>
  <c r="CU182" i="1" s="1"/>
  <c r="AW182" i="1"/>
  <c r="AF182" i="1"/>
  <c r="AE182" i="1"/>
  <c r="B182" i="1"/>
  <c r="CJ181" i="1"/>
  <c r="BW181" i="1"/>
  <c r="CW181" i="1" s="1"/>
  <c r="BJ181" i="1"/>
  <c r="AW181" i="1"/>
  <c r="AF181" i="1"/>
  <c r="AE181" i="1"/>
  <c r="B181" i="1"/>
  <c r="CX180" i="1"/>
  <c r="CV180" i="1"/>
  <c r="CT180" i="1"/>
  <c r="CR180" i="1"/>
  <c r="CP180" i="1"/>
  <c r="CI180" i="1"/>
  <c r="CH180" i="1"/>
  <c r="CG180" i="1"/>
  <c r="CF180" i="1"/>
  <c r="CE180" i="1"/>
  <c r="CD180" i="1"/>
  <c r="CC180" i="1"/>
  <c r="CA180" i="1"/>
  <c r="BY180" i="1"/>
  <c r="BX180" i="1"/>
  <c r="BV180" i="1"/>
  <c r="BU180" i="1"/>
  <c r="BT180" i="1"/>
  <c r="BS180" i="1"/>
  <c r="BR180" i="1"/>
  <c r="BQ180" i="1"/>
  <c r="BP180" i="1"/>
  <c r="BO180" i="1"/>
  <c r="BN180" i="1"/>
  <c r="BL180" i="1"/>
  <c r="BK180" i="1"/>
  <c r="BI180" i="1"/>
  <c r="BH180" i="1"/>
  <c r="BG180" i="1"/>
  <c r="BF180" i="1"/>
  <c r="BE180" i="1"/>
  <c r="BD180" i="1"/>
  <c r="BC180" i="1"/>
  <c r="BB180" i="1"/>
  <c r="BA180" i="1"/>
  <c r="AZ180" i="1"/>
  <c r="AY180" i="1"/>
  <c r="AX180" i="1"/>
  <c r="AV180" i="1"/>
  <c r="AU180" i="1"/>
  <c r="AT180" i="1"/>
  <c r="AS180" i="1"/>
  <c r="AR180" i="1"/>
  <c r="AQ180" i="1"/>
  <c r="AP180" i="1"/>
  <c r="AO180" i="1"/>
  <c r="AN180" i="1"/>
  <c r="AL180" i="1"/>
  <c r="AK180" i="1"/>
  <c r="AF180" i="1"/>
  <c r="AE180" i="1"/>
  <c r="AJ180" i="1" s="1"/>
  <c r="F180" i="1"/>
  <c r="DB180" i="1" s="1"/>
  <c r="B180" i="1"/>
  <c r="DB179" i="1"/>
  <c r="CJ179" i="1"/>
  <c r="BW179" i="1"/>
  <c r="BJ179" i="1"/>
  <c r="CU179" i="1" s="1"/>
  <c r="AW179" i="1"/>
  <c r="CS179" i="1" s="1"/>
  <c r="AF179" i="1"/>
  <c r="AE179" i="1"/>
  <c r="B179" i="1"/>
  <c r="DB178" i="1"/>
  <c r="CW178" i="1"/>
  <c r="CJ178" i="1"/>
  <c r="BW178" i="1"/>
  <c r="DJ178" i="1" s="1"/>
  <c r="BJ178" i="1"/>
  <c r="DH178" i="1" s="1"/>
  <c r="AW178" i="1"/>
  <c r="CS178" i="1" s="1"/>
  <c r="AF178" i="1"/>
  <c r="AE178" i="1"/>
  <c r="B178" i="1"/>
  <c r="DB177" i="1"/>
  <c r="CU177" i="1"/>
  <c r="CJ177" i="1"/>
  <c r="BW177" i="1"/>
  <c r="BJ177" i="1"/>
  <c r="DH177" i="1" s="1"/>
  <c r="AW177" i="1"/>
  <c r="AF177" i="1"/>
  <c r="AE177" i="1"/>
  <c r="B177" i="1"/>
  <c r="CJ176" i="1"/>
  <c r="CY176" i="1" s="1"/>
  <c r="BW176" i="1"/>
  <c r="BJ176" i="1"/>
  <c r="CU176" i="1" s="1"/>
  <c r="AW176" i="1"/>
  <c r="CS176" i="1" s="1"/>
  <c r="AF176" i="1"/>
  <c r="AE176" i="1"/>
  <c r="B176" i="1"/>
  <c r="CW175" i="1"/>
  <c r="CJ175" i="1"/>
  <c r="BW175" i="1"/>
  <c r="BJ175" i="1"/>
  <c r="AW175" i="1"/>
  <c r="AF175" i="1"/>
  <c r="AE175" i="1"/>
  <c r="B175" i="1"/>
  <c r="CX174" i="1"/>
  <c r="CV174" i="1"/>
  <c r="CT174" i="1"/>
  <c r="CR174" i="1"/>
  <c r="CP174" i="1"/>
  <c r="CI174" i="1"/>
  <c r="CH174" i="1"/>
  <c r="CG174" i="1"/>
  <c r="CF174" i="1"/>
  <c r="CE174" i="1"/>
  <c r="CD174" i="1"/>
  <c r="CC174" i="1"/>
  <c r="CB174" i="1"/>
  <c r="CA174" i="1"/>
  <c r="BZ174" i="1"/>
  <c r="BY174" i="1"/>
  <c r="BX174" i="1"/>
  <c r="BV174" i="1"/>
  <c r="BV163" i="1" s="1"/>
  <c r="BV9" i="1" s="1"/>
  <c r="BU174" i="1"/>
  <c r="BT174" i="1"/>
  <c r="BS174" i="1"/>
  <c r="BR174" i="1"/>
  <c r="BQ174" i="1"/>
  <c r="BP174" i="1"/>
  <c r="BO174" i="1"/>
  <c r="BN174" i="1"/>
  <c r="BN163" i="1" s="1"/>
  <c r="BN9" i="1" s="1"/>
  <c r="BM174" i="1"/>
  <c r="BL174" i="1"/>
  <c r="BK174" i="1"/>
  <c r="BI174" i="1"/>
  <c r="BH174" i="1"/>
  <c r="BG174" i="1"/>
  <c r="BF174" i="1"/>
  <c r="BE174" i="1"/>
  <c r="BE163" i="1" s="1"/>
  <c r="BE9" i="1" s="1"/>
  <c r="BD174" i="1"/>
  <c r="BC174" i="1"/>
  <c r="BB174" i="1"/>
  <c r="BA174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H174" i="1"/>
  <c r="G174" i="1"/>
  <c r="F174" i="1"/>
  <c r="DB174" i="1" s="1"/>
  <c r="DB173" i="1"/>
  <c r="CU173" i="1"/>
  <c r="CJ173" i="1"/>
  <c r="BW173" i="1"/>
  <c r="BJ173" i="1"/>
  <c r="DH173" i="1" s="1"/>
  <c r="AW173" i="1"/>
  <c r="DF173" i="1" s="1"/>
  <c r="AF173" i="1"/>
  <c r="AE173" i="1"/>
  <c r="B173" i="1"/>
  <c r="DB172" i="1"/>
  <c r="CJ172" i="1"/>
  <c r="CY172" i="1" s="1"/>
  <c r="BW172" i="1"/>
  <c r="DJ172" i="1" s="1"/>
  <c r="BJ172" i="1"/>
  <c r="AW172" i="1"/>
  <c r="DF172" i="1" s="1"/>
  <c r="AF172" i="1"/>
  <c r="AE172" i="1"/>
  <c r="B172" i="1"/>
  <c r="DB171" i="1"/>
  <c r="CJ171" i="1"/>
  <c r="CY171" i="1" s="1"/>
  <c r="BW171" i="1"/>
  <c r="DJ171" i="1" s="1"/>
  <c r="BJ171" i="1"/>
  <c r="CU171" i="1" s="1"/>
  <c r="AW171" i="1"/>
  <c r="CS171" i="1" s="1"/>
  <c r="AF171" i="1"/>
  <c r="AJ171" i="1" s="1"/>
  <c r="AE171" i="1"/>
  <c r="B171" i="1"/>
  <c r="CJ170" i="1"/>
  <c r="CY170" i="1" s="1"/>
  <c r="BW170" i="1"/>
  <c r="BJ170" i="1"/>
  <c r="AW170" i="1"/>
  <c r="AF170" i="1"/>
  <c r="AE170" i="1"/>
  <c r="B170" i="1"/>
  <c r="CJ169" i="1"/>
  <c r="CJ168" i="1" s="1"/>
  <c r="BW169" i="1"/>
  <c r="CW169" i="1" s="1"/>
  <c r="BJ169" i="1"/>
  <c r="AW169" i="1"/>
  <c r="CS169" i="1" s="1"/>
  <c r="AF169" i="1"/>
  <c r="AE169" i="1"/>
  <c r="AJ169" i="1" s="1"/>
  <c r="B169" i="1"/>
  <c r="CX168" i="1"/>
  <c r="CV168" i="1"/>
  <c r="CT168" i="1"/>
  <c r="CR168" i="1"/>
  <c r="CP168" i="1"/>
  <c r="CI168" i="1"/>
  <c r="CH168" i="1"/>
  <c r="CG168" i="1"/>
  <c r="CF168" i="1"/>
  <c r="CE168" i="1"/>
  <c r="CE163" i="1" s="1"/>
  <c r="CE9" i="1" s="1"/>
  <c r="CD168" i="1"/>
  <c r="CC168" i="1"/>
  <c r="CB168" i="1"/>
  <c r="CA168" i="1"/>
  <c r="BZ168" i="1"/>
  <c r="BY168" i="1"/>
  <c r="BX168" i="1"/>
  <c r="BW168" i="1"/>
  <c r="BV168" i="1"/>
  <c r="BU168" i="1"/>
  <c r="BT168" i="1"/>
  <c r="BS168" i="1"/>
  <c r="BR168" i="1"/>
  <c r="BQ168" i="1"/>
  <c r="BP168" i="1"/>
  <c r="BO168" i="1"/>
  <c r="BN168" i="1"/>
  <c r="BM168" i="1"/>
  <c r="BL168" i="1"/>
  <c r="BK168" i="1"/>
  <c r="BI168" i="1"/>
  <c r="BH168" i="1"/>
  <c r="BG168" i="1"/>
  <c r="BF168" i="1"/>
  <c r="BF163" i="1" s="1"/>
  <c r="BF9" i="1" s="1"/>
  <c r="BE168" i="1"/>
  <c r="BD168" i="1"/>
  <c r="BC168" i="1"/>
  <c r="BB168" i="1"/>
  <c r="BA168" i="1"/>
  <c r="AZ168" i="1"/>
  <c r="AY168" i="1"/>
  <c r="AX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I168" i="1"/>
  <c r="AH168" i="1"/>
  <c r="AG168" i="1"/>
  <c r="AD168" i="1"/>
  <c r="AC168" i="1"/>
  <c r="AB168" i="1"/>
  <c r="AB163" i="1" s="1"/>
  <c r="AA168" i="1"/>
  <c r="Z168" i="1"/>
  <c r="Y168" i="1"/>
  <c r="X168" i="1"/>
  <c r="W168" i="1"/>
  <c r="V168" i="1"/>
  <c r="U168" i="1"/>
  <c r="T168" i="1"/>
  <c r="T163" i="1" s="1"/>
  <c r="S168" i="1"/>
  <c r="R168" i="1"/>
  <c r="R163" i="1" s="1"/>
  <c r="Q168" i="1"/>
  <c r="P168" i="1"/>
  <c r="O168" i="1"/>
  <c r="N168" i="1"/>
  <c r="M168" i="1"/>
  <c r="L168" i="1"/>
  <c r="L163" i="1" s="1"/>
  <c r="K168" i="1"/>
  <c r="J168" i="1"/>
  <c r="J163" i="1" s="1"/>
  <c r="I168" i="1"/>
  <c r="H168" i="1"/>
  <c r="G168" i="1"/>
  <c r="F168" i="1"/>
  <c r="DB168" i="1" s="1"/>
  <c r="DB167" i="1"/>
  <c r="CU167" i="1"/>
  <c r="CJ167" i="1"/>
  <c r="BW167" i="1"/>
  <c r="BJ167" i="1"/>
  <c r="AW167" i="1"/>
  <c r="CS167" i="1" s="1"/>
  <c r="AF167" i="1"/>
  <c r="AE167" i="1"/>
  <c r="B167" i="1"/>
  <c r="DB166" i="1"/>
  <c r="CJ166" i="1"/>
  <c r="CY166" i="1" s="1"/>
  <c r="BW166" i="1"/>
  <c r="BJ166" i="1"/>
  <c r="DH166" i="1" s="1"/>
  <c r="AW166" i="1"/>
  <c r="AF166" i="1"/>
  <c r="AE166" i="1"/>
  <c r="AJ166" i="1" s="1"/>
  <c r="CQ166" i="1" s="1"/>
  <c r="B166" i="1"/>
  <c r="DB165" i="1"/>
  <c r="CJ165" i="1"/>
  <c r="CY165" i="1" s="1"/>
  <c r="BW165" i="1"/>
  <c r="CW165" i="1" s="1"/>
  <c r="BJ165" i="1"/>
  <c r="DH165" i="1" s="1"/>
  <c r="AW165" i="1"/>
  <c r="AF165" i="1"/>
  <c r="AE165" i="1"/>
  <c r="B165" i="1"/>
  <c r="DB164" i="1"/>
  <c r="CJ164" i="1"/>
  <c r="BW164" i="1"/>
  <c r="CW164" i="1" s="1"/>
  <c r="BJ164" i="1"/>
  <c r="AW164" i="1"/>
  <c r="AF164" i="1"/>
  <c r="AE164" i="1"/>
  <c r="B164" i="1"/>
  <c r="BM163" i="1"/>
  <c r="BM9" i="1" s="1"/>
  <c r="AX163" i="1"/>
  <c r="Z163" i="1"/>
  <c r="CY162" i="1"/>
  <c r="CU162" i="1"/>
  <c r="CQ162" i="1"/>
  <c r="CJ161" i="1"/>
  <c r="CY161" i="1" s="1"/>
  <c r="BW161" i="1"/>
  <c r="CW161" i="1" s="1"/>
  <c r="BJ161" i="1"/>
  <c r="CU161" i="1" s="1"/>
  <c r="AW161" i="1"/>
  <c r="AF161" i="1"/>
  <c r="AE161" i="1"/>
  <c r="B161" i="1"/>
  <c r="DB160" i="1"/>
  <c r="CJ160" i="1"/>
  <c r="CY160" i="1" s="1"/>
  <c r="BW160" i="1"/>
  <c r="BJ160" i="1"/>
  <c r="AW160" i="1"/>
  <c r="DF160" i="1" s="1"/>
  <c r="AF160" i="1"/>
  <c r="AE160" i="1"/>
  <c r="B160" i="1"/>
  <c r="DB159" i="1"/>
  <c r="CJ159" i="1"/>
  <c r="BW159" i="1"/>
  <c r="BJ159" i="1"/>
  <c r="AW159" i="1"/>
  <c r="AF159" i="1"/>
  <c r="AE159" i="1"/>
  <c r="AJ159" i="1" s="1"/>
  <c r="B159" i="1"/>
  <c r="CJ158" i="1"/>
  <c r="CY158" i="1" s="1"/>
  <c r="BW158" i="1"/>
  <c r="BJ158" i="1"/>
  <c r="CU158" i="1" s="1"/>
  <c r="AW158" i="1"/>
  <c r="CS158" i="1" s="1"/>
  <c r="AF158" i="1"/>
  <c r="AE158" i="1"/>
  <c r="AJ158" i="1" s="1"/>
  <c r="B158" i="1"/>
  <c r="A158" i="1" s="1"/>
  <c r="CY157" i="1"/>
  <c r="CJ157" i="1"/>
  <c r="BW157" i="1"/>
  <c r="CW157" i="1" s="1"/>
  <c r="BJ157" i="1"/>
  <c r="AW157" i="1"/>
  <c r="AF157" i="1"/>
  <c r="AF156" i="1" s="1"/>
  <c r="AE157" i="1"/>
  <c r="B157" i="1"/>
  <c r="A157" i="1" s="1"/>
  <c r="CX156" i="1"/>
  <c r="CX153" i="1" s="1"/>
  <c r="CV156" i="1"/>
  <c r="CT156" i="1"/>
  <c r="CR156" i="1"/>
  <c r="CR153" i="1" s="1"/>
  <c r="CP156" i="1"/>
  <c r="CI156" i="1"/>
  <c r="CH156" i="1"/>
  <c r="CH153" i="1" s="1"/>
  <c r="CG156" i="1"/>
  <c r="CG153" i="1" s="1"/>
  <c r="CF156" i="1"/>
  <c r="CE156" i="1"/>
  <c r="CD156" i="1"/>
  <c r="CC156" i="1"/>
  <c r="CC153" i="1" s="1"/>
  <c r="CB156" i="1"/>
  <c r="CB153" i="1" s="1"/>
  <c r="CA156" i="1"/>
  <c r="BZ156" i="1"/>
  <c r="BZ153" i="1" s="1"/>
  <c r="BY156" i="1"/>
  <c r="BY153" i="1" s="1"/>
  <c r="BX156" i="1"/>
  <c r="BV156" i="1"/>
  <c r="BU156" i="1"/>
  <c r="BT156" i="1"/>
  <c r="BT153" i="1" s="1"/>
  <c r="BS156" i="1"/>
  <c r="BR156" i="1"/>
  <c r="BR153" i="1" s="1"/>
  <c r="BQ156" i="1"/>
  <c r="BQ153" i="1" s="1"/>
  <c r="BP156" i="1"/>
  <c r="BP153" i="1" s="1"/>
  <c r="BO156" i="1"/>
  <c r="BN156" i="1"/>
  <c r="BM156" i="1"/>
  <c r="BL156" i="1"/>
  <c r="BL153" i="1" s="1"/>
  <c r="BK156" i="1"/>
  <c r="BI156" i="1"/>
  <c r="BI153" i="1" s="1"/>
  <c r="BI149" i="1" s="1"/>
  <c r="BH156" i="1"/>
  <c r="BH153" i="1" s="1"/>
  <c r="BG156" i="1"/>
  <c r="BG153" i="1" s="1"/>
  <c r="BF156" i="1"/>
  <c r="BE156" i="1"/>
  <c r="BD156" i="1"/>
  <c r="BD153" i="1" s="1"/>
  <c r="BC156" i="1"/>
  <c r="BB156" i="1"/>
  <c r="BA156" i="1"/>
  <c r="BA153" i="1" s="1"/>
  <c r="BA149" i="1" s="1"/>
  <c r="AZ156" i="1"/>
  <c r="AZ153" i="1" s="1"/>
  <c r="AY156" i="1"/>
  <c r="AY153" i="1" s="1"/>
  <c r="AX156" i="1"/>
  <c r="AV156" i="1"/>
  <c r="AV153" i="1" s="1"/>
  <c r="AU156" i="1"/>
  <c r="AT156" i="1"/>
  <c r="AS156" i="1"/>
  <c r="AR156" i="1"/>
  <c r="AQ156" i="1"/>
  <c r="AQ153" i="1" s="1"/>
  <c r="AP156" i="1"/>
  <c r="AP153" i="1" s="1"/>
  <c r="AO156" i="1"/>
  <c r="AN156" i="1"/>
  <c r="AN153" i="1" s="1"/>
  <c r="AM156" i="1"/>
  <c r="AL156" i="1"/>
  <c r="AK156" i="1"/>
  <c r="AI156" i="1"/>
  <c r="AI153" i="1" s="1"/>
  <c r="AH156" i="1"/>
  <c r="AH153" i="1" s="1"/>
  <c r="AG156" i="1"/>
  <c r="AG153" i="1" s="1"/>
  <c r="AD156" i="1"/>
  <c r="AC156" i="1"/>
  <c r="AB156" i="1"/>
  <c r="AB153" i="1" s="1"/>
  <c r="AA156" i="1"/>
  <c r="Z156" i="1"/>
  <c r="Z153" i="1" s="1"/>
  <c r="Y156" i="1"/>
  <c r="Y153" i="1" s="1"/>
  <c r="X156" i="1"/>
  <c r="X153" i="1" s="1"/>
  <c r="W156" i="1"/>
  <c r="V156" i="1"/>
  <c r="U156" i="1"/>
  <c r="T156" i="1"/>
  <c r="T153" i="1" s="1"/>
  <c r="S156" i="1"/>
  <c r="R156" i="1"/>
  <c r="R153" i="1" s="1"/>
  <c r="Q156" i="1"/>
  <c r="P156" i="1"/>
  <c r="P153" i="1" s="1"/>
  <c r="O156" i="1"/>
  <c r="N156" i="1"/>
  <c r="M156" i="1"/>
  <c r="L156" i="1"/>
  <c r="L153" i="1" s="1"/>
  <c r="K156" i="1"/>
  <c r="J156" i="1"/>
  <c r="J153" i="1" s="1"/>
  <c r="I156" i="1"/>
  <c r="I153" i="1" s="1"/>
  <c r="H156" i="1"/>
  <c r="H153" i="1" s="1"/>
  <c r="G156" i="1"/>
  <c r="F156" i="1"/>
  <c r="DB156" i="1" s="1"/>
  <c r="DB155" i="1"/>
  <c r="CJ155" i="1"/>
  <c r="BW155" i="1"/>
  <c r="CW155" i="1" s="1"/>
  <c r="BJ155" i="1"/>
  <c r="DH155" i="1" s="1"/>
  <c r="AW155" i="1"/>
  <c r="DF155" i="1" s="1"/>
  <c r="AF155" i="1"/>
  <c r="AE155" i="1"/>
  <c r="B155" i="1"/>
  <c r="DB154" i="1"/>
  <c r="CJ154" i="1"/>
  <c r="BW154" i="1"/>
  <c r="DJ154" i="1" s="1"/>
  <c r="BJ154" i="1"/>
  <c r="CU154" i="1" s="1"/>
  <c r="AW154" i="1"/>
  <c r="DF154" i="1" s="1"/>
  <c r="AF154" i="1"/>
  <c r="AE154" i="1"/>
  <c r="B154" i="1"/>
  <c r="CV153" i="1"/>
  <c r="CT153" i="1"/>
  <c r="CP153" i="1"/>
  <c r="CF153" i="1"/>
  <c r="CE153" i="1"/>
  <c r="CD153" i="1"/>
  <c r="BX153" i="1"/>
  <c r="BV153" i="1"/>
  <c r="BU153" i="1"/>
  <c r="BO153" i="1"/>
  <c r="BN153" i="1"/>
  <c r="BM153" i="1"/>
  <c r="BF153" i="1"/>
  <c r="BE153" i="1"/>
  <c r="BC153" i="1"/>
  <c r="AX153" i="1"/>
  <c r="AU153" i="1"/>
  <c r="AR153" i="1"/>
  <c r="AR149" i="1" s="1"/>
  <c r="AO153" i="1"/>
  <c r="AM153" i="1"/>
  <c r="AD153" i="1"/>
  <c r="AA153" i="1"/>
  <c r="V153" i="1"/>
  <c r="S153" i="1"/>
  <c r="Q153" i="1"/>
  <c r="N153" i="1"/>
  <c r="K153" i="1"/>
  <c r="F153" i="1"/>
  <c r="CU152" i="1"/>
  <c r="CJ152" i="1"/>
  <c r="BW152" i="1"/>
  <c r="CW152" i="1" s="1"/>
  <c r="BJ152" i="1"/>
  <c r="AW152" i="1"/>
  <c r="AF152" i="1"/>
  <c r="AE152" i="1"/>
  <c r="B152" i="1"/>
  <c r="CW151" i="1"/>
  <c r="CJ151" i="1"/>
  <c r="BW151" i="1"/>
  <c r="BW150" i="1" s="1"/>
  <c r="DJ150" i="1" s="1"/>
  <c r="BJ151" i="1"/>
  <c r="AW151" i="1"/>
  <c r="AF151" i="1"/>
  <c r="AF150" i="1" s="1"/>
  <c r="AE151" i="1"/>
  <c r="AE150" i="1" s="1"/>
  <c r="B151" i="1"/>
  <c r="CX150" i="1"/>
  <c r="CV150" i="1"/>
  <c r="CV149" i="1" s="1"/>
  <c r="CT150" i="1"/>
  <c r="CR150" i="1"/>
  <c r="CP150" i="1"/>
  <c r="CI150" i="1"/>
  <c r="CH150" i="1"/>
  <c r="CG150" i="1"/>
  <c r="CF150" i="1"/>
  <c r="CF149" i="1" s="1"/>
  <c r="CE150" i="1"/>
  <c r="CD150" i="1"/>
  <c r="CC150" i="1"/>
  <c r="CB150" i="1"/>
  <c r="CA150" i="1"/>
  <c r="BZ150" i="1"/>
  <c r="BY150" i="1"/>
  <c r="BX150" i="1"/>
  <c r="BV150" i="1"/>
  <c r="BV149" i="1" s="1"/>
  <c r="BU150" i="1"/>
  <c r="BU149" i="1" s="1"/>
  <c r="BT150" i="1"/>
  <c r="BT149" i="1" s="1"/>
  <c r="BS150" i="1"/>
  <c r="BR150" i="1"/>
  <c r="BQ150" i="1"/>
  <c r="BP150" i="1"/>
  <c r="BP149" i="1" s="1"/>
  <c r="BO150" i="1"/>
  <c r="BN150" i="1"/>
  <c r="BM150" i="1"/>
  <c r="BL150" i="1"/>
  <c r="BK150" i="1"/>
  <c r="BI150" i="1"/>
  <c r="BH150" i="1"/>
  <c r="BH149" i="1" s="1"/>
  <c r="BG150" i="1"/>
  <c r="BG149" i="1" s="1"/>
  <c r="BF150" i="1"/>
  <c r="BE150" i="1"/>
  <c r="BE149" i="1" s="1"/>
  <c r="BD150" i="1"/>
  <c r="BC150" i="1"/>
  <c r="BB150" i="1"/>
  <c r="BA150" i="1"/>
  <c r="AZ150" i="1"/>
  <c r="AZ149" i="1" s="1"/>
  <c r="AY150" i="1"/>
  <c r="AY149" i="1" s="1"/>
  <c r="AX150" i="1"/>
  <c r="AV150" i="1"/>
  <c r="AU150" i="1"/>
  <c r="AT150" i="1"/>
  <c r="AS150" i="1"/>
  <c r="AR150" i="1"/>
  <c r="AQ150" i="1"/>
  <c r="AQ149" i="1" s="1"/>
  <c r="AP150" i="1"/>
  <c r="AO150" i="1"/>
  <c r="AN150" i="1"/>
  <c r="AM150" i="1"/>
  <c r="AL150" i="1"/>
  <c r="AK150" i="1"/>
  <c r="AI150" i="1"/>
  <c r="AH150" i="1"/>
  <c r="AH149" i="1" s="1"/>
  <c r="AG150" i="1"/>
  <c r="AG149" i="1" s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N149" i="1" s="1"/>
  <c r="M150" i="1"/>
  <c r="L150" i="1"/>
  <c r="K150" i="1"/>
  <c r="K149" i="1" s="1"/>
  <c r="J150" i="1"/>
  <c r="I150" i="1"/>
  <c r="H150" i="1"/>
  <c r="G150" i="1"/>
  <c r="F150" i="1"/>
  <c r="DB150" i="1" s="1"/>
  <c r="CE149" i="1"/>
  <c r="BF149" i="1"/>
  <c r="BC149" i="1"/>
  <c r="AU149" i="1"/>
  <c r="AM149" i="1"/>
  <c r="DB148" i="1"/>
  <c r="CJ148" i="1"/>
  <c r="CJ147" i="1" s="1"/>
  <c r="CJ146" i="1" s="1"/>
  <c r="BW148" i="1"/>
  <c r="BJ148" i="1"/>
  <c r="CM148" i="1" s="1"/>
  <c r="AW148" i="1"/>
  <c r="AF148" i="1"/>
  <c r="AF147" i="1" s="1"/>
  <c r="AF146" i="1" s="1"/>
  <c r="AE148" i="1"/>
  <c r="B148" i="1"/>
  <c r="CX147" i="1"/>
  <c r="CV147" i="1"/>
  <c r="CV146" i="1" s="1"/>
  <c r="CT147" i="1"/>
  <c r="CT146" i="1" s="1"/>
  <c r="CR147" i="1"/>
  <c r="CR146" i="1" s="1"/>
  <c r="CP147" i="1"/>
  <c r="CI147" i="1"/>
  <c r="CI146" i="1" s="1"/>
  <c r="CH147" i="1"/>
  <c r="CH146" i="1" s="1"/>
  <c r="CG147" i="1"/>
  <c r="CG146" i="1" s="1"/>
  <c r="CF147" i="1"/>
  <c r="CE147" i="1"/>
  <c r="CE146" i="1" s="1"/>
  <c r="CD147" i="1"/>
  <c r="CD146" i="1" s="1"/>
  <c r="CC147" i="1"/>
  <c r="CC146" i="1" s="1"/>
  <c r="CB147" i="1"/>
  <c r="CA147" i="1"/>
  <c r="CA146" i="1" s="1"/>
  <c r="BZ147" i="1"/>
  <c r="BY147" i="1"/>
  <c r="BY146" i="1" s="1"/>
  <c r="BX147" i="1"/>
  <c r="BV147" i="1"/>
  <c r="BV146" i="1" s="1"/>
  <c r="BU147" i="1"/>
  <c r="BT147" i="1"/>
  <c r="BT146" i="1" s="1"/>
  <c r="BS147" i="1"/>
  <c r="BR147" i="1"/>
  <c r="BR146" i="1" s="1"/>
  <c r="BQ147" i="1"/>
  <c r="BQ146" i="1" s="1"/>
  <c r="BP147" i="1"/>
  <c r="BP146" i="1" s="1"/>
  <c r="BO147" i="1"/>
  <c r="BN147" i="1"/>
  <c r="BN146" i="1" s="1"/>
  <c r="BM147" i="1"/>
  <c r="BL147" i="1"/>
  <c r="BL146" i="1" s="1"/>
  <c r="BK147" i="1"/>
  <c r="BI147" i="1"/>
  <c r="BI146" i="1" s="1"/>
  <c r="BH147" i="1"/>
  <c r="BH146" i="1" s="1"/>
  <c r="BG147" i="1"/>
  <c r="BG146" i="1" s="1"/>
  <c r="BF147" i="1"/>
  <c r="BF146" i="1" s="1"/>
  <c r="BE147" i="1"/>
  <c r="BE146" i="1" s="1"/>
  <c r="BD147" i="1"/>
  <c r="BC147" i="1"/>
  <c r="BC146" i="1" s="1"/>
  <c r="BB147" i="1"/>
  <c r="BA147" i="1"/>
  <c r="BA146" i="1" s="1"/>
  <c r="AZ147" i="1"/>
  <c r="AZ146" i="1" s="1"/>
  <c r="AY147" i="1"/>
  <c r="AY146" i="1" s="1"/>
  <c r="AX147" i="1"/>
  <c r="AX146" i="1" s="1"/>
  <c r="AV147" i="1"/>
  <c r="AV146" i="1" s="1"/>
  <c r="AU147" i="1"/>
  <c r="AT147" i="1"/>
  <c r="AT146" i="1" s="1"/>
  <c r="AS147" i="1"/>
  <c r="AS146" i="1" s="1"/>
  <c r="AR147" i="1"/>
  <c r="AR146" i="1" s="1"/>
  <c r="AQ147" i="1"/>
  <c r="AQ146" i="1" s="1"/>
  <c r="AP147" i="1"/>
  <c r="AP146" i="1" s="1"/>
  <c r="AO147" i="1"/>
  <c r="AN147" i="1"/>
  <c r="AM147" i="1"/>
  <c r="AL147" i="1"/>
  <c r="AL146" i="1" s="1"/>
  <c r="AK147" i="1"/>
  <c r="AK146" i="1" s="1"/>
  <c r="AI147" i="1"/>
  <c r="AI146" i="1" s="1"/>
  <c r="AH147" i="1"/>
  <c r="AH146" i="1" s="1"/>
  <c r="AG147" i="1"/>
  <c r="AG146" i="1" s="1"/>
  <c r="AD147" i="1"/>
  <c r="AD146" i="1" s="1"/>
  <c r="AC147" i="1"/>
  <c r="AC146" i="1" s="1"/>
  <c r="AB147" i="1"/>
  <c r="AB146" i="1" s="1"/>
  <c r="AA147" i="1"/>
  <c r="AA146" i="1" s="1"/>
  <c r="Z147" i="1"/>
  <c r="Z146" i="1" s="1"/>
  <c r="Y147" i="1"/>
  <c r="Y146" i="1" s="1"/>
  <c r="X147" i="1"/>
  <c r="W147" i="1"/>
  <c r="V147" i="1"/>
  <c r="U147" i="1"/>
  <c r="U146" i="1" s="1"/>
  <c r="T147" i="1"/>
  <c r="T146" i="1" s="1"/>
  <c r="S147" i="1"/>
  <c r="S146" i="1" s="1"/>
  <c r="R147" i="1"/>
  <c r="R146" i="1" s="1"/>
  <c r="Q147" i="1"/>
  <c r="Q146" i="1" s="1"/>
  <c r="P147" i="1"/>
  <c r="O147" i="1"/>
  <c r="N147" i="1"/>
  <c r="M147" i="1"/>
  <c r="M146" i="1" s="1"/>
  <c r="L147" i="1"/>
  <c r="L146" i="1" s="1"/>
  <c r="K147" i="1"/>
  <c r="K146" i="1" s="1"/>
  <c r="J147" i="1"/>
  <c r="J146" i="1" s="1"/>
  <c r="I147" i="1"/>
  <c r="H147" i="1"/>
  <c r="G147" i="1"/>
  <c r="F147" i="1"/>
  <c r="F146" i="1" s="1"/>
  <c r="CX146" i="1"/>
  <c r="CY146" i="1" s="1"/>
  <c r="CP146" i="1"/>
  <c r="CF146" i="1"/>
  <c r="CB146" i="1"/>
  <c r="BZ146" i="1"/>
  <c r="BX146" i="1"/>
  <c r="BU146" i="1"/>
  <c r="BS146" i="1"/>
  <c r="BO146" i="1"/>
  <c r="BM146" i="1"/>
  <c r="BK146" i="1"/>
  <c r="BD146" i="1"/>
  <c r="BB146" i="1"/>
  <c r="AU146" i="1"/>
  <c r="AO146" i="1"/>
  <c r="AN146" i="1"/>
  <c r="AM146" i="1"/>
  <c r="X146" i="1"/>
  <c r="W146" i="1"/>
  <c r="V146" i="1"/>
  <c r="P146" i="1"/>
  <c r="O146" i="1"/>
  <c r="N146" i="1"/>
  <c r="I146" i="1"/>
  <c r="H146" i="1"/>
  <c r="G146" i="1"/>
  <c r="DB145" i="1"/>
  <c r="CS145" i="1"/>
  <c r="CJ145" i="1"/>
  <c r="BW145" i="1"/>
  <c r="CW145" i="1" s="1"/>
  <c r="BJ145" i="1"/>
  <c r="AW145" i="1"/>
  <c r="AF145" i="1"/>
  <c r="AE145" i="1"/>
  <c r="B145" i="1"/>
  <c r="A145" i="1" s="1"/>
  <c r="CJ144" i="1"/>
  <c r="BW144" i="1"/>
  <c r="CW144" i="1" s="1"/>
  <c r="BJ144" i="1"/>
  <c r="CU144" i="1" s="1"/>
  <c r="AW144" i="1"/>
  <c r="AF144" i="1"/>
  <c r="AF143" i="1" s="1"/>
  <c r="AF142" i="1" s="1"/>
  <c r="AE144" i="1"/>
  <c r="B144" i="1"/>
  <c r="A144" i="1" s="1"/>
  <c r="CX143" i="1"/>
  <c r="CX142" i="1" s="1"/>
  <c r="CV143" i="1"/>
  <c r="CV142" i="1" s="1"/>
  <c r="CT143" i="1"/>
  <c r="CT142" i="1" s="1"/>
  <c r="CR143" i="1"/>
  <c r="CR142" i="1" s="1"/>
  <c r="CP143" i="1"/>
  <c r="CI143" i="1"/>
  <c r="CH143" i="1"/>
  <c r="CH142" i="1" s="1"/>
  <c r="CG143" i="1"/>
  <c r="CF143" i="1"/>
  <c r="CF142" i="1" s="1"/>
  <c r="CE143" i="1"/>
  <c r="CE142" i="1" s="1"/>
  <c r="CD143" i="1"/>
  <c r="CD142" i="1" s="1"/>
  <c r="CC143" i="1"/>
  <c r="CC142" i="1" s="1"/>
  <c r="CB143" i="1"/>
  <c r="CB142" i="1" s="1"/>
  <c r="CA143" i="1"/>
  <c r="BZ143" i="1"/>
  <c r="BZ142" i="1" s="1"/>
  <c r="BY143" i="1"/>
  <c r="BY142" i="1" s="1"/>
  <c r="BX143" i="1"/>
  <c r="BX142" i="1" s="1"/>
  <c r="BV143" i="1"/>
  <c r="BV142" i="1" s="1"/>
  <c r="BU143" i="1"/>
  <c r="BU142" i="1" s="1"/>
  <c r="BT143" i="1"/>
  <c r="BT142" i="1" s="1"/>
  <c r="BS143" i="1"/>
  <c r="BS142" i="1" s="1"/>
  <c r="BR143" i="1"/>
  <c r="BR142" i="1" s="1"/>
  <c r="BQ143" i="1"/>
  <c r="BP143" i="1"/>
  <c r="BP142" i="1" s="1"/>
  <c r="BO143" i="1"/>
  <c r="BO142" i="1" s="1"/>
  <c r="BN143" i="1"/>
  <c r="BN142" i="1" s="1"/>
  <c r="BM143" i="1"/>
  <c r="BL143" i="1"/>
  <c r="BL142" i="1" s="1"/>
  <c r="BK143" i="1"/>
  <c r="BI143" i="1"/>
  <c r="BI142" i="1" s="1"/>
  <c r="BH143" i="1"/>
  <c r="BH142" i="1" s="1"/>
  <c r="BG143" i="1"/>
  <c r="BG142" i="1" s="1"/>
  <c r="BF143" i="1"/>
  <c r="BF142" i="1" s="1"/>
  <c r="BE143" i="1"/>
  <c r="BE142" i="1" s="1"/>
  <c r="BD143" i="1"/>
  <c r="BC143" i="1"/>
  <c r="BC142" i="1" s="1"/>
  <c r="BB143" i="1"/>
  <c r="BB142" i="1" s="1"/>
  <c r="BA143" i="1"/>
  <c r="AZ143" i="1"/>
  <c r="AY143" i="1"/>
  <c r="AY142" i="1" s="1"/>
  <c r="AX143" i="1"/>
  <c r="AX142" i="1" s="1"/>
  <c r="AV143" i="1"/>
  <c r="AV142" i="1" s="1"/>
  <c r="AU143" i="1"/>
  <c r="AT143" i="1"/>
  <c r="AT142" i="1" s="1"/>
  <c r="AS143" i="1"/>
  <c r="AR143" i="1"/>
  <c r="AR142" i="1" s="1"/>
  <c r="AQ143" i="1"/>
  <c r="AQ142" i="1" s="1"/>
  <c r="AP143" i="1"/>
  <c r="AP142" i="1" s="1"/>
  <c r="AO143" i="1"/>
  <c r="AO142" i="1" s="1"/>
  <c r="AN143" i="1"/>
  <c r="AN142" i="1" s="1"/>
  <c r="AM143" i="1"/>
  <c r="AM142" i="1" s="1"/>
  <c r="AL143" i="1"/>
  <c r="AL142" i="1" s="1"/>
  <c r="AK143" i="1"/>
  <c r="AI143" i="1"/>
  <c r="AI142" i="1" s="1"/>
  <c r="AH143" i="1"/>
  <c r="AH142" i="1" s="1"/>
  <c r="AG143" i="1"/>
  <c r="AG142" i="1" s="1"/>
  <c r="AE143" i="1"/>
  <c r="AE142" i="1" s="1"/>
  <c r="AD143" i="1"/>
  <c r="AD142" i="1" s="1"/>
  <c r="AC143" i="1"/>
  <c r="AB143" i="1"/>
  <c r="AB142" i="1" s="1"/>
  <c r="AA143" i="1"/>
  <c r="Z143" i="1"/>
  <c r="Z142" i="1" s="1"/>
  <c r="Y143" i="1"/>
  <c r="Y142" i="1" s="1"/>
  <c r="X143" i="1"/>
  <c r="X142" i="1" s="1"/>
  <c r="W143" i="1"/>
  <c r="W142" i="1" s="1"/>
  <c r="V143" i="1"/>
  <c r="V142" i="1" s="1"/>
  <c r="U143" i="1"/>
  <c r="T143" i="1"/>
  <c r="T142" i="1" s="1"/>
  <c r="S143" i="1"/>
  <c r="R143" i="1"/>
  <c r="R142" i="1" s="1"/>
  <c r="Q143" i="1"/>
  <c r="Q142" i="1" s="1"/>
  <c r="P143" i="1"/>
  <c r="O143" i="1"/>
  <c r="O142" i="1" s="1"/>
  <c r="N143" i="1"/>
  <c r="N142" i="1" s="1"/>
  <c r="M143" i="1"/>
  <c r="L143" i="1"/>
  <c r="L142" i="1" s="1"/>
  <c r="K143" i="1"/>
  <c r="J143" i="1"/>
  <c r="J142" i="1" s="1"/>
  <c r="I143" i="1"/>
  <c r="I142" i="1" s="1"/>
  <c r="H143" i="1"/>
  <c r="G143" i="1"/>
  <c r="F143" i="1"/>
  <c r="F142" i="1" s="1"/>
  <c r="CP142" i="1"/>
  <c r="CI142" i="1"/>
  <c r="CG142" i="1"/>
  <c r="CA142" i="1"/>
  <c r="BQ142" i="1"/>
  <c r="BM142" i="1"/>
  <c r="BK142" i="1"/>
  <c r="BD142" i="1"/>
  <c r="BA142" i="1"/>
  <c r="AZ142" i="1"/>
  <c r="AU142" i="1"/>
  <c r="AS142" i="1"/>
  <c r="AK142" i="1"/>
  <c r="AC142" i="1"/>
  <c r="AA142" i="1"/>
  <c r="U142" i="1"/>
  <c r="S142" i="1"/>
  <c r="P142" i="1"/>
  <c r="M142" i="1"/>
  <c r="K142" i="1"/>
  <c r="H142" i="1"/>
  <c r="G142" i="1"/>
  <c r="BU141" i="1"/>
  <c r="CY140" i="1"/>
  <c r="CU140" i="1"/>
  <c r="CQ140" i="1"/>
  <c r="CJ139" i="1"/>
  <c r="CY139" i="1" s="1"/>
  <c r="BW139" i="1"/>
  <c r="CW139" i="1" s="1"/>
  <c r="BJ139" i="1"/>
  <c r="AW139" i="1"/>
  <c r="AF139" i="1"/>
  <c r="AE139" i="1"/>
  <c r="AJ139" i="1" s="1"/>
  <c r="B139" i="1"/>
  <c r="CJ138" i="1"/>
  <c r="CY138" i="1" s="1"/>
  <c r="BW138" i="1"/>
  <c r="BJ138" i="1"/>
  <c r="AW138" i="1"/>
  <c r="AF138" i="1"/>
  <c r="AE138" i="1"/>
  <c r="B138" i="1"/>
  <c r="CJ137" i="1"/>
  <c r="BW137" i="1"/>
  <c r="CW137" i="1" s="1"/>
  <c r="BJ137" i="1"/>
  <c r="AW137" i="1"/>
  <c r="CS137" i="1" s="1"/>
  <c r="AF137" i="1"/>
  <c r="AE137" i="1"/>
  <c r="B137" i="1"/>
  <c r="CX136" i="1"/>
  <c r="CV136" i="1"/>
  <c r="CT136" i="1"/>
  <c r="CR136" i="1"/>
  <c r="CP136" i="1"/>
  <c r="CI136" i="1"/>
  <c r="CH136" i="1"/>
  <c r="CG136" i="1"/>
  <c r="CF136" i="1"/>
  <c r="CE136" i="1"/>
  <c r="CD136" i="1"/>
  <c r="CC136" i="1"/>
  <c r="CB136" i="1"/>
  <c r="CA136" i="1"/>
  <c r="BZ136" i="1"/>
  <c r="BY136" i="1"/>
  <c r="BX136" i="1"/>
  <c r="BV136" i="1"/>
  <c r="BU136" i="1"/>
  <c r="BT136" i="1"/>
  <c r="BS136" i="1"/>
  <c r="BR136" i="1"/>
  <c r="BQ136" i="1"/>
  <c r="BP136" i="1"/>
  <c r="BO136" i="1"/>
  <c r="BN136" i="1"/>
  <c r="BM136" i="1"/>
  <c r="BL136" i="1"/>
  <c r="BK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I136" i="1"/>
  <c r="AH136" i="1"/>
  <c r="AG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AE136" i="1" s="1"/>
  <c r="F136" i="1"/>
  <c r="CJ135" i="1"/>
  <c r="BW135" i="1"/>
  <c r="CW135" i="1" s="1"/>
  <c r="BJ135" i="1"/>
  <c r="CU135" i="1" s="1"/>
  <c r="AW135" i="1"/>
  <c r="AF135" i="1"/>
  <c r="AE135" i="1"/>
  <c r="B135" i="1"/>
  <c r="CJ134" i="1"/>
  <c r="CY134" i="1" s="1"/>
  <c r="BW134" i="1"/>
  <c r="CW134" i="1" s="1"/>
  <c r="BJ134" i="1"/>
  <c r="CU134" i="1" s="1"/>
  <c r="AW134" i="1"/>
  <c r="CS134" i="1" s="1"/>
  <c r="AF134" i="1"/>
  <c r="K134" i="1"/>
  <c r="B134" i="1"/>
  <c r="CU133" i="1"/>
  <c r="CJ133" i="1"/>
  <c r="CY133" i="1" s="1"/>
  <c r="BW133" i="1"/>
  <c r="CW133" i="1" s="1"/>
  <c r="BJ133" i="1"/>
  <c r="AW133" i="1"/>
  <c r="AF133" i="1"/>
  <c r="AE133" i="1"/>
  <c r="B133" i="1"/>
  <c r="CS132" i="1"/>
  <c r="CJ132" i="1"/>
  <c r="CY132" i="1" s="1"/>
  <c r="BW132" i="1"/>
  <c r="CW132" i="1" s="1"/>
  <c r="BJ132" i="1"/>
  <c r="AW132" i="1"/>
  <c r="AE132" i="1"/>
  <c r="L132" i="1"/>
  <c r="B132" i="1"/>
  <c r="CJ131" i="1"/>
  <c r="CY131" i="1" s="1"/>
  <c r="BW131" i="1"/>
  <c r="CW131" i="1" s="1"/>
  <c r="BJ131" i="1"/>
  <c r="AW131" i="1"/>
  <c r="CS131" i="1" s="1"/>
  <c r="AF131" i="1"/>
  <c r="AE131" i="1"/>
  <c r="B131" i="1"/>
  <c r="CJ130" i="1"/>
  <c r="CY130" i="1" s="1"/>
  <c r="BW130" i="1"/>
  <c r="BJ130" i="1"/>
  <c r="CU130" i="1" s="1"/>
  <c r="AW130" i="1"/>
  <c r="CS130" i="1" s="1"/>
  <c r="AF130" i="1"/>
  <c r="AE130" i="1"/>
  <c r="AJ130" i="1" s="1"/>
  <c r="B130" i="1"/>
  <c r="CJ129" i="1"/>
  <c r="BW129" i="1"/>
  <c r="CW129" i="1" s="1"/>
  <c r="BJ129" i="1"/>
  <c r="AW129" i="1"/>
  <c r="AW128" i="1" s="1"/>
  <c r="AF129" i="1"/>
  <c r="AE129" i="1"/>
  <c r="AJ129" i="1" s="1"/>
  <c r="B129" i="1"/>
  <c r="CX128" i="1"/>
  <c r="CV128" i="1"/>
  <c r="CT128" i="1"/>
  <c r="CR128" i="1"/>
  <c r="CP128" i="1"/>
  <c r="CI128" i="1"/>
  <c r="CH128" i="1"/>
  <c r="CG128" i="1"/>
  <c r="CF128" i="1"/>
  <c r="CE128" i="1"/>
  <c r="CD128" i="1"/>
  <c r="CC128" i="1"/>
  <c r="CB128" i="1"/>
  <c r="CA128" i="1"/>
  <c r="BZ128" i="1"/>
  <c r="BY128" i="1"/>
  <c r="BX128" i="1"/>
  <c r="BV128" i="1"/>
  <c r="BU128" i="1"/>
  <c r="BT128" i="1"/>
  <c r="BS128" i="1"/>
  <c r="BR128" i="1"/>
  <c r="BQ128" i="1"/>
  <c r="BP128" i="1"/>
  <c r="BO128" i="1"/>
  <c r="BN128" i="1"/>
  <c r="BM128" i="1"/>
  <c r="BL128" i="1"/>
  <c r="BK128" i="1"/>
  <c r="BI128" i="1"/>
  <c r="BH128" i="1"/>
  <c r="BG128" i="1"/>
  <c r="BF128" i="1"/>
  <c r="BE128" i="1"/>
  <c r="BD128" i="1"/>
  <c r="BC128" i="1"/>
  <c r="BB128" i="1"/>
  <c r="BA128" i="1"/>
  <c r="AZ128" i="1"/>
  <c r="AY128" i="1"/>
  <c r="AX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I128" i="1"/>
  <c r="AH128" i="1"/>
  <c r="AG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J128" i="1"/>
  <c r="I128" i="1"/>
  <c r="H128" i="1"/>
  <c r="G128" i="1"/>
  <c r="F128" i="1"/>
  <c r="CU127" i="1"/>
  <c r="CJ127" i="1"/>
  <c r="CY127" i="1" s="1"/>
  <c r="BW127" i="1"/>
  <c r="CW127" i="1" s="1"/>
  <c r="BJ127" i="1"/>
  <c r="AW127" i="1"/>
  <c r="AF127" i="1"/>
  <c r="AE127" i="1"/>
  <c r="B127" i="1"/>
  <c r="CJ126" i="1"/>
  <c r="CJ125" i="1" s="1"/>
  <c r="BW126" i="1"/>
  <c r="CW126" i="1" s="1"/>
  <c r="BJ126" i="1"/>
  <c r="CU126" i="1" s="1"/>
  <c r="AW126" i="1"/>
  <c r="AF126" i="1"/>
  <c r="AE126" i="1"/>
  <c r="B126" i="1"/>
  <c r="CX125" i="1"/>
  <c r="CV125" i="1"/>
  <c r="CT125" i="1"/>
  <c r="CR125" i="1"/>
  <c r="CP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I125" i="1"/>
  <c r="AH125" i="1"/>
  <c r="AG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CJ124" i="1"/>
  <c r="CY124" i="1" s="1"/>
  <c r="BW124" i="1"/>
  <c r="BJ124" i="1"/>
  <c r="AW124" i="1"/>
  <c r="AF124" i="1"/>
  <c r="AE124" i="1"/>
  <c r="B124" i="1"/>
  <c r="CJ123" i="1"/>
  <c r="BW123" i="1"/>
  <c r="CW123" i="1" s="1"/>
  <c r="BJ123" i="1"/>
  <c r="AW123" i="1"/>
  <c r="CS123" i="1" s="1"/>
  <c r="AF123" i="1"/>
  <c r="AE123" i="1"/>
  <c r="B123" i="1"/>
  <c r="CX122" i="1"/>
  <c r="CV122" i="1"/>
  <c r="CT122" i="1"/>
  <c r="CR122" i="1"/>
  <c r="CP122" i="1"/>
  <c r="CI122" i="1"/>
  <c r="CH122" i="1"/>
  <c r="CG122" i="1"/>
  <c r="CF122" i="1"/>
  <c r="CE122" i="1"/>
  <c r="CD122" i="1"/>
  <c r="CC122" i="1"/>
  <c r="CB122" i="1"/>
  <c r="CA122" i="1"/>
  <c r="BZ122" i="1"/>
  <c r="BY122" i="1"/>
  <c r="BX122" i="1"/>
  <c r="BV122" i="1"/>
  <c r="BU122" i="1"/>
  <c r="BT122" i="1"/>
  <c r="BS122" i="1"/>
  <c r="BR122" i="1"/>
  <c r="BQ122" i="1"/>
  <c r="BP122" i="1"/>
  <c r="BO122" i="1"/>
  <c r="BN122" i="1"/>
  <c r="BM122" i="1"/>
  <c r="BL122" i="1"/>
  <c r="BK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I122" i="1"/>
  <c r="AH122" i="1"/>
  <c r="AG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CJ121" i="1"/>
  <c r="BW121" i="1"/>
  <c r="CW121" i="1" s="1"/>
  <c r="BJ121" i="1"/>
  <c r="CU121" i="1" s="1"/>
  <c r="AW121" i="1"/>
  <c r="CS121" i="1" s="1"/>
  <c r="AF121" i="1"/>
  <c r="AE121" i="1"/>
  <c r="B121" i="1"/>
  <c r="CJ120" i="1"/>
  <c r="CY120" i="1" s="1"/>
  <c r="BW120" i="1"/>
  <c r="CW120" i="1" s="1"/>
  <c r="BJ120" i="1"/>
  <c r="CU120" i="1" s="1"/>
  <c r="AW120" i="1"/>
  <c r="AF120" i="1"/>
  <c r="AE120" i="1"/>
  <c r="B120" i="1"/>
  <c r="CJ119" i="1"/>
  <c r="BW119" i="1"/>
  <c r="CW119" i="1" s="1"/>
  <c r="BJ119" i="1"/>
  <c r="AW119" i="1"/>
  <c r="AF119" i="1"/>
  <c r="AE119" i="1"/>
  <c r="B119" i="1"/>
  <c r="CX118" i="1"/>
  <c r="CV118" i="1"/>
  <c r="CT118" i="1"/>
  <c r="CR118" i="1"/>
  <c r="CP118" i="1"/>
  <c r="CI118" i="1"/>
  <c r="CH118" i="1"/>
  <c r="CG118" i="1"/>
  <c r="CF118" i="1"/>
  <c r="CE118" i="1"/>
  <c r="CD118" i="1"/>
  <c r="CC118" i="1"/>
  <c r="CB118" i="1"/>
  <c r="CA118" i="1"/>
  <c r="BZ118" i="1"/>
  <c r="BY118" i="1"/>
  <c r="BX118" i="1"/>
  <c r="BV118" i="1"/>
  <c r="BU118" i="1"/>
  <c r="BT118" i="1"/>
  <c r="BS118" i="1"/>
  <c r="BR118" i="1"/>
  <c r="BQ118" i="1"/>
  <c r="BP118" i="1"/>
  <c r="BO118" i="1"/>
  <c r="BN118" i="1"/>
  <c r="BM118" i="1"/>
  <c r="BL118" i="1"/>
  <c r="BK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I118" i="1"/>
  <c r="AH118" i="1"/>
  <c r="AG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CW117" i="1"/>
  <c r="CJ117" i="1"/>
  <c r="CY117" i="1" s="1"/>
  <c r="BW117" i="1"/>
  <c r="BJ117" i="1"/>
  <c r="AW117" i="1"/>
  <c r="CS117" i="1" s="1"/>
  <c r="AF117" i="1"/>
  <c r="AE117" i="1"/>
  <c r="B117" i="1"/>
  <c r="CU116" i="1"/>
  <c r="CJ116" i="1"/>
  <c r="CY116" i="1" s="1"/>
  <c r="BW116" i="1"/>
  <c r="BJ116" i="1"/>
  <c r="AW116" i="1"/>
  <c r="AF116" i="1"/>
  <c r="AE116" i="1"/>
  <c r="B116" i="1"/>
  <c r="CW115" i="1"/>
  <c r="CJ115" i="1"/>
  <c r="CY115" i="1" s="1"/>
  <c r="BW115" i="1"/>
  <c r="BJ115" i="1"/>
  <c r="BJ112" i="1" s="1"/>
  <c r="AW115" i="1"/>
  <c r="CS115" i="1" s="1"/>
  <c r="AF115" i="1"/>
  <c r="AE115" i="1"/>
  <c r="B115" i="1"/>
  <c r="CJ114" i="1"/>
  <c r="BW114" i="1"/>
  <c r="BJ114" i="1"/>
  <c r="CU114" i="1" s="1"/>
  <c r="AW114" i="1"/>
  <c r="CS114" i="1" s="1"/>
  <c r="AF114" i="1"/>
  <c r="AE114" i="1"/>
  <c r="AJ114" i="1" s="1"/>
  <c r="CQ114" i="1" s="1"/>
  <c r="B114" i="1"/>
  <c r="CJ113" i="1"/>
  <c r="BW113" i="1"/>
  <c r="CW113" i="1" s="1"/>
  <c r="BJ113" i="1"/>
  <c r="CU113" i="1" s="1"/>
  <c r="AW113" i="1"/>
  <c r="CS113" i="1" s="1"/>
  <c r="AF113" i="1"/>
  <c r="AE113" i="1"/>
  <c r="AJ113" i="1" s="1"/>
  <c r="B113" i="1"/>
  <c r="CX112" i="1"/>
  <c r="CV112" i="1"/>
  <c r="CT112" i="1"/>
  <c r="CR112" i="1"/>
  <c r="CP112" i="1"/>
  <c r="CI112" i="1"/>
  <c r="CH112" i="1"/>
  <c r="CG112" i="1"/>
  <c r="CF112" i="1"/>
  <c r="CE112" i="1"/>
  <c r="CD112" i="1"/>
  <c r="CC112" i="1"/>
  <c r="CB112" i="1"/>
  <c r="CA112" i="1"/>
  <c r="BZ112" i="1"/>
  <c r="BY112" i="1"/>
  <c r="BX112" i="1"/>
  <c r="BV112" i="1"/>
  <c r="BU112" i="1"/>
  <c r="BT112" i="1"/>
  <c r="BS112" i="1"/>
  <c r="BR112" i="1"/>
  <c r="BQ112" i="1"/>
  <c r="BP112" i="1"/>
  <c r="BO112" i="1"/>
  <c r="BN112" i="1"/>
  <c r="BM112" i="1"/>
  <c r="BL112" i="1"/>
  <c r="BK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I112" i="1"/>
  <c r="AH112" i="1"/>
  <c r="AG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CJ111" i="1"/>
  <c r="CY111" i="1" s="1"/>
  <c r="BW111" i="1"/>
  <c r="CW111" i="1" s="1"/>
  <c r="BJ111" i="1"/>
  <c r="AW111" i="1"/>
  <c r="CS111" i="1" s="1"/>
  <c r="AF111" i="1"/>
  <c r="AE111" i="1"/>
  <c r="AJ111" i="1" s="1"/>
  <c r="B111" i="1"/>
  <c r="CJ110" i="1"/>
  <c r="BW110" i="1"/>
  <c r="BJ110" i="1"/>
  <c r="AW110" i="1"/>
  <c r="AW109" i="1" s="1"/>
  <c r="AF110" i="1"/>
  <c r="AE110" i="1"/>
  <c r="B110" i="1"/>
  <c r="CX109" i="1"/>
  <c r="CV109" i="1"/>
  <c r="CT109" i="1"/>
  <c r="CR109" i="1"/>
  <c r="CP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I109" i="1"/>
  <c r="AH109" i="1"/>
  <c r="AG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CQ108" i="1"/>
  <c r="CJ108" i="1"/>
  <c r="CY108" i="1" s="1"/>
  <c r="BW108" i="1"/>
  <c r="BJ108" i="1"/>
  <c r="CU108" i="1" s="1"/>
  <c r="AW108" i="1"/>
  <c r="AF108" i="1"/>
  <c r="AE108" i="1"/>
  <c r="AJ108" i="1" s="1"/>
  <c r="B108" i="1"/>
  <c r="CJ107" i="1"/>
  <c r="CY107" i="1" s="1"/>
  <c r="BW107" i="1"/>
  <c r="CW107" i="1" s="1"/>
  <c r="BJ107" i="1"/>
  <c r="AW107" i="1"/>
  <c r="CS107" i="1" s="1"/>
  <c r="AF107" i="1"/>
  <c r="AJ107" i="1" s="1"/>
  <c r="AE107" i="1"/>
  <c r="B107" i="1"/>
  <c r="CJ106" i="1"/>
  <c r="CY106" i="1" s="1"/>
  <c r="BW106" i="1"/>
  <c r="BJ106" i="1"/>
  <c r="CU106" i="1" s="1"/>
  <c r="AW106" i="1"/>
  <c r="CS106" i="1" s="1"/>
  <c r="AF106" i="1"/>
  <c r="AE106" i="1"/>
  <c r="B106" i="1"/>
  <c r="CX105" i="1"/>
  <c r="CV105" i="1"/>
  <c r="CT105" i="1"/>
  <c r="CR105" i="1"/>
  <c r="CP105" i="1"/>
  <c r="CI105" i="1"/>
  <c r="CH105" i="1"/>
  <c r="CG105" i="1"/>
  <c r="CF105" i="1"/>
  <c r="CE105" i="1"/>
  <c r="CD105" i="1"/>
  <c r="CC105" i="1"/>
  <c r="CB105" i="1"/>
  <c r="CA105" i="1"/>
  <c r="BZ105" i="1"/>
  <c r="BY105" i="1"/>
  <c r="BX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I105" i="1"/>
  <c r="AH105" i="1"/>
  <c r="AG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CJ104" i="1"/>
  <c r="CY104" i="1" s="1"/>
  <c r="BW104" i="1"/>
  <c r="CW104" i="1" s="1"/>
  <c r="BJ104" i="1"/>
  <c r="AW104" i="1"/>
  <c r="CS104" i="1" s="1"/>
  <c r="AF104" i="1"/>
  <c r="AE104" i="1"/>
  <c r="B104" i="1"/>
  <c r="CJ103" i="1"/>
  <c r="CY103" i="1" s="1"/>
  <c r="BW103" i="1"/>
  <c r="CW103" i="1" s="1"/>
  <c r="BJ103" i="1"/>
  <c r="CU103" i="1" s="1"/>
  <c r="AW103" i="1"/>
  <c r="CS103" i="1" s="1"/>
  <c r="AF103" i="1"/>
  <c r="AE103" i="1"/>
  <c r="AJ103" i="1" s="1"/>
  <c r="B103" i="1"/>
  <c r="CJ102" i="1"/>
  <c r="CY102" i="1" s="1"/>
  <c r="BW102" i="1"/>
  <c r="CW102" i="1" s="1"/>
  <c r="BJ102" i="1"/>
  <c r="CU102" i="1" s="1"/>
  <c r="AW102" i="1"/>
  <c r="AF102" i="1"/>
  <c r="AE102" i="1"/>
  <c r="AJ102" i="1" s="1"/>
  <c r="B102" i="1"/>
  <c r="CJ101" i="1"/>
  <c r="BW101" i="1"/>
  <c r="CW101" i="1" s="1"/>
  <c r="BJ101" i="1"/>
  <c r="AW101" i="1"/>
  <c r="CL101" i="1" s="1"/>
  <c r="AF101" i="1"/>
  <c r="AE101" i="1"/>
  <c r="AJ101" i="1" s="1"/>
  <c r="CQ101" i="1" s="1"/>
  <c r="B101" i="1"/>
  <c r="CY100" i="1"/>
  <c r="CJ100" i="1"/>
  <c r="BW100" i="1"/>
  <c r="BJ100" i="1"/>
  <c r="CU100" i="1" s="1"/>
  <c r="AW100" i="1"/>
  <c r="AF100" i="1"/>
  <c r="AE100" i="1"/>
  <c r="AJ100" i="1" s="1"/>
  <c r="B100" i="1"/>
  <c r="CJ99" i="1"/>
  <c r="CY99" i="1" s="1"/>
  <c r="BW99" i="1"/>
  <c r="BJ99" i="1"/>
  <c r="AW99" i="1"/>
  <c r="CS99" i="1" s="1"/>
  <c r="AF99" i="1"/>
  <c r="AE99" i="1"/>
  <c r="B99" i="1"/>
  <c r="CJ98" i="1"/>
  <c r="BW98" i="1"/>
  <c r="CW98" i="1" s="1"/>
  <c r="BJ98" i="1"/>
  <c r="CU98" i="1" s="1"/>
  <c r="AW98" i="1"/>
  <c r="CS98" i="1" s="1"/>
  <c r="AF98" i="1"/>
  <c r="AE98" i="1"/>
  <c r="AJ98" i="1" s="1"/>
  <c r="B98" i="1"/>
  <c r="CJ97" i="1"/>
  <c r="BW97" i="1"/>
  <c r="CW97" i="1" s="1"/>
  <c r="BJ97" i="1"/>
  <c r="CU97" i="1" s="1"/>
  <c r="AW97" i="1"/>
  <c r="CS97" i="1" s="1"/>
  <c r="AF97" i="1"/>
  <c r="AE97" i="1"/>
  <c r="B97" i="1"/>
  <c r="CJ96" i="1"/>
  <c r="CY96" i="1" s="1"/>
  <c r="BW96" i="1"/>
  <c r="CW96" i="1" s="1"/>
  <c r="BJ96" i="1"/>
  <c r="CU96" i="1" s="1"/>
  <c r="AW96" i="1"/>
  <c r="AF96" i="1"/>
  <c r="AE96" i="1"/>
  <c r="B96" i="1"/>
  <c r="CJ95" i="1"/>
  <c r="CY95" i="1" s="1"/>
  <c r="BW95" i="1"/>
  <c r="BJ95" i="1"/>
  <c r="CM95" i="1" s="1"/>
  <c r="AW95" i="1"/>
  <c r="AF95" i="1"/>
  <c r="AE95" i="1"/>
  <c r="AJ95" i="1" s="1"/>
  <c r="B95" i="1"/>
  <c r="CX94" i="1"/>
  <c r="CV94" i="1"/>
  <c r="CT94" i="1"/>
  <c r="CR94" i="1"/>
  <c r="CP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I94" i="1"/>
  <c r="AH94" i="1"/>
  <c r="AG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CJ93" i="1"/>
  <c r="CY93" i="1" s="1"/>
  <c r="BW93" i="1"/>
  <c r="CW93" i="1" s="1"/>
  <c r="BJ93" i="1"/>
  <c r="AW93" i="1"/>
  <c r="CS93" i="1" s="1"/>
  <c r="AF93" i="1"/>
  <c r="AE93" i="1"/>
  <c r="B93" i="1"/>
  <c r="CJ92" i="1"/>
  <c r="CY92" i="1" s="1"/>
  <c r="BW92" i="1"/>
  <c r="BJ92" i="1"/>
  <c r="AW92" i="1"/>
  <c r="CS92" i="1" s="1"/>
  <c r="AF92" i="1"/>
  <c r="AE92" i="1"/>
  <c r="B92" i="1"/>
  <c r="CU91" i="1"/>
  <c r="CJ91" i="1"/>
  <c r="CY91" i="1" s="1"/>
  <c r="BW91" i="1"/>
  <c r="BJ91" i="1"/>
  <c r="AW91" i="1"/>
  <c r="CL91" i="1" s="1"/>
  <c r="AF91" i="1"/>
  <c r="AE91" i="1"/>
  <c r="B91" i="1"/>
  <c r="CJ90" i="1"/>
  <c r="CY90" i="1" s="1"/>
  <c r="BW90" i="1"/>
  <c r="CW90" i="1" s="1"/>
  <c r="BJ90" i="1"/>
  <c r="CU90" i="1" s="1"/>
  <c r="AW90" i="1"/>
  <c r="AF90" i="1"/>
  <c r="AE90" i="1"/>
  <c r="B90" i="1"/>
  <c r="CJ89" i="1"/>
  <c r="CY89" i="1" s="1"/>
  <c r="BW89" i="1"/>
  <c r="BJ89" i="1"/>
  <c r="AW89" i="1"/>
  <c r="CS89" i="1" s="1"/>
  <c r="AE89" i="1"/>
  <c r="N89" i="1"/>
  <c r="AF89" i="1" s="1"/>
  <c r="B89" i="1"/>
  <c r="CJ88" i="1"/>
  <c r="CY88" i="1" s="1"/>
  <c r="BW88" i="1"/>
  <c r="BJ88" i="1"/>
  <c r="CU88" i="1" s="1"/>
  <c r="AW88" i="1"/>
  <c r="CS88" i="1" s="1"/>
  <c r="AF88" i="1"/>
  <c r="AE88" i="1"/>
  <c r="AJ88" i="1" s="1"/>
  <c r="B88" i="1"/>
  <c r="CJ87" i="1"/>
  <c r="BW87" i="1"/>
  <c r="CW87" i="1" s="1"/>
  <c r="BJ87" i="1"/>
  <c r="CU87" i="1" s="1"/>
  <c r="AW87" i="1"/>
  <c r="CS87" i="1" s="1"/>
  <c r="AF87" i="1"/>
  <c r="AE87" i="1"/>
  <c r="AJ87" i="1" s="1"/>
  <c r="B87" i="1"/>
  <c r="CJ86" i="1"/>
  <c r="CY86" i="1" s="1"/>
  <c r="BW86" i="1"/>
  <c r="CW86" i="1" s="1"/>
  <c r="BJ86" i="1"/>
  <c r="CU86" i="1" s="1"/>
  <c r="AW86" i="1"/>
  <c r="CS86" i="1" s="1"/>
  <c r="AF86" i="1"/>
  <c r="AE86" i="1"/>
  <c r="B86" i="1"/>
  <c r="CJ85" i="1"/>
  <c r="CY85" i="1" s="1"/>
  <c r="BW85" i="1"/>
  <c r="CW85" i="1" s="1"/>
  <c r="BJ85" i="1"/>
  <c r="CU85" i="1" s="1"/>
  <c r="AW85" i="1"/>
  <c r="AF85" i="1"/>
  <c r="AE85" i="1"/>
  <c r="B85" i="1"/>
  <c r="CJ84" i="1"/>
  <c r="BW84" i="1"/>
  <c r="CW84" i="1" s="1"/>
  <c r="BJ84" i="1"/>
  <c r="AW84" i="1"/>
  <c r="AF84" i="1"/>
  <c r="AE84" i="1"/>
  <c r="B84" i="1"/>
  <c r="CX83" i="1"/>
  <c r="CV83" i="1"/>
  <c r="CT83" i="1"/>
  <c r="CR83" i="1"/>
  <c r="CP83" i="1"/>
  <c r="CI83" i="1"/>
  <c r="CH83" i="1"/>
  <c r="CG83" i="1"/>
  <c r="CF83" i="1"/>
  <c r="CE83" i="1"/>
  <c r="CD83" i="1"/>
  <c r="CC83" i="1"/>
  <c r="CB83" i="1"/>
  <c r="CA83" i="1"/>
  <c r="BZ83" i="1"/>
  <c r="BY83" i="1"/>
  <c r="BX83" i="1"/>
  <c r="BV83" i="1"/>
  <c r="BU83" i="1"/>
  <c r="BT83" i="1"/>
  <c r="BS83" i="1"/>
  <c r="BR83" i="1"/>
  <c r="BQ83" i="1"/>
  <c r="BP83" i="1"/>
  <c r="BO83" i="1"/>
  <c r="BN83" i="1"/>
  <c r="BM83" i="1"/>
  <c r="BL83" i="1"/>
  <c r="BK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I83" i="1"/>
  <c r="AH83" i="1"/>
  <c r="AG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M83" i="1"/>
  <c r="L83" i="1"/>
  <c r="K83" i="1"/>
  <c r="J83" i="1"/>
  <c r="I83" i="1"/>
  <c r="H83" i="1"/>
  <c r="G83" i="1"/>
  <c r="F83" i="1"/>
  <c r="CJ82" i="1"/>
  <c r="CY82" i="1" s="1"/>
  <c r="BW82" i="1"/>
  <c r="BJ82" i="1"/>
  <c r="CU82" i="1" s="1"/>
  <c r="AW82" i="1"/>
  <c r="AF82" i="1"/>
  <c r="AE82" i="1"/>
  <c r="B82" i="1"/>
  <c r="CJ81" i="1"/>
  <c r="BW81" i="1"/>
  <c r="CW81" i="1" s="1"/>
  <c r="BJ81" i="1"/>
  <c r="AW81" i="1"/>
  <c r="CS81" i="1" s="1"/>
  <c r="AF81" i="1"/>
  <c r="AE81" i="1"/>
  <c r="B81" i="1"/>
  <c r="CX80" i="1"/>
  <c r="CV80" i="1"/>
  <c r="CT80" i="1"/>
  <c r="CR80" i="1"/>
  <c r="CP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I80" i="1"/>
  <c r="AH80" i="1"/>
  <c r="AG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CJ79" i="1"/>
  <c r="BW79" i="1"/>
  <c r="CW79" i="1" s="1"/>
  <c r="BJ79" i="1"/>
  <c r="CU79" i="1" s="1"/>
  <c r="AW79" i="1"/>
  <c r="AF79" i="1"/>
  <c r="AE79" i="1"/>
  <c r="B79" i="1"/>
  <c r="CJ78" i="1"/>
  <c r="CY78" i="1" s="1"/>
  <c r="BW78" i="1"/>
  <c r="CW78" i="1" s="1"/>
  <c r="BJ78" i="1"/>
  <c r="AW78" i="1"/>
  <c r="CS78" i="1" s="1"/>
  <c r="AF78" i="1"/>
  <c r="AE78" i="1"/>
  <c r="AJ78" i="1" s="1"/>
  <c r="CQ78" i="1" s="1"/>
  <c r="B78" i="1"/>
  <c r="CJ77" i="1"/>
  <c r="CY77" i="1" s="1"/>
  <c r="BW77" i="1"/>
  <c r="CW77" i="1" s="1"/>
  <c r="BJ77" i="1"/>
  <c r="CU77" i="1" s="1"/>
  <c r="AW77" i="1"/>
  <c r="AF77" i="1"/>
  <c r="AE77" i="1"/>
  <c r="B77" i="1"/>
  <c r="CJ76" i="1"/>
  <c r="CN76" i="1" s="1"/>
  <c r="BW76" i="1"/>
  <c r="CW76" i="1" s="1"/>
  <c r="BJ76" i="1"/>
  <c r="AW76" i="1"/>
  <c r="AF76" i="1"/>
  <c r="AE76" i="1"/>
  <c r="B76" i="1"/>
  <c r="CJ75" i="1"/>
  <c r="CY75" i="1" s="1"/>
  <c r="BW75" i="1"/>
  <c r="BJ75" i="1"/>
  <c r="AW75" i="1"/>
  <c r="CS75" i="1" s="1"/>
  <c r="AF75" i="1"/>
  <c r="AJ75" i="1" s="1"/>
  <c r="AE75" i="1"/>
  <c r="B75" i="1"/>
  <c r="CJ74" i="1"/>
  <c r="CY74" i="1" s="1"/>
  <c r="BW74" i="1"/>
  <c r="BJ74" i="1"/>
  <c r="CU74" i="1" s="1"/>
  <c r="AW74" i="1"/>
  <c r="AF74" i="1"/>
  <c r="AE74" i="1"/>
  <c r="AJ74" i="1" s="1"/>
  <c r="B74" i="1"/>
  <c r="CJ73" i="1"/>
  <c r="CY73" i="1" s="1"/>
  <c r="BW73" i="1"/>
  <c r="CW73" i="1" s="1"/>
  <c r="BJ73" i="1"/>
  <c r="AW73" i="1"/>
  <c r="CS73" i="1" s="1"/>
  <c r="AF73" i="1"/>
  <c r="AJ73" i="1" s="1"/>
  <c r="CQ73" i="1" s="1"/>
  <c r="AE73" i="1"/>
  <c r="B73" i="1"/>
  <c r="CJ72" i="1"/>
  <c r="CY72" i="1" s="1"/>
  <c r="BW72" i="1"/>
  <c r="BJ72" i="1"/>
  <c r="CU72" i="1" s="1"/>
  <c r="AW72" i="1"/>
  <c r="CS72" i="1" s="1"/>
  <c r="AF72" i="1"/>
  <c r="AJ72" i="1" s="1"/>
  <c r="AE72" i="1"/>
  <c r="B72" i="1"/>
  <c r="CX71" i="1"/>
  <c r="CV71" i="1"/>
  <c r="CT71" i="1"/>
  <c r="CR71" i="1"/>
  <c r="CP71" i="1"/>
  <c r="CP70" i="1" s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V71" i="1"/>
  <c r="BU71" i="1"/>
  <c r="BT71" i="1"/>
  <c r="BS71" i="1"/>
  <c r="BS70" i="1" s="1"/>
  <c r="BR71" i="1"/>
  <c r="BQ71" i="1"/>
  <c r="BP71" i="1"/>
  <c r="BO71" i="1"/>
  <c r="BN71" i="1"/>
  <c r="BM71" i="1"/>
  <c r="BL71" i="1"/>
  <c r="BK71" i="1"/>
  <c r="BK70" i="1" s="1"/>
  <c r="BI71" i="1"/>
  <c r="BH71" i="1"/>
  <c r="BG71" i="1"/>
  <c r="BF71" i="1"/>
  <c r="BE71" i="1"/>
  <c r="BD71" i="1"/>
  <c r="BC71" i="1"/>
  <c r="BB71" i="1"/>
  <c r="BB70" i="1" s="1"/>
  <c r="BA71" i="1"/>
  <c r="AZ71" i="1"/>
  <c r="AY71" i="1"/>
  <c r="AX71" i="1"/>
  <c r="AV71" i="1"/>
  <c r="AU71" i="1"/>
  <c r="AT71" i="1"/>
  <c r="AS71" i="1"/>
  <c r="AS70" i="1" s="1"/>
  <c r="AR71" i="1"/>
  <c r="AQ71" i="1"/>
  <c r="AP71" i="1"/>
  <c r="AO71" i="1"/>
  <c r="AN71" i="1"/>
  <c r="AM71" i="1"/>
  <c r="AL71" i="1"/>
  <c r="AK71" i="1"/>
  <c r="AK70" i="1" s="1"/>
  <c r="AI71" i="1"/>
  <c r="AH71" i="1"/>
  <c r="AG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CJ69" i="1"/>
  <c r="BW69" i="1"/>
  <c r="CW69" i="1" s="1"/>
  <c r="BJ69" i="1"/>
  <c r="CU69" i="1" s="1"/>
  <c r="AW69" i="1"/>
  <c r="AF69" i="1"/>
  <c r="AE69" i="1"/>
  <c r="B69" i="1"/>
  <c r="CJ68" i="1"/>
  <c r="CY68" i="1" s="1"/>
  <c r="BW68" i="1"/>
  <c r="CW68" i="1" s="1"/>
  <c r="BJ68" i="1"/>
  <c r="BJ67" i="1" s="1"/>
  <c r="AW68" i="1"/>
  <c r="CS68" i="1" s="1"/>
  <c r="AF68" i="1"/>
  <c r="AE68" i="1"/>
  <c r="B68" i="1"/>
  <c r="CX67" i="1"/>
  <c r="CV67" i="1"/>
  <c r="CT67" i="1"/>
  <c r="CR67" i="1"/>
  <c r="CP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I67" i="1"/>
  <c r="AH67" i="1"/>
  <c r="AG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CJ66" i="1"/>
  <c r="CY66" i="1" s="1"/>
  <c r="BW66" i="1"/>
  <c r="CW66" i="1" s="1"/>
  <c r="BJ66" i="1"/>
  <c r="CU66" i="1" s="1"/>
  <c r="AW66" i="1"/>
  <c r="AF66" i="1"/>
  <c r="AJ66" i="1" s="1"/>
  <c r="AE66" i="1"/>
  <c r="B66" i="1"/>
  <c r="CJ65" i="1"/>
  <c r="CY65" i="1" s="1"/>
  <c r="BW65" i="1"/>
  <c r="CW65" i="1" s="1"/>
  <c r="BJ65" i="1"/>
  <c r="AW65" i="1"/>
  <c r="AF65" i="1"/>
  <c r="AE65" i="1"/>
  <c r="B65" i="1"/>
  <c r="CS64" i="1"/>
  <c r="CJ64" i="1"/>
  <c r="CY64" i="1" s="1"/>
  <c r="BW64" i="1"/>
  <c r="BJ64" i="1"/>
  <c r="CU64" i="1" s="1"/>
  <c r="AW64" i="1"/>
  <c r="AF64" i="1"/>
  <c r="AE64" i="1"/>
  <c r="B64" i="1"/>
  <c r="CJ63" i="1"/>
  <c r="BW63" i="1"/>
  <c r="CW63" i="1" s="1"/>
  <c r="BJ63" i="1"/>
  <c r="AW63" i="1"/>
  <c r="CS63" i="1" s="1"/>
  <c r="AF63" i="1"/>
  <c r="AE63" i="1"/>
  <c r="B63" i="1"/>
  <c r="CX62" i="1"/>
  <c r="CX61" i="1" s="1"/>
  <c r="CV62" i="1"/>
  <c r="CV61" i="1" s="1"/>
  <c r="CT62" i="1"/>
  <c r="CR62" i="1"/>
  <c r="CP62" i="1"/>
  <c r="CP61" i="1" s="1"/>
  <c r="CI62" i="1"/>
  <c r="CH62" i="1"/>
  <c r="CG62" i="1"/>
  <c r="CF62" i="1"/>
  <c r="CF61" i="1" s="1"/>
  <c r="CE62" i="1"/>
  <c r="CE61" i="1" s="1"/>
  <c r="CD62" i="1"/>
  <c r="CC62" i="1"/>
  <c r="CB62" i="1"/>
  <c r="CA62" i="1"/>
  <c r="BZ62" i="1"/>
  <c r="BY62" i="1"/>
  <c r="BX62" i="1"/>
  <c r="BV62" i="1"/>
  <c r="BV61" i="1" s="1"/>
  <c r="BU62" i="1"/>
  <c r="BT62" i="1"/>
  <c r="BS62" i="1"/>
  <c r="BR62" i="1"/>
  <c r="BR61" i="1" s="1"/>
  <c r="BQ62" i="1"/>
  <c r="BP62" i="1"/>
  <c r="BO62" i="1"/>
  <c r="BO61" i="1" s="1"/>
  <c r="BN62" i="1"/>
  <c r="BN61" i="1" s="1"/>
  <c r="BM62" i="1"/>
  <c r="BL62" i="1"/>
  <c r="BK62" i="1"/>
  <c r="BI62" i="1"/>
  <c r="BI61" i="1" s="1"/>
  <c r="BH62" i="1"/>
  <c r="BG62" i="1"/>
  <c r="BF62" i="1"/>
  <c r="BF61" i="1" s="1"/>
  <c r="BE62" i="1"/>
  <c r="BE61" i="1" s="1"/>
  <c r="BD62" i="1"/>
  <c r="BC62" i="1"/>
  <c r="BB62" i="1"/>
  <c r="BB61" i="1" s="1"/>
  <c r="BA62" i="1"/>
  <c r="AZ62" i="1"/>
  <c r="AY62" i="1"/>
  <c r="AX62" i="1"/>
  <c r="AX61" i="1" s="1"/>
  <c r="AV62" i="1"/>
  <c r="AU62" i="1"/>
  <c r="AT62" i="1"/>
  <c r="AT61" i="1" s="1"/>
  <c r="AS62" i="1"/>
  <c r="AS61" i="1" s="1"/>
  <c r="AR62" i="1"/>
  <c r="AQ62" i="1"/>
  <c r="AP62" i="1"/>
  <c r="AO62" i="1"/>
  <c r="AO61" i="1" s="1"/>
  <c r="AN62" i="1"/>
  <c r="AM62" i="1"/>
  <c r="AL62" i="1"/>
  <c r="AL61" i="1" s="1"/>
  <c r="AK62" i="1"/>
  <c r="AK61" i="1" s="1"/>
  <c r="AI62" i="1"/>
  <c r="AH62" i="1"/>
  <c r="AG62" i="1"/>
  <c r="AD62" i="1"/>
  <c r="AD61" i="1" s="1"/>
  <c r="AC62" i="1"/>
  <c r="AC61" i="1" s="1"/>
  <c r="AB62" i="1"/>
  <c r="AA62" i="1"/>
  <c r="AA61" i="1" s="1"/>
  <c r="Z62" i="1"/>
  <c r="Z61" i="1" s="1"/>
  <c r="Y62" i="1"/>
  <c r="X62" i="1"/>
  <c r="W62" i="1"/>
  <c r="V62" i="1"/>
  <c r="V61" i="1" s="1"/>
  <c r="U62" i="1"/>
  <c r="U61" i="1" s="1"/>
  <c r="T62" i="1"/>
  <c r="S62" i="1"/>
  <c r="S61" i="1" s="1"/>
  <c r="R62" i="1"/>
  <c r="R61" i="1" s="1"/>
  <c r="Q62" i="1"/>
  <c r="P62" i="1"/>
  <c r="O62" i="1"/>
  <c r="N62" i="1"/>
  <c r="N61" i="1" s="1"/>
  <c r="M62" i="1"/>
  <c r="M61" i="1" s="1"/>
  <c r="L62" i="1"/>
  <c r="K62" i="1"/>
  <c r="K61" i="1" s="1"/>
  <c r="J62" i="1"/>
  <c r="J61" i="1" s="1"/>
  <c r="I62" i="1"/>
  <c r="H62" i="1"/>
  <c r="G62" i="1"/>
  <c r="F62" i="1"/>
  <c r="F61" i="1" s="1"/>
  <c r="DB61" i="1" s="1"/>
  <c r="CT61" i="1"/>
  <c r="BX61" i="1"/>
  <c r="BA61" i="1"/>
  <c r="T61" i="1"/>
  <c r="CY59" i="1"/>
  <c r="CU59" i="1"/>
  <c r="CQ59" i="1"/>
  <c r="CJ58" i="1"/>
  <c r="BW58" i="1"/>
  <c r="CW58" i="1" s="1"/>
  <c r="BJ58" i="1"/>
  <c r="CU58" i="1" s="1"/>
  <c r="AW58" i="1"/>
  <c r="AF58" i="1"/>
  <c r="AE58" i="1"/>
  <c r="B58" i="1"/>
  <c r="CJ57" i="1"/>
  <c r="BW57" i="1"/>
  <c r="CW57" i="1" s="1"/>
  <c r="BJ57" i="1"/>
  <c r="AW57" i="1"/>
  <c r="CS57" i="1" s="1"/>
  <c r="AF57" i="1"/>
  <c r="AE57" i="1"/>
  <c r="B57" i="1"/>
  <c r="CJ56" i="1"/>
  <c r="CY56" i="1" s="1"/>
  <c r="BW56" i="1"/>
  <c r="BJ56" i="1"/>
  <c r="AW56" i="1"/>
  <c r="CS56" i="1" s="1"/>
  <c r="AF56" i="1"/>
  <c r="AE56" i="1"/>
  <c r="B56" i="1"/>
  <c r="CJ55" i="1"/>
  <c r="CY55" i="1" s="1"/>
  <c r="BW55" i="1"/>
  <c r="CW55" i="1" s="1"/>
  <c r="BJ55" i="1"/>
  <c r="AW55" i="1"/>
  <c r="CS55" i="1" s="1"/>
  <c r="AF55" i="1"/>
  <c r="AE55" i="1"/>
  <c r="B55" i="1"/>
  <c r="CJ54" i="1"/>
  <c r="CY54" i="1" s="1"/>
  <c r="BW54" i="1"/>
  <c r="CW54" i="1" s="1"/>
  <c r="BJ54" i="1"/>
  <c r="CU54" i="1" s="1"/>
  <c r="AW54" i="1"/>
  <c r="AF54" i="1"/>
  <c r="AE54" i="1"/>
  <c r="B54" i="1"/>
  <c r="CJ53" i="1"/>
  <c r="CY53" i="1" s="1"/>
  <c r="BW53" i="1"/>
  <c r="CW53" i="1" s="1"/>
  <c r="BJ53" i="1"/>
  <c r="AW53" i="1"/>
  <c r="CS53" i="1" s="1"/>
  <c r="AF53" i="1"/>
  <c r="AE53" i="1"/>
  <c r="B53" i="1"/>
  <c r="CJ52" i="1"/>
  <c r="CY52" i="1" s="1"/>
  <c r="BW52" i="1"/>
  <c r="BJ52" i="1"/>
  <c r="CU52" i="1" s="1"/>
  <c r="AW52" i="1"/>
  <c r="CS52" i="1" s="1"/>
  <c r="AF52" i="1"/>
  <c r="AE52" i="1"/>
  <c r="B52" i="1"/>
  <c r="CJ51" i="1"/>
  <c r="CY51" i="1" s="1"/>
  <c r="BW51" i="1"/>
  <c r="BJ51" i="1"/>
  <c r="CU51" i="1" s="1"/>
  <c r="AW51" i="1"/>
  <c r="CS51" i="1" s="1"/>
  <c r="AF51" i="1"/>
  <c r="AE51" i="1"/>
  <c r="AE50" i="1" s="1"/>
  <c r="B51" i="1"/>
  <c r="CX50" i="1"/>
  <c r="CV50" i="1"/>
  <c r="CT50" i="1"/>
  <c r="CR50" i="1"/>
  <c r="CP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V50" i="1"/>
  <c r="BU50" i="1"/>
  <c r="BT50" i="1"/>
  <c r="BT43" i="1" s="1"/>
  <c r="BS50" i="1"/>
  <c r="BR50" i="1"/>
  <c r="BQ50" i="1"/>
  <c r="BP50" i="1"/>
  <c r="BO50" i="1"/>
  <c r="BN50" i="1"/>
  <c r="BM50" i="1"/>
  <c r="BL50" i="1"/>
  <c r="BL43" i="1" s="1"/>
  <c r="BK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I50" i="1"/>
  <c r="AH50" i="1"/>
  <c r="AG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CJ49" i="1"/>
  <c r="CY49" i="1" s="1"/>
  <c r="BW49" i="1"/>
  <c r="CW49" i="1" s="1"/>
  <c r="AZ49" i="1"/>
  <c r="BJ49" i="1" s="1"/>
  <c r="AW49" i="1"/>
  <c r="CS49" i="1" s="1"/>
  <c r="AF49" i="1"/>
  <c r="AE49" i="1"/>
  <c r="B49" i="1"/>
  <c r="CJ48" i="1"/>
  <c r="CY48" i="1" s="1"/>
  <c r="BW48" i="1"/>
  <c r="CW48" i="1" s="1"/>
  <c r="BJ48" i="1"/>
  <c r="CM48" i="1" s="1"/>
  <c r="AW48" i="1"/>
  <c r="AF48" i="1"/>
  <c r="AE48" i="1"/>
  <c r="B48" i="1"/>
  <c r="CJ47" i="1"/>
  <c r="CY47" i="1" s="1"/>
  <c r="BW47" i="1"/>
  <c r="BJ47" i="1"/>
  <c r="AW47" i="1"/>
  <c r="AF47" i="1"/>
  <c r="AE47" i="1"/>
  <c r="B47" i="1"/>
  <c r="CJ46" i="1"/>
  <c r="CY46" i="1" s="1"/>
  <c r="BW46" i="1"/>
  <c r="BJ46" i="1"/>
  <c r="AW46" i="1"/>
  <c r="CS46" i="1" s="1"/>
  <c r="AF46" i="1"/>
  <c r="AE46" i="1"/>
  <c r="B46" i="1"/>
  <c r="CJ45" i="1"/>
  <c r="CJ44" i="1" s="1"/>
  <c r="BW45" i="1"/>
  <c r="BJ45" i="1"/>
  <c r="AW45" i="1"/>
  <c r="CS45" i="1" s="1"/>
  <c r="AF45" i="1"/>
  <c r="AE45" i="1"/>
  <c r="B45" i="1"/>
  <c r="CX44" i="1"/>
  <c r="CV44" i="1"/>
  <c r="CT44" i="1"/>
  <c r="CR44" i="1"/>
  <c r="CP44" i="1"/>
  <c r="CP43" i="1" s="1"/>
  <c r="CI44" i="1"/>
  <c r="CH44" i="1"/>
  <c r="CG44" i="1"/>
  <c r="CF44" i="1"/>
  <c r="CE44" i="1"/>
  <c r="CD44" i="1"/>
  <c r="CD43" i="1" s="1"/>
  <c r="CC44" i="1"/>
  <c r="CB44" i="1"/>
  <c r="CB43" i="1" s="1"/>
  <c r="CA44" i="1"/>
  <c r="BZ44" i="1"/>
  <c r="BY44" i="1"/>
  <c r="BX44" i="1"/>
  <c r="BV44" i="1"/>
  <c r="BU44" i="1"/>
  <c r="BT44" i="1"/>
  <c r="BS44" i="1"/>
  <c r="BR44" i="1"/>
  <c r="BQ44" i="1"/>
  <c r="BP44" i="1"/>
  <c r="BP43" i="1" s="1"/>
  <c r="BO44" i="1"/>
  <c r="BN44" i="1"/>
  <c r="BM44" i="1"/>
  <c r="BL44" i="1"/>
  <c r="BK44" i="1"/>
  <c r="BI44" i="1"/>
  <c r="BH44" i="1"/>
  <c r="BG44" i="1"/>
  <c r="BF44" i="1"/>
  <c r="BE44" i="1"/>
  <c r="BD44" i="1"/>
  <c r="BD43" i="1" s="1"/>
  <c r="BC44" i="1"/>
  <c r="BB44" i="1"/>
  <c r="BB43" i="1" s="1"/>
  <c r="BA44" i="1"/>
  <c r="AZ44" i="1"/>
  <c r="AY44" i="1"/>
  <c r="AX44" i="1"/>
  <c r="AV44" i="1"/>
  <c r="AU44" i="1"/>
  <c r="AU43" i="1" s="1"/>
  <c r="AT44" i="1"/>
  <c r="AS44" i="1"/>
  <c r="AR44" i="1"/>
  <c r="AQ44" i="1"/>
  <c r="AP44" i="1"/>
  <c r="AO44" i="1"/>
  <c r="AN44" i="1"/>
  <c r="AM44" i="1"/>
  <c r="AM43" i="1" s="1"/>
  <c r="AL44" i="1"/>
  <c r="AK44" i="1"/>
  <c r="AI44" i="1"/>
  <c r="AH44" i="1"/>
  <c r="AG44" i="1"/>
  <c r="AD44" i="1"/>
  <c r="AC44" i="1"/>
  <c r="AC43" i="1" s="1"/>
  <c r="AB44" i="1"/>
  <c r="AA44" i="1"/>
  <c r="Z44" i="1"/>
  <c r="Y44" i="1"/>
  <c r="X44" i="1"/>
  <c r="X43" i="1" s="1"/>
  <c r="W44" i="1"/>
  <c r="V44" i="1"/>
  <c r="U44" i="1"/>
  <c r="U43" i="1" s="1"/>
  <c r="T44" i="1"/>
  <c r="S44" i="1"/>
  <c r="R44" i="1"/>
  <c r="Q44" i="1"/>
  <c r="P44" i="1"/>
  <c r="P43" i="1" s="1"/>
  <c r="O44" i="1"/>
  <c r="N44" i="1"/>
  <c r="M44" i="1"/>
  <c r="M43" i="1" s="1"/>
  <c r="L44" i="1"/>
  <c r="K44" i="1"/>
  <c r="J44" i="1"/>
  <c r="I44" i="1"/>
  <c r="H44" i="1"/>
  <c r="H43" i="1" s="1"/>
  <c r="G44" i="1"/>
  <c r="F44" i="1"/>
  <c r="BG43" i="1"/>
  <c r="AY43" i="1"/>
  <c r="CJ42" i="1"/>
  <c r="CJ41" i="1" s="1"/>
  <c r="BW42" i="1"/>
  <c r="CW42" i="1" s="1"/>
  <c r="BJ42" i="1"/>
  <c r="AW42" i="1"/>
  <c r="AF42" i="1"/>
  <c r="AF41" i="1" s="1"/>
  <c r="AE42" i="1"/>
  <c r="AE41" i="1" s="1"/>
  <c r="B42" i="1"/>
  <c r="CX41" i="1"/>
  <c r="CV41" i="1"/>
  <c r="CT41" i="1"/>
  <c r="CR41" i="1"/>
  <c r="CP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I41" i="1"/>
  <c r="AH41" i="1"/>
  <c r="AG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DB41" i="1" s="1"/>
  <c r="CJ40" i="1"/>
  <c r="CY40" i="1" s="1"/>
  <c r="BW40" i="1"/>
  <c r="CN40" i="1" s="1"/>
  <c r="BJ40" i="1"/>
  <c r="CU40" i="1" s="1"/>
  <c r="AW40" i="1"/>
  <c r="AF40" i="1"/>
  <c r="AE40" i="1"/>
  <c r="B40" i="1"/>
  <c r="CJ39" i="1"/>
  <c r="CY39" i="1" s="1"/>
  <c r="BW39" i="1"/>
  <c r="CW39" i="1" s="1"/>
  <c r="BJ39" i="1"/>
  <c r="AW39" i="1"/>
  <c r="CS39" i="1" s="1"/>
  <c r="AJ39" i="1"/>
  <c r="CQ39" i="1" s="1"/>
  <c r="AF39" i="1"/>
  <c r="AE39" i="1"/>
  <c r="B39" i="1"/>
  <c r="CJ38" i="1"/>
  <c r="BW38" i="1"/>
  <c r="BJ38" i="1"/>
  <c r="CU38" i="1" s="1"/>
  <c r="AW38" i="1"/>
  <c r="CS38" i="1" s="1"/>
  <c r="AF38" i="1"/>
  <c r="AF37" i="1" s="1"/>
  <c r="AE38" i="1"/>
  <c r="B38" i="1"/>
  <c r="CX37" i="1"/>
  <c r="CV37" i="1"/>
  <c r="CT37" i="1"/>
  <c r="CR37" i="1"/>
  <c r="CP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I37" i="1"/>
  <c r="AH37" i="1"/>
  <c r="AG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DB37" i="1" s="1"/>
  <c r="CJ36" i="1"/>
  <c r="CY36" i="1" s="1"/>
  <c r="BW36" i="1"/>
  <c r="BJ36" i="1"/>
  <c r="CM36" i="1" s="1"/>
  <c r="AW36" i="1"/>
  <c r="AF36" i="1"/>
  <c r="AE36" i="1"/>
  <c r="B36" i="1"/>
  <c r="CJ35" i="1"/>
  <c r="CY35" i="1" s="1"/>
  <c r="BW35" i="1"/>
  <c r="BJ35" i="1"/>
  <c r="AW35" i="1"/>
  <c r="CS35" i="1" s="1"/>
  <c r="AF35" i="1"/>
  <c r="AE35" i="1"/>
  <c r="B35" i="1"/>
  <c r="CJ34" i="1"/>
  <c r="CY34" i="1" s="1"/>
  <c r="BW34" i="1"/>
  <c r="BJ34" i="1"/>
  <c r="CU34" i="1" s="1"/>
  <c r="AW34" i="1"/>
  <c r="CS34" i="1" s="1"/>
  <c r="AF34" i="1"/>
  <c r="AE34" i="1"/>
  <c r="B34" i="1"/>
  <c r="CJ33" i="1"/>
  <c r="BW33" i="1"/>
  <c r="CW33" i="1" s="1"/>
  <c r="BJ33" i="1"/>
  <c r="CU33" i="1" s="1"/>
  <c r="AW33" i="1"/>
  <c r="CS33" i="1" s="1"/>
  <c r="AF33" i="1"/>
  <c r="AE33" i="1"/>
  <c r="B33" i="1"/>
  <c r="CJ32" i="1"/>
  <c r="CY32" i="1" s="1"/>
  <c r="BW32" i="1"/>
  <c r="CW32" i="1" s="1"/>
  <c r="BJ32" i="1"/>
  <c r="CU32" i="1" s="1"/>
  <c r="AW32" i="1"/>
  <c r="CS32" i="1" s="1"/>
  <c r="AF32" i="1"/>
  <c r="AE32" i="1"/>
  <c r="AJ32" i="1" s="1"/>
  <c r="CQ32" i="1" s="1"/>
  <c r="B32" i="1"/>
  <c r="CJ31" i="1"/>
  <c r="CY31" i="1" s="1"/>
  <c r="BW31" i="1"/>
  <c r="CW31" i="1" s="1"/>
  <c r="BJ31" i="1"/>
  <c r="AW31" i="1"/>
  <c r="CS31" i="1" s="1"/>
  <c r="AF31" i="1"/>
  <c r="AE31" i="1"/>
  <c r="B31" i="1"/>
  <c r="CX30" i="1"/>
  <c r="CV30" i="1"/>
  <c r="CT30" i="1"/>
  <c r="CR30" i="1"/>
  <c r="CP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V30" i="1"/>
  <c r="BU30" i="1"/>
  <c r="BU23" i="1" s="1"/>
  <c r="BT30" i="1"/>
  <c r="BS30" i="1"/>
  <c r="BR30" i="1"/>
  <c r="BQ30" i="1"/>
  <c r="BP30" i="1"/>
  <c r="BO30" i="1"/>
  <c r="BO23" i="1" s="1"/>
  <c r="BN30" i="1"/>
  <c r="BM30" i="1"/>
  <c r="BL30" i="1"/>
  <c r="BK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I30" i="1"/>
  <c r="AH30" i="1"/>
  <c r="AG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DB30" i="1" s="1"/>
  <c r="CJ29" i="1"/>
  <c r="CY29" i="1" s="1"/>
  <c r="CY28" i="1" s="1"/>
  <c r="BW29" i="1"/>
  <c r="BJ29" i="1"/>
  <c r="CU29" i="1" s="1"/>
  <c r="AW29" i="1"/>
  <c r="CS29" i="1" s="1"/>
  <c r="CS28" i="1" s="1"/>
  <c r="AF29" i="1"/>
  <c r="AE29" i="1"/>
  <c r="B29" i="1"/>
  <c r="CX28" i="1"/>
  <c r="CV28" i="1"/>
  <c r="CT28" i="1"/>
  <c r="CT23" i="1" s="1"/>
  <c r="CR28" i="1"/>
  <c r="CP28" i="1"/>
  <c r="CJ28" i="1"/>
  <c r="CI28" i="1"/>
  <c r="CH28" i="1"/>
  <c r="CG28" i="1"/>
  <c r="CF28" i="1"/>
  <c r="CE28" i="1"/>
  <c r="CE23" i="1" s="1"/>
  <c r="CD28" i="1"/>
  <c r="CC28" i="1"/>
  <c r="CB28" i="1"/>
  <c r="CA28" i="1"/>
  <c r="BZ28" i="1"/>
  <c r="BY28" i="1"/>
  <c r="BX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I28" i="1"/>
  <c r="BH28" i="1"/>
  <c r="BG28" i="1"/>
  <c r="BF28" i="1"/>
  <c r="BE28" i="1"/>
  <c r="BE23" i="1" s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O23" i="1" s="1"/>
  <c r="AN28" i="1"/>
  <c r="AM28" i="1"/>
  <c r="AL28" i="1"/>
  <c r="AK28" i="1"/>
  <c r="AI28" i="1"/>
  <c r="AH28" i="1"/>
  <c r="AG28" i="1"/>
  <c r="AF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CJ27" i="1"/>
  <c r="CY27" i="1" s="1"/>
  <c r="BW27" i="1"/>
  <c r="CW27" i="1" s="1"/>
  <c r="BJ27" i="1"/>
  <c r="CU27" i="1" s="1"/>
  <c r="AW27" i="1"/>
  <c r="CS27" i="1" s="1"/>
  <c r="AF27" i="1"/>
  <c r="AE27" i="1"/>
  <c r="AJ27" i="1" s="1"/>
  <c r="B27" i="1"/>
  <c r="CN26" i="1"/>
  <c r="CJ26" i="1"/>
  <c r="CY26" i="1" s="1"/>
  <c r="BW26" i="1"/>
  <c r="CW26" i="1" s="1"/>
  <c r="BJ26" i="1"/>
  <c r="CU26" i="1" s="1"/>
  <c r="AW26" i="1"/>
  <c r="AF26" i="1"/>
  <c r="AE26" i="1"/>
  <c r="B26" i="1"/>
  <c r="CJ25" i="1"/>
  <c r="CY25" i="1" s="1"/>
  <c r="BW25" i="1"/>
  <c r="CW25" i="1" s="1"/>
  <c r="BJ25" i="1"/>
  <c r="AW25" i="1"/>
  <c r="CS25" i="1" s="1"/>
  <c r="AF25" i="1"/>
  <c r="AE25" i="1"/>
  <c r="B25" i="1"/>
  <c r="CX24" i="1"/>
  <c r="CV24" i="1"/>
  <c r="CV23" i="1" s="1"/>
  <c r="CT24" i="1"/>
  <c r="CR24" i="1"/>
  <c r="CP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V24" i="1"/>
  <c r="BU24" i="1"/>
  <c r="BT24" i="1"/>
  <c r="BS24" i="1"/>
  <c r="BS23" i="1" s="1"/>
  <c r="BR24" i="1"/>
  <c r="BQ24" i="1"/>
  <c r="BP24" i="1"/>
  <c r="BO24" i="1"/>
  <c r="BN24" i="1"/>
  <c r="BM24" i="1"/>
  <c r="BL24" i="1"/>
  <c r="BK24" i="1"/>
  <c r="BK23" i="1" s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V24" i="1"/>
  <c r="AU24" i="1"/>
  <c r="AT24" i="1"/>
  <c r="AS24" i="1"/>
  <c r="AS23" i="1" s="1"/>
  <c r="AR24" i="1"/>
  <c r="AQ24" i="1"/>
  <c r="AP24" i="1"/>
  <c r="AP23" i="1" s="1"/>
  <c r="AO24" i="1"/>
  <c r="AN24" i="1"/>
  <c r="AM24" i="1"/>
  <c r="AL24" i="1"/>
  <c r="AK24" i="1"/>
  <c r="AK23" i="1" s="1"/>
  <c r="AI24" i="1"/>
  <c r="AH24" i="1"/>
  <c r="AG24" i="1"/>
  <c r="AG23" i="1" s="1"/>
  <c r="AD24" i="1"/>
  <c r="AC24" i="1"/>
  <c r="AB24" i="1"/>
  <c r="AA24" i="1"/>
  <c r="Z24" i="1"/>
  <c r="Y24" i="1"/>
  <c r="X24" i="1"/>
  <c r="X23" i="1" s="1"/>
  <c r="W24" i="1"/>
  <c r="V24" i="1"/>
  <c r="U24" i="1"/>
  <c r="T24" i="1"/>
  <c r="S24" i="1"/>
  <c r="R24" i="1"/>
  <c r="Q24" i="1"/>
  <c r="P24" i="1"/>
  <c r="P23" i="1" s="1"/>
  <c r="O24" i="1"/>
  <c r="N24" i="1"/>
  <c r="M24" i="1"/>
  <c r="L24" i="1"/>
  <c r="K24" i="1"/>
  <c r="J24" i="1"/>
  <c r="I24" i="1"/>
  <c r="H24" i="1"/>
  <c r="H23" i="1" s="1"/>
  <c r="G24" i="1"/>
  <c r="F24" i="1"/>
  <c r="DB24" i="1" s="1"/>
  <c r="BH23" i="1"/>
  <c r="B17" i="1"/>
  <c r="C17" i="1" s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AH17" i="1" s="1"/>
  <c r="AI17" i="1" s="1"/>
  <c r="AJ17" i="1" s="1"/>
  <c r="AK17" i="1" s="1"/>
  <c r="AL17" i="1" s="1"/>
  <c r="AM17" i="1" s="1"/>
  <c r="AN17" i="1" s="1"/>
  <c r="AO17" i="1" s="1"/>
  <c r="AP17" i="1" s="1"/>
  <c r="AQ17" i="1" s="1"/>
  <c r="AR17" i="1" s="1"/>
  <c r="AS17" i="1" s="1"/>
  <c r="AT17" i="1" s="1"/>
  <c r="AU17" i="1" s="1"/>
  <c r="AV17" i="1" s="1"/>
  <c r="AW17" i="1" s="1"/>
  <c r="AX17" i="1" s="1"/>
  <c r="AY17" i="1" s="1"/>
  <c r="AZ17" i="1" s="1"/>
  <c r="BA17" i="1" s="1"/>
  <c r="BB17" i="1" s="1"/>
  <c r="BC17" i="1" s="1"/>
  <c r="BD17" i="1" s="1"/>
  <c r="BE17" i="1" s="1"/>
  <c r="BF17" i="1" s="1"/>
  <c r="BG17" i="1" s="1"/>
  <c r="BH17" i="1" s="1"/>
  <c r="BI17" i="1" s="1"/>
  <c r="BJ17" i="1" s="1"/>
  <c r="BK17" i="1" s="1"/>
  <c r="BL17" i="1" s="1"/>
  <c r="BM17" i="1" s="1"/>
  <c r="BN17" i="1" s="1"/>
  <c r="BO17" i="1" s="1"/>
  <c r="BP17" i="1" s="1"/>
  <c r="BQ17" i="1" s="1"/>
  <c r="BR17" i="1" s="1"/>
  <c r="BS17" i="1" s="1"/>
  <c r="BT17" i="1" s="1"/>
  <c r="BU17" i="1" s="1"/>
  <c r="BV17" i="1" s="1"/>
  <c r="BW17" i="1" s="1"/>
  <c r="BX17" i="1" s="1"/>
  <c r="BY17" i="1" s="1"/>
  <c r="BZ17" i="1" s="1"/>
  <c r="CA17" i="1" s="1"/>
  <c r="CB17" i="1" s="1"/>
  <c r="CC17" i="1" s="1"/>
  <c r="CD17" i="1" s="1"/>
  <c r="CE17" i="1" s="1"/>
  <c r="CF17" i="1" s="1"/>
  <c r="CG17" i="1" s="1"/>
  <c r="CH17" i="1" s="1"/>
  <c r="CI17" i="1" s="1"/>
  <c r="CJ17" i="1" s="1"/>
  <c r="BV15" i="1"/>
  <c r="BU15" i="1"/>
  <c r="BT15" i="1"/>
  <c r="BS15" i="1"/>
  <c r="BR15" i="1"/>
  <c r="BQ15" i="1"/>
  <c r="BP15" i="1"/>
  <c r="AJ11" i="1"/>
  <c r="AX9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L5" i="1"/>
  <c r="AJ5" i="1"/>
  <c r="F4" i="1"/>
  <c r="F3" i="1"/>
  <c r="AJ1" i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BR1" i="1" s="1"/>
  <c r="BS1" i="1" s="1"/>
  <c r="BT1" i="1" s="1"/>
  <c r="BU1" i="1" s="1"/>
  <c r="BV1" i="1" s="1"/>
  <c r="BW1" i="1" s="1"/>
  <c r="BX1" i="1" s="1"/>
  <c r="BY1" i="1" s="1"/>
  <c r="BZ1" i="1" s="1"/>
  <c r="CA1" i="1" s="1"/>
  <c r="CB1" i="1" s="1"/>
  <c r="CC1" i="1" s="1"/>
  <c r="CD1" i="1" s="1"/>
  <c r="CE1" i="1" s="1"/>
  <c r="CF1" i="1" s="1"/>
  <c r="CG1" i="1" s="1"/>
  <c r="CH1" i="1" s="1"/>
  <c r="CI1" i="1" s="1"/>
  <c r="CJ1" i="1" s="1"/>
  <c r="CK1" i="1" s="1"/>
  <c r="CL1" i="1" s="1"/>
  <c r="CM1" i="1" s="1"/>
  <c r="CN1" i="1" s="1"/>
  <c r="AH1" i="1"/>
  <c r="AI1" i="1" s="1"/>
  <c r="F1" i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I149" i="1" l="1"/>
  <c r="BR149" i="1"/>
  <c r="CM90" i="1"/>
  <c r="G23" i="1"/>
  <c r="O23" i="1"/>
  <c r="AY23" i="1"/>
  <c r="AY22" i="1" s="1"/>
  <c r="BG23" i="1"/>
  <c r="BG22" i="1" s="1"/>
  <c r="BP23" i="1"/>
  <c r="BP22" i="1" s="1"/>
  <c r="CX23" i="1"/>
  <c r="CL27" i="1"/>
  <c r="M23" i="1"/>
  <c r="AC23" i="1"/>
  <c r="L43" i="1"/>
  <c r="AL70" i="1"/>
  <c r="AL60" i="1" s="1"/>
  <c r="AT70" i="1"/>
  <c r="BL163" i="1"/>
  <c r="BL9" i="1" s="1"/>
  <c r="CT163" i="1"/>
  <c r="BA23" i="1"/>
  <c r="P22" i="1"/>
  <c r="X22" i="1"/>
  <c r="CR23" i="1"/>
  <c r="CR22" i="1" s="1"/>
  <c r="AJ36" i="1"/>
  <c r="AH43" i="1"/>
  <c r="AQ43" i="1"/>
  <c r="AJ54" i="1"/>
  <c r="CK54" i="1" s="1"/>
  <c r="AJ77" i="1"/>
  <c r="CL85" i="1"/>
  <c r="CM127" i="1"/>
  <c r="CL144" i="1"/>
  <c r="AX149" i="1"/>
  <c r="AX141" i="1" s="1"/>
  <c r="BO149" i="1"/>
  <c r="AJ155" i="1"/>
  <c r="AJ164" i="1"/>
  <c r="AN163" i="1"/>
  <c r="AV163" i="1"/>
  <c r="CD163" i="1"/>
  <c r="CD9" i="1" s="1"/>
  <c r="CN175" i="1"/>
  <c r="CI23" i="1"/>
  <c r="BW125" i="1"/>
  <c r="CM125" i="1" s="1"/>
  <c r="AP149" i="1"/>
  <c r="AO163" i="1"/>
  <c r="AJ25" i="1"/>
  <c r="AJ34" i="1"/>
  <c r="CQ34" i="1" s="1"/>
  <c r="BY43" i="1"/>
  <c r="CG43" i="1"/>
  <c r="AJ47" i="1"/>
  <c r="CK47" i="1" s="1"/>
  <c r="CM78" i="1"/>
  <c r="AF125" i="1"/>
  <c r="CS129" i="1"/>
  <c r="AJ137" i="1"/>
  <c r="CQ137" i="1" s="1"/>
  <c r="BN149" i="1"/>
  <c r="BZ149" i="1"/>
  <c r="CM164" i="1"/>
  <c r="BP163" i="1"/>
  <c r="BP9" i="1" s="1"/>
  <c r="AJ172" i="1"/>
  <c r="CU178" i="1"/>
  <c r="H163" i="1"/>
  <c r="CA23" i="1"/>
  <c r="CG163" i="1"/>
  <c r="CG9" i="1" s="1"/>
  <c r="BJ80" i="1"/>
  <c r="I43" i="1"/>
  <c r="I22" i="1" s="1"/>
  <c r="Q43" i="1"/>
  <c r="Y43" i="1"/>
  <c r="AI43" i="1"/>
  <c r="AR43" i="1"/>
  <c r="CN84" i="1"/>
  <c r="CM102" i="1"/>
  <c r="AJ117" i="1"/>
  <c r="AU141" i="1"/>
  <c r="CY147" i="1"/>
  <c r="AJ152" i="1"/>
  <c r="AD149" i="1"/>
  <c r="CP149" i="1"/>
  <c r="CB149" i="1"/>
  <c r="Q163" i="1"/>
  <c r="Y163" i="1"/>
  <c r="AI163" i="1"/>
  <c r="CN35" i="1"/>
  <c r="J43" i="1"/>
  <c r="R43" i="1"/>
  <c r="Z43" i="1"/>
  <c r="CV43" i="1"/>
  <c r="CL53" i="1"/>
  <c r="AJ64" i="1"/>
  <c r="CK64" i="1" s="1"/>
  <c r="AG61" i="1"/>
  <c r="BG61" i="1"/>
  <c r="BG60" i="1" s="1"/>
  <c r="CL87" i="1"/>
  <c r="AJ90" i="1"/>
  <c r="CK90" i="1" s="1"/>
  <c r="CL96" i="1"/>
  <c r="AJ106" i="1"/>
  <c r="AJ105" i="1" s="1"/>
  <c r="AJ110" i="1"/>
  <c r="CQ110" i="1" s="1"/>
  <c r="AJ127" i="1"/>
  <c r="CM157" i="1"/>
  <c r="BV141" i="1"/>
  <c r="AX23" i="1"/>
  <c r="BF23" i="1"/>
  <c r="BX23" i="1"/>
  <c r="CF23" i="1"/>
  <c r="I23" i="1"/>
  <c r="Y23" i="1"/>
  <c r="AL43" i="1"/>
  <c r="AT43" i="1"/>
  <c r="BC43" i="1"/>
  <c r="CR43" i="1"/>
  <c r="CN53" i="1"/>
  <c r="AJ57" i="1"/>
  <c r="AJ65" i="1"/>
  <c r="CQ65" i="1" s="1"/>
  <c r="H61" i="1"/>
  <c r="P61" i="1"/>
  <c r="X61" i="1"/>
  <c r="AQ61" i="1"/>
  <c r="BR70" i="1"/>
  <c r="AJ79" i="1"/>
  <c r="BA141" i="1"/>
  <c r="BM149" i="1"/>
  <c r="BM141" i="1" s="1"/>
  <c r="CL161" i="1"/>
  <c r="DJ164" i="1"/>
  <c r="CN46" i="1"/>
  <c r="CW46" i="1"/>
  <c r="CL79" i="1"/>
  <c r="CS79" i="1"/>
  <c r="I149" i="1"/>
  <c r="I141" i="1" s="1"/>
  <c r="BI163" i="1"/>
  <c r="BI9" i="1" s="1"/>
  <c r="CN179" i="1"/>
  <c r="DJ179" i="1"/>
  <c r="AE44" i="1"/>
  <c r="AE43" i="1" s="1"/>
  <c r="CN89" i="1"/>
  <c r="CS119" i="1"/>
  <c r="CL119" i="1"/>
  <c r="DH145" i="1"/>
  <c r="CU145" i="1"/>
  <c r="CD70" i="1"/>
  <c r="AQ23" i="1"/>
  <c r="AQ22" i="1" s="1"/>
  <c r="BQ23" i="1"/>
  <c r="AJ31" i="1"/>
  <c r="CK31" i="1" s="1"/>
  <c r="AF30" i="1"/>
  <c r="CN110" i="1"/>
  <c r="BW109" i="1"/>
  <c r="CU119" i="1"/>
  <c r="BJ118" i="1"/>
  <c r="CM119" i="1"/>
  <c r="CN139" i="1"/>
  <c r="BF141" i="1"/>
  <c r="S149" i="1"/>
  <c r="S141" i="1" s="1"/>
  <c r="AA149" i="1"/>
  <c r="AA141" i="1" s="1"/>
  <c r="CW179" i="1"/>
  <c r="AB70" i="1"/>
  <c r="BJ136" i="1"/>
  <c r="BA163" i="1"/>
  <c r="BA9" i="1" s="1"/>
  <c r="Y22" i="1"/>
  <c r="BI23" i="1"/>
  <c r="CS69" i="1"/>
  <c r="CL69" i="1"/>
  <c r="CU76" i="1"/>
  <c r="CM76" i="1"/>
  <c r="AB149" i="1"/>
  <c r="CN160" i="1"/>
  <c r="DJ160" i="1"/>
  <c r="BD163" i="1"/>
  <c r="BD9" i="1" s="1"/>
  <c r="BU163" i="1"/>
  <c r="BU9" i="1" s="1"/>
  <c r="CU169" i="1"/>
  <c r="CL169" i="1"/>
  <c r="DF177" i="1"/>
  <c r="CS177" i="1"/>
  <c r="CS185" i="1"/>
  <c r="CL185" i="1"/>
  <c r="CW29" i="1"/>
  <c r="CW28" i="1" s="1"/>
  <c r="CN29" i="1"/>
  <c r="CY175" i="1"/>
  <c r="CY174" i="1" s="1"/>
  <c r="CJ174" i="1"/>
  <c r="BQ149" i="1"/>
  <c r="BQ141" i="1" s="1"/>
  <c r="AR163" i="1"/>
  <c r="W23" i="1"/>
  <c r="CP23" i="1"/>
  <c r="CP22" i="1" s="1"/>
  <c r="CM54" i="1"/>
  <c r="CL55" i="1"/>
  <c r="CU55" i="1"/>
  <c r="AK60" i="1"/>
  <c r="AS60" i="1"/>
  <c r="CP60" i="1"/>
  <c r="CS67" i="1"/>
  <c r="CN103" i="1"/>
  <c r="CY119" i="1"/>
  <c r="CJ118" i="1"/>
  <c r="CY125" i="1"/>
  <c r="BH141" i="1"/>
  <c r="CG149" i="1"/>
  <c r="CY159" i="1"/>
  <c r="CS175" i="1"/>
  <c r="CS174" i="1" s="1"/>
  <c r="CL175" i="1"/>
  <c r="CC163" i="1"/>
  <c r="CC9" i="1" s="1"/>
  <c r="CU111" i="1"/>
  <c r="CM111" i="1"/>
  <c r="BZ141" i="1"/>
  <c r="AE147" i="1"/>
  <c r="AE146" i="1" s="1"/>
  <c r="AJ148" i="1"/>
  <c r="CQ148" i="1" s="1"/>
  <c r="CU31" i="1"/>
  <c r="CM31" i="1"/>
  <c r="CU47" i="1"/>
  <c r="CM47" i="1"/>
  <c r="AR70" i="1"/>
  <c r="BA70" i="1"/>
  <c r="BA60" i="1" s="1"/>
  <c r="BI70" i="1"/>
  <c r="CA70" i="1"/>
  <c r="CI70" i="1"/>
  <c r="AF132" i="1"/>
  <c r="AJ132" i="1" s="1"/>
  <c r="L128" i="1"/>
  <c r="L70" i="1" s="1"/>
  <c r="AE156" i="1"/>
  <c r="BT163" i="1"/>
  <c r="BT9" i="1" s="1"/>
  <c r="CU175" i="1"/>
  <c r="BJ174" i="1"/>
  <c r="CL174" i="1" s="1"/>
  <c r="DJ177" i="1"/>
  <c r="CW177" i="1"/>
  <c r="CU181" i="1"/>
  <c r="BJ180" i="1"/>
  <c r="CW182" i="1"/>
  <c r="CW180" i="1" s="1"/>
  <c r="BW180" i="1"/>
  <c r="Q23" i="1"/>
  <c r="N23" i="1"/>
  <c r="V23" i="1"/>
  <c r="V22" i="1" s="1"/>
  <c r="AD23" i="1"/>
  <c r="CC23" i="1"/>
  <c r="CL42" i="1"/>
  <c r="CM45" i="1"/>
  <c r="CL48" i="1"/>
  <c r="AJ49" i="1"/>
  <c r="CK49" i="1" s="1"/>
  <c r="AG43" i="1"/>
  <c r="AG22" i="1" s="1"/>
  <c r="AP43" i="1"/>
  <c r="AP22" i="1" s="1"/>
  <c r="AP21" i="1" s="1"/>
  <c r="AP188" i="1" s="1"/>
  <c r="AJ52" i="1"/>
  <c r="CQ52" i="1" s="1"/>
  <c r="CN65" i="1"/>
  <c r="I61" i="1"/>
  <c r="Q61" i="1"/>
  <c r="Y61" i="1"/>
  <c r="AI61" i="1"/>
  <c r="BC70" i="1"/>
  <c r="CN75" i="1"/>
  <c r="CL77" i="1"/>
  <c r="AH70" i="1"/>
  <c r="AJ81" i="1"/>
  <c r="CQ81" i="1" s="1"/>
  <c r="BZ70" i="1"/>
  <c r="CH70" i="1"/>
  <c r="AJ85" i="1"/>
  <c r="CK85" i="1" s="1"/>
  <c r="CL88" i="1"/>
  <c r="CN90" i="1"/>
  <c r="CS91" i="1"/>
  <c r="CS96" i="1"/>
  <c r="CN102" i="1"/>
  <c r="CM103" i="1"/>
  <c r="AJ115" i="1"/>
  <c r="AJ116" i="1"/>
  <c r="CU118" i="1"/>
  <c r="BC141" i="1"/>
  <c r="BO141" i="1"/>
  <c r="F149" i="1"/>
  <c r="F141" i="1" s="1"/>
  <c r="J149" i="1"/>
  <c r="R149" i="1"/>
  <c r="Z149" i="1"/>
  <c r="CS155" i="1"/>
  <c r="CL164" i="1"/>
  <c r="K163" i="1"/>
  <c r="S163" i="1"/>
  <c r="AA163" i="1"/>
  <c r="CY178" i="1"/>
  <c r="CL181" i="1"/>
  <c r="CJ183" i="1"/>
  <c r="BC23" i="1"/>
  <c r="BC22" i="1" s="1"/>
  <c r="AM23" i="1"/>
  <c r="AU23" i="1"/>
  <c r="AU22" i="1" s="1"/>
  <c r="AN43" i="1"/>
  <c r="AV43" i="1"/>
  <c r="BE43" i="1"/>
  <c r="BN43" i="1"/>
  <c r="BV43" i="1"/>
  <c r="CE43" i="1"/>
  <c r="AJ51" i="1"/>
  <c r="CK51" i="1" s="1"/>
  <c r="BO60" i="1"/>
  <c r="BC61" i="1"/>
  <c r="BL61" i="1"/>
  <c r="BT61" i="1"/>
  <c r="CC61" i="1"/>
  <c r="CR61" i="1"/>
  <c r="M70" i="1"/>
  <c r="M60" i="1" s="1"/>
  <c r="U70" i="1"/>
  <c r="AC70" i="1"/>
  <c r="AC60" i="1" s="1"/>
  <c r="CE70" i="1"/>
  <c r="CE60" i="1" s="1"/>
  <c r="CV70" i="1"/>
  <c r="CV60" i="1" s="1"/>
  <c r="CW75" i="1"/>
  <c r="AE105" i="1"/>
  <c r="CJ109" i="1"/>
  <c r="CY109" i="1" s="1"/>
  <c r="AJ126" i="1"/>
  <c r="AJ125" i="1" s="1"/>
  <c r="AF128" i="1"/>
  <c r="AD141" i="1"/>
  <c r="L149" i="1"/>
  <c r="L141" i="1" s="1"/>
  <c r="T149" i="1"/>
  <c r="BT141" i="1"/>
  <c r="BL149" i="1"/>
  <c r="CR149" i="1"/>
  <c r="CR141" i="1" s="1"/>
  <c r="CY179" i="1"/>
  <c r="L23" i="1"/>
  <c r="T23" i="1"/>
  <c r="AB23" i="1"/>
  <c r="BM23" i="1"/>
  <c r="U23" i="1"/>
  <c r="U22" i="1" s="1"/>
  <c r="F43" i="1"/>
  <c r="DB43" i="1" s="1"/>
  <c r="N43" i="1"/>
  <c r="V43" i="1"/>
  <c r="AD43" i="1"/>
  <c r="AO43" i="1"/>
  <c r="AO22" i="1" s="1"/>
  <c r="AX43" i="1"/>
  <c r="AX22" i="1" s="1"/>
  <c r="BF43" i="1"/>
  <c r="BO43" i="1"/>
  <c r="BX43" i="1"/>
  <c r="BX22" i="1" s="1"/>
  <c r="CF43" i="1"/>
  <c r="CF22" i="1" s="1"/>
  <c r="CU45" i="1"/>
  <c r="K43" i="1"/>
  <c r="S43" i="1"/>
  <c r="AA43" i="1"/>
  <c r="AP61" i="1"/>
  <c r="AY61" i="1"/>
  <c r="CM66" i="1"/>
  <c r="AM61" i="1"/>
  <c r="AU61" i="1"/>
  <c r="BD61" i="1"/>
  <c r="BM61" i="1"/>
  <c r="BU61" i="1"/>
  <c r="BO70" i="1"/>
  <c r="CF70" i="1"/>
  <c r="CF60" i="1" s="1"/>
  <c r="CM84" i="1"/>
  <c r="CM85" i="1"/>
  <c r="CL86" i="1"/>
  <c r="AJ89" i="1"/>
  <c r="CQ89" i="1" s="1"/>
  <c r="AJ93" i="1"/>
  <c r="CQ93" i="1" s="1"/>
  <c r="AF94" i="1"/>
  <c r="AF109" i="1"/>
  <c r="CN111" i="1"/>
  <c r="AJ131" i="1"/>
  <c r="CQ131" i="1" s="1"/>
  <c r="BJ143" i="1"/>
  <c r="CU143" i="1" s="1"/>
  <c r="V149" i="1"/>
  <c r="V141" i="1" s="1"/>
  <c r="AF153" i="1"/>
  <c r="BD149" i="1"/>
  <c r="BD141" i="1" s="1"/>
  <c r="AJ160" i="1"/>
  <c r="CQ160" i="1" s="1"/>
  <c r="CM165" i="1"/>
  <c r="BO163" i="1"/>
  <c r="BO9" i="1" s="1"/>
  <c r="CV163" i="1"/>
  <c r="BN23" i="1"/>
  <c r="BV23" i="1"/>
  <c r="BV22" i="1" s="1"/>
  <c r="AI23" i="1"/>
  <c r="AI22" i="1" s="1"/>
  <c r="AR23" i="1"/>
  <c r="AR22" i="1" s="1"/>
  <c r="AZ23" i="1"/>
  <c r="CN32" i="1"/>
  <c r="BY23" i="1"/>
  <c r="BY22" i="1" s="1"/>
  <c r="CG23" i="1"/>
  <c r="CY41" i="1"/>
  <c r="CN42" i="1"/>
  <c r="CN48" i="1"/>
  <c r="AW50" i="1"/>
  <c r="BQ61" i="1"/>
  <c r="AN61" i="1"/>
  <c r="AV61" i="1"/>
  <c r="O70" i="1"/>
  <c r="W70" i="1"/>
  <c r="AY70" i="1"/>
  <c r="BG70" i="1"/>
  <c r="CK74" i="1"/>
  <c r="CN77" i="1"/>
  <c r="T70" i="1"/>
  <c r="T60" i="1" s="1"/>
  <c r="CN117" i="1"/>
  <c r="AJ119" i="1"/>
  <c r="CK119" i="1" s="1"/>
  <c r="CM133" i="1"/>
  <c r="AW143" i="1"/>
  <c r="CL143" i="1" s="1"/>
  <c r="CD149" i="1"/>
  <c r="CT149" i="1"/>
  <c r="CT141" i="1" s="1"/>
  <c r="AN149" i="1"/>
  <c r="AN141" i="1" s="1"/>
  <c r="AV149" i="1"/>
  <c r="CS164" i="1"/>
  <c r="AY163" i="1"/>
  <c r="AY9" i="1" s="1"/>
  <c r="BG163" i="1"/>
  <c r="BG9" i="1" s="1"/>
  <c r="BX163" i="1"/>
  <c r="BX9" i="1" s="1"/>
  <c r="CF163" i="1"/>
  <c r="CF9" i="1" s="1"/>
  <c r="CV22" i="1"/>
  <c r="AJ35" i="1"/>
  <c r="CK35" i="1" s="1"/>
  <c r="AJ38" i="1"/>
  <c r="AJ37" i="1" s="1"/>
  <c r="AZ43" i="1"/>
  <c r="BH43" i="1"/>
  <c r="BH22" i="1" s="1"/>
  <c r="BQ43" i="1"/>
  <c r="BQ22" i="1" s="1"/>
  <c r="BZ43" i="1"/>
  <c r="CH43" i="1"/>
  <c r="AJ46" i="1"/>
  <c r="CQ46" i="1" s="1"/>
  <c r="CS48" i="1"/>
  <c r="BR60" i="1"/>
  <c r="AJ63" i="1"/>
  <c r="CQ63" i="1" s="1"/>
  <c r="CU68" i="1"/>
  <c r="AJ76" i="1"/>
  <c r="CQ76" i="1" s="1"/>
  <c r="CS77" i="1"/>
  <c r="CL89" i="1"/>
  <c r="AJ121" i="1"/>
  <c r="CQ121" i="1" s="1"/>
  <c r="AJ124" i="1"/>
  <c r="CK124" i="1" s="1"/>
  <c r="CN126" i="1"/>
  <c r="AM141" i="1"/>
  <c r="BP141" i="1"/>
  <c r="CU148" i="1"/>
  <c r="AO149" i="1"/>
  <c r="AO141" i="1" s="1"/>
  <c r="CM159" i="1"/>
  <c r="AJ161" i="1"/>
  <c r="CQ161" i="1" s="1"/>
  <c r="CN166" i="1"/>
  <c r="AF168" i="1"/>
  <c r="P163" i="1"/>
  <c r="X163" i="1"/>
  <c r="AH163" i="1"/>
  <c r="AQ163" i="1"/>
  <c r="CB163" i="1"/>
  <c r="CB9" i="1" s="1"/>
  <c r="AJ177" i="1"/>
  <c r="CK177" i="1" s="1"/>
  <c r="CQ72" i="1"/>
  <c r="CK72" i="1"/>
  <c r="BE22" i="1"/>
  <c r="AN23" i="1"/>
  <c r="AV23" i="1"/>
  <c r="AV22" i="1" s="1"/>
  <c r="BN22" i="1"/>
  <c r="CD23" i="1"/>
  <c r="CD22" i="1" s="1"/>
  <c r="AJ26" i="1"/>
  <c r="CQ26" i="1" s="1"/>
  <c r="AE24" i="1"/>
  <c r="CM27" i="1"/>
  <c r="BB23" i="1"/>
  <c r="BB22" i="1" s="1"/>
  <c r="BJ28" i="1"/>
  <c r="CU28" i="1" s="1"/>
  <c r="BR23" i="1"/>
  <c r="CL29" i="1"/>
  <c r="CJ30" i="1"/>
  <c r="CN31" i="1"/>
  <c r="CL32" i="1"/>
  <c r="CM40" i="1"/>
  <c r="AJ58" i="1"/>
  <c r="CQ58" i="1" s="1"/>
  <c r="L61" i="1"/>
  <c r="L60" i="1" s="1"/>
  <c r="AB61" i="1"/>
  <c r="AB60" i="1" s="1"/>
  <c r="AF62" i="1"/>
  <c r="AW67" i="1"/>
  <c r="AT60" i="1"/>
  <c r="G70" i="1"/>
  <c r="BY70" i="1"/>
  <c r="CG70" i="1"/>
  <c r="CY76" i="1"/>
  <c r="CU78" i="1"/>
  <c r="AO70" i="1"/>
  <c r="AO60" i="1" s="1"/>
  <c r="CS135" i="1"/>
  <c r="CL135" i="1"/>
  <c r="AY141" i="1"/>
  <c r="BG141" i="1"/>
  <c r="H22" i="1"/>
  <c r="CS37" i="1"/>
  <c r="M22" i="1"/>
  <c r="AF24" i="1"/>
  <c r="AF23" i="1" s="1"/>
  <c r="BF22" i="1"/>
  <c r="BW24" i="1"/>
  <c r="CN24" i="1" s="1"/>
  <c r="CN27" i="1"/>
  <c r="CM29" i="1"/>
  <c r="CM32" i="1"/>
  <c r="CW35" i="1"/>
  <c r="CU36" i="1"/>
  <c r="AJ42" i="1"/>
  <c r="CQ42" i="1" s="1"/>
  <c r="T43" i="1"/>
  <c r="AB43" i="1"/>
  <c r="AM22" i="1"/>
  <c r="CN55" i="1"/>
  <c r="CM56" i="1"/>
  <c r="CD61" i="1"/>
  <c r="G61" i="1"/>
  <c r="O61" i="1"/>
  <c r="O60" i="1" s="1"/>
  <c r="W61" i="1"/>
  <c r="W60" i="1" s="1"/>
  <c r="CW67" i="1"/>
  <c r="AJ69" i="1"/>
  <c r="CQ69" i="1" s="1"/>
  <c r="AF71" i="1"/>
  <c r="AQ70" i="1"/>
  <c r="AQ60" i="1" s="1"/>
  <c r="CM77" i="1"/>
  <c r="AJ82" i="1"/>
  <c r="CK82" i="1" s="1"/>
  <c r="CU84" i="1"/>
  <c r="AW125" i="1"/>
  <c r="CL125" i="1" s="1"/>
  <c r="CL127" i="1"/>
  <c r="CS127" i="1"/>
  <c r="AH141" i="1"/>
  <c r="CY155" i="1"/>
  <c r="CY167" i="1"/>
  <c r="DD171" i="1"/>
  <c r="CQ171" i="1"/>
  <c r="CQ180" i="1"/>
  <c r="DD180" i="1"/>
  <c r="CS182" i="1"/>
  <c r="CL182" i="1"/>
  <c r="AJ184" i="1"/>
  <c r="CQ184" i="1" s="1"/>
  <c r="AE183" i="1"/>
  <c r="CK152" i="1"/>
  <c r="CQ152" i="1"/>
  <c r="AH23" i="1"/>
  <c r="AH22" i="1" s="1"/>
  <c r="CY24" i="1"/>
  <c r="CL33" i="1"/>
  <c r="AW37" i="1"/>
  <c r="AJ40" i="1"/>
  <c r="CQ40" i="1" s="1"/>
  <c r="CL49" i="1"/>
  <c r="AJ55" i="1"/>
  <c r="CN57" i="1"/>
  <c r="CL68" i="1"/>
  <c r="CL95" i="1"/>
  <c r="CS95" i="1"/>
  <c r="CY114" i="1"/>
  <c r="CJ112" i="1"/>
  <c r="CY112" i="1" s="1"/>
  <c r="CL139" i="1"/>
  <c r="CS139" i="1"/>
  <c r="CS157" i="1"/>
  <c r="CS156" i="1" s="1"/>
  <c r="CL157" i="1"/>
  <c r="AW156" i="1"/>
  <c r="DF156" i="1" s="1"/>
  <c r="J23" i="1"/>
  <c r="J22" i="1" s="1"/>
  <c r="R23" i="1"/>
  <c r="R22" i="1" s="1"/>
  <c r="Z23" i="1"/>
  <c r="Z22" i="1" s="1"/>
  <c r="CN25" i="1"/>
  <c r="CM33" i="1"/>
  <c r="BW37" i="1"/>
  <c r="AW41" i="1"/>
  <c r="DF41" i="1" s="1"/>
  <c r="G43" i="1"/>
  <c r="G22" i="1" s="1"/>
  <c r="O43" i="1"/>
  <c r="W43" i="1"/>
  <c r="CY45" i="1"/>
  <c r="AJ48" i="1"/>
  <c r="CQ48" i="1" s="1"/>
  <c r="CC43" i="1"/>
  <c r="CC22" i="1" s="1"/>
  <c r="AJ53" i="1"/>
  <c r="CQ53" i="1" s="1"/>
  <c r="AH61" i="1"/>
  <c r="AH60" i="1" s="1"/>
  <c r="AH21" i="1" s="1"/>
  <c r="AH188" i="1" s="1"/>
  <c r="AZ61" i="1"/>
  <c r="BH61" i="1"/>
  <c r="BP61" i="1"/>
  <c r="BY61" i="1"/>
  <c r="CG61" i="1"/>
  <c r="CN66" i="1"/>
  <c r="CA61" i="1"/>
  <c r="CI61" i="1"/>
  <c r="CI60" i="1" s="1"/>
  <c r="CM68" i="1"/>
  <c r="CR70" i="1"/>
  <c r="BW80" i="1"/>
  <c r="CM80" i="1" s="1"/>
  <c r="CM82" i="1"/>
  <c r="CW91" i="1"/>
  <c r="CN91" i="1"/>
  <c r="CU104" i="1"/>
  <c r="CM104" i="1"/>
  <c r="CL104" i="1"/>
  <c r="DD159" i="1"/>
  <c r="CQ159" i="1"/>
  <c r="CW176" i="1"/>
  <c r="CW174" i="1" s="1"/>
  <c r="BW174" i="1"/>
  <c r="DJ174" i="1" s="1"/>
  <c r="CU186" i="1"/>
  <c r="CM186" i="1"/>
  <c r="CL186" i="1"/>
  <c r="AC22" i="1"/>
  <c r="CU129" i="1"/>
  <c r="BJ128" i="1"/>
  <c r="CL128" i="1" s="1"/>
  <c r="CS170" i="1"/>
  <c r="CS168" i="1" s="1"/>
  <c r="AW168" i="1"/>
  <c r="DF168" i="1" s="1"/>
  <c r="CM26" i="1"/>
  <c r="BW28" i="1"/>
  <c r="CN28" i="1" s="1"/>
  <c r="AJ33" i="1"/>
  <c r="CK33" i="1" s="1"/>
  <c r="CK34" i="1"/>
  <c r="BJ30" i="1"/>
  <c r="DH30" i="1" s="1"/>
  <c r="CJ37" i="1"/>
  <c r="AJ45" i="1"/>
  <c r="CQ45" i="1" s="1"/>
  <c r="CN47" i="1"/>
  <c r="BM43" i="1"/>
  <c r="BM22" i="1" s="1"/>
  <c r="BU43" i="1"/>
  <c r="BW50" i="1"/>
  <c r="CM55" i="1"/>
  <c r="CY57" i="1"/>
  <c r="CM58" i="1"/>
  <c r="AR61" i="1"/>
  <c r="AR60" i="1" s="1"/>
  <c r="BI60" i="1"/>
  <c r="BZ61" i="1"/>
  <c r="CH61" i="1"/>
  <c r="AE62" i="1"/>
  <c r="CQ64" i="1"/>
  <c r="BK61" i="1"/>
  <c r="BK60" i="1" s="1"/>
  <c r="BS61" i="1"/>
  <c r="BS60" i="1" s="1"/>
  <c r="CB61" i="1"/>
  <c r="CJ67" i="1"/>
  <c r="CY67" i="1" s="1"/>
  <c r="AM70" i="1"/>
  <c r="AU70" i="1"/>
  <c r="CQ74" i="1"/>
  <c r="CL78" i="1"/>
  <c r="AE80" i="1"/>
  <c r="BX70" i="1"/>
  <c r="BX60" i="1" s="1"/>
  <c r="CC70" i="1"/>
  <c r="CC60" i="1" s="1"/>
  <c r="CS85" i="1"/>
  <c r="AW83" i="1"/>
  <c r="CY101" i="1"/>
  <c r="CN101" i="1"/>
  <c r="CY181" i="1"/>
  <c r="CJ180" i="1"/>
  <c r="CL31" i="1"/>
  <c r="CL34" i="1"/>
  <c r="BA43" i="1"/>
  <c r="BA22" i="1" s="1"/>
  <c r="BI43" i="1"/>
  <c r="BR43" i="1"/>
  <c r="CA43" i="1"/>
  <c r="CA22" i="1" s="1"/>
  <c r="CI43" i="1"/>
  <c r="CI22" i="1" s="1"/>
  <c r="BB60" i="1"/>
  <c r="BJ62" i="1"/>
  <c r="CU62" i="1" s="1"/>
  <c r="U60" i="1"/>
  <c r="AF80" i="1"/>
  <c r="CN97" i="1"/>
  <c r="CY97" i="1"/>
  <c r="CU110" i="1"/>
  <c r="BJ109" i="1"/>
  <c r="CM110" i="1"/>
  <c r="CL120" i="1"/>
  <c r="CS120" i="1"/>
  <c r="BJ122" i="1"/>
  <c r="CU122" i="1" s="1"/>
  <c r="CU124" i="1"/>
  <c r="AZ70" i="1"/>
  <c r="BH70" i="1"/>
  <c r="BP70" i="1"/>
  <c r="BL141" i="1"/>
  <c r="CY152" i="1"/>
  <c r="CN152" i="1"/>
  <c r="CQ98" i="1"/>
  <c r="CK98" i="1"/>
  <c r="BO22" i="1"/>
  <c r="BO21" i="1" s="1"/>
  <c r="CE22" i="1"/>
  <c r="AE30" i="1"/>
  <c r="K23" i="1"/>
  <c r="S23" i="1"/>
  <c r="AA23" i="1"/>
  <c r="AA22" i="1" s="1"/>
  <c r="CN39" i="1"/>
  <c r="CS42" i="1"/>
  <c r="CS41" i="1" s="1"/>
  <c r="AK43" i="1"/>
  <c r="AK22" i="1" s="1"/>
  <c r="AS43" i="1"/>
  <c r="AS22" i="1" s="1"/>
  <c r="CN51" i="1"/>
  <c r="CJ71" i="1"/>
  <c r="CY71" i="1" s="1"/>
  <c r="CQ130" i="1"/>
  <c r="CK130" i="1"/>
  <c r="BX149" i="1"/>
  <c r="BX141" i="1" s="1"/>
  <c r="CX149" i="1"/>
  <c r="CX141" i="1" s="1"/>
  <c r="BE70" i="1"/>
  <c r="BE60" i="1" s="1"/>
  <c r="CJ83" i="1"/>
  <c r="CY83" i="1" s="1"/>
  <c r="CN85" i="1"/>
  <c r="CW89" i="1"/>
  <c r="BJ94" i="1"/>
  <c r="CU94" i="1" s="1"/>
  <c r="CW110" i="1"/>
  <c r="CW109" i="1" s="1"/>
  <c r="AF112" i="1"/>
  <c r="CK116" i="1"/>
  <c r="J70" i="1"/>
  <c r="J60" i="1" s="1"/>
  <c r="R70" i="1"/>
  <c r="R60" i="1" s="1"/>
  <c r="Z70" i="1"/>
  <c r="Z60" i="1" s="1"/>
  <c r="CN127" i="1"/>
  <c r="AJ135" i="1"/>
  <c r="CQ135" i="1" s="1"/>
  <c r="BW136" i="1"/>
  <c r="CM136" i="1" s="1"/>
  <c r="CM138" i="1"/>
  <c r="CG141" i="1"/>
  <c r="CM144" i="1"/>
  <c r="AQ141" i="1"/>
  <c r="CE141" i="1"/>
  <c r="CV141" i="1"/>
  <c r="CD141" i="1"/>
  <c r="CN151" i="1"/>
  <c r="CM152" i="1"/>
  <c r="BJ156" i="1"/>
  <c r="DH156" i="1" s="1"/>
  <c r="AJ157" i="1"/>
  <c r="CK157" i="1" s="1"/>
  <c r="CU157" i="1"/>
  <c r="CU156" i="1" s="1"/>
  <c r="CS160" i="1"/>
  <c r="CM161" i="1"/>
  <c r="CN165" i="1"/>
  <c r="CW166" i="1"/>
  <c r="CM167" i="1"/>
  <c r="AJ170" i="1"/>
  <c r="CK170" i="1" s="1"/>
  <c r="CS173" i="1"/>
  <c r="BZ163" i="1"/>
  <c r="BZ9" i="1" s="1"/>
  <c r="CH163" i="1"/>
  <c r="CH9" i="1" s="1"/>
  <c r="CL178" i="1"/>
  <c r="CM179" i="1"/>
  <c r="CN180" i="1"/>
  <c r="CN182" i="1"/>
  <c r="AF183" i="1"/>
  <c r="AG70" i="1"/>
  <c r="CM91" i="1"/>
  <c r="CU95" i="1"/>
  <c r="CL103" i="1"/>
  <c r="CL111" i="1"/>
  <c r="CL113" i="1"/>
  <c r="CL121" i="1"/>
  <c r="CU125" i="1"/>
  <c r="CN133" i="1"/>
  <c r="K141" i="1"/>
  <c r="AG141" i="1"/>
  <c r="AP141" i="1"/>
  <c r="BN141" i="1"/>
  <c r="AR141" i="1"/>
  <c r="CJ150" i="1"/>
  <c r="CN150" i="1" s="1"/>
  <c r="CW150" i="1"/>
  <c r="AJ154" i="1"/>
  <c r="CK154" i="1" s="1"/>
  <c r="CW154" i="1"/>
  <c r="CN164" i="1"/>
  <c r="CU165" i="1"/>
  <c r="CL166" i="1"/>
  <c r="AE168" i="1"/>
  <c r="AJ173" i="1"/>
  <c r="CK173" i="1" s="1"/>
  <c r="AM163" i="1"/>
  <c r="AU163" i="1"/>
  <c r="CM175" i="1"/>
  <c r="CL177" i="1"/>
  <c r="AJ178" i="1"/>
  <c r="CM178" i="1"/>
  <c r="AJ179" i="1"/>
  <c r="DD179" i="1" s="1"/>
  <c r="AN70" i="1"/>
  <c r="AN60" i="1" s="1"/>
  <c r="AV70" i="1"/>
  <c r="AV60" i="1" s="1"/>
  <c r="CK106" i="1"/>
  <c r="CB70" i="1"/>
  <c r="CK114" i="1"/>
  <c r="F70" i="1"/>
  <c r="V70" i="1"/>
  <c r="V60" i="1" s="1"/>
  <c r="AD70" i="1"/>
  <c r="AD60" i="1" s="1"/>
  <c r="CM126" i="1"/>
  <c r="AJ133" i="1"/>
  <c r="CK133" i="1" s="1"/>
  <c r="CL134" i="1"/>
  <c r="AI141" i="1"/>
  <c r="X149" i="1"/>
  <c r="X141" i="1" s="1"/>
  <c r="BY149" i="1"/>
  <c r="BY141" i="1" s="1"/>
  <c r="CH149" i="1"/>
  <c r="CH141" i="1" s="1"/>
  <c r="CY164" i="1"/>
  <c r="DJ166" i="1"/>
  <c r="AZ163" i="1"/>
  <c r="AZ9" i="1" s="1"/>
  <c r="BH163" i="1"/>
  <c r="BH9" i="1" s="1"/>
  <c r="BQ163" i="1"/>
  <c r="BQ9" i="1" s="1"/>
  <c r="BY163" i="1"/>
  <c r="BY9" i="1" s="1"/>
  <c r="CN176" i="1"/>
  <c r="N163" i="1"/>
  <c r="V163" i="1"/>
  <c r="AD163" i="1"/>
  <c r="CM185" i="1"/>
  <c r="AJ84" i="1"/>
  <c r="CQ84" i="1" s="1"/>
  <c r="CL97" i="1"/>
  <c r="AJ99" i="1"/>
  <c r="CQ99" i="1" s="1"/>
  <c r="CL117" i="1"/>
  <c r="AW118" i="1"/>
  <c r="CL118" i="1" s="1"/>
  <c r="CN119" i="1"/>
  <c r="AE122" i="1"/>
  <c r="CM134" i="1"/>
  <c r="CU138" i="1"/>
  <c r="BR141" i="1"/>
  <c r="T141" i="1"/>
  <c r="AB141" i="1"/>
  <c r="AJ147" i="1"/>
  <c r="CQ147" i="1" s="1"/>
  <c r="DH148" i="1"/>
  <c r="AJ151" i="1"/>
  <c r="CQ151" i="1" s="1"/>
  <c r="CU155" i="1"/>
  <c r="CS161" i="1"/>
  <c r="CN170" i="1"/>
  <c r="CM171" i="1"/>
  <c r="CS172" i="1"/>
  <c r="F163" i="1"/>
  <c r="CR163" i="1"/>
  <c r="CL176" i="1"/>
  <c r="CM181" i="1"/>
  <c r="O163" i="1"/>
  <c r="W163" i="1"/>
  <c r="AJ185" i="1"/>
  <c r="CK185" i="1" s="1"/>
  <c r="CN185" i="1"/>
  <c r="CY84" i="1"/>
  <c r="AJ86" i="1"/>
  <c r="CM86" i="1"/>
  <c r="AJ97" i="1"/>
  <c r="AE118" i="1"/>
  <c r="AP70" i="1"/>
  <c r="AP60" i="1" s="1"/>
  <c r="AX70" i="1"/>
  <c r="AX60" i="1" s="1"/>
  <c r="BF70" i="1"/>
  <c r="BF60" i="1" s="1"/>
  <c r="BN70" i="1"/>
  <c r="BN60" i="1" s="1"/>
  <c r="BV70" i="1"/>
  <c r="BV60" i="1" s="1"/>
  <c r="CL129" i="1"/>
  <c r="CN132" i="1"/>
  <c r="AJ138" i="1"/>
  <c r="CQ138" i="1" s="1"/>
  <c r="BE141" i="1"/>
  <c r="BI141" i="1"/>
  <c r="P149" i="1"/>
  <c r="P141" i="1" s="1"/>
  <c r="DF164" i="1"/>
  <c r="AJ167" i="1"/>
  <c r="DD167" i="1" s="1"/>
  <c r="G163" i="1"/>
  <c r="CU174" i="1"/>
  <c r="CM176" i="1"/>
  <c r="CY177" i="1"/>
  <c r="AJ181" i="1"/>
  <c r="CQ181" i="1" s="1"/>
  <c r="CN181" i="1"/>
  <c r="P70" i="1"/>
  <c r="P60" i="1" s="1"/>
  <c r="X70" i="1"/>
  <c r="X60" i="1" s="1"/>
  <c r="CW125" i="1"/>
  <c r="CB141" i="1"/>
  <c r="N141" i="1"/>
  <c r="AZ141" i="1"/>
  <c r="CF141" i="1"/>
  <c r="CP163" i="1"/>
  <c r="CY169" i="1"/>
  <c r="DF179" i="1"/>
  <c r="BM70" i="1"/>
  <c r="BU70" i="1"/>
  <c r="AJ91" i="1"/>
  <c r="CQ91" i="1" s="1"/>
  <c r="CN93" i="1"/>
  <c r="AJ104" i="1"/>
  <c r="AE112" i="1"/>
  <c r="CM120" i="1"/>
  <c r="AJ123" i="1"/>
  <c r="CQ123" i="1" s="1"/>
  <c r="CC149" i="1"/>
  <c r="CC141" i="1" s="1"/>
  <c r="H149" i="1"/>
  <c r="H141" i="1" s="1"/>
  <c r="CS154" i="1"/>
  <c r="CS166" i="1"/>
  <c r="M163" i="1"/>
  <c r="U163" i="1"/>
  <c r="AC163" i="1"/>
  <c r="CL179" i="1"/>
  <c r="CU180" i="1"/>
  <c r="AW180" i="1"/>
  <c r="CL180" i="1" s="1"/>
  <c r="CM182" i="1"/>
  <c r="CN108" i="1"/>
  <c r="CW108" i="1"/>
  <c r="CK66" i="1"/>
  <c r="CQ66" i="1"/>
  <c r="AJ62" i="1"/>
  <c r="CK27" i="1"/>
  <c r="CQ27" i="1"/>
  <c r="DB28" i="1"/>
  <c r="F23" i="1"/>
  <c r="F22" i="1" s="1"/>
  <c r="AE28" i="1"/>
  <c r="AJ29" i="1"/>
  <c r="CW34" i="1"/>
  <c r="CN34" i="1"/>
  <c r="BW30" i="1"/>
  <c r="CM34" i="1"/>
  <c r="CK36" i="1"/>
  <c r="CQ36" i="1"/>
  <c r="CM46" i="1"/>
  <c r="BJ44" i="1"/>
  <c r="CU46" i="1"/>
  <c r="CK111" i="1"/>
  <c r="CQ111" i="1"/>
  <c r="CY33" i="1"/>
  <c r="CY30" i="1" s="1"/>
  <c r="CN33" i="1"/>
  <c r="CQ35" i="1"/>
  <c r="CQ38" i="1"/>
  <c r="CK38" i="1"/>
  <c r="BW44" i="1"/>
  <c r="CN45" i="1"/>
  <c r="CW45" i="1"/>
  <c r="CL46" i="1"/>
  <c r="CU49" i="1"/>
  <c r="CM49" i="1"/>
  <c r="CQ57" i="1"/>
  <c r="CK57" i="1"/>
  <c r="CL65" i="1"/>
  <c r="CS65" i="1"/>
  <c r="CS62" i="1" s="1"/>
  <c r="CQ79" i="1"/>
  <c r="CK79" i="1"/>
  <c r="DB70" i="1"/>
  <c r="F60" i="1"/>
  <c r="CQ25" i="1"/>
  <c r="CK25" i="1"/>
  <c r="AJ24" i="1"/>
  <c r="CX43" i="1"/>
  <c r="CY44" i="1"/>
  <c r="CL47" i="1"/>
  <c r="CS47" i="1"/>
  <c r="CK58" i="1"/>
  <c r="CM75" i="1"/>
  <c r="CU75" i="1"/>
  <c r="CL25" i="1"/>
  <c r="CK26" i="1"/>
  <c r="CU35" i="1"/>
  <c r="CM35" i="1"/>
  <c r="CL35" i="1"/>
  <c r="CS36" i="1"/>
  <c r="CS30" i="1" s="1"/>
  <c r="CL36" i="1"/>
  <c r="AW30" i="1"/>
  <c r="CM38" i="1"/>
  <c r="CL39" i="1"/>
  <c r="BL23" i="1"/>
  <c r="BL22" i="1" s="1"/>
  <c r="BT23" i="1"/>
  <c r="BT22" i="1" s="1"/>
  <c r="CB23" i="1"/>
  <c r="CB22" i="1" s="1"/>
  <c r="CM25" i="1"/>
  <c r="BJ24" i="1"/>
  <c r="CU25" i="1"/>
  <c r="AW24" i="1"/>
  <c r="CL26" i="1"/>
  <c r="CS26" i="1"/>
  <c r="CS24" i="1" s="1"/>
  <c r="AL23" i="1"/>
  <c r="AT23" i="1"/>
  <c r="BZ23" i="1"/>
  <c r="BZ22" i="1" s="1"/>
  <c r="CH23" i="1"/>
  <c r="CH22" i="1" s="1"/>
  <c r="CN38" i="1"/>
  <c r="CW38" i="1"/>
  <c r="CW37" i="1" s="1"/>
  <c r="CM39" i="1"/>
  <c r="CU39" i="1"/>
  <c r="CL40" i="1"/>
  <c r="CS40" i="1"/>
  <c r="CQ55" i="1"/>
  <c r="CK55" i="1"/>
  <c r="AE67" i="1"/>
  <c r="BU22" i="1"/>
  <c r="BD23" i="1"/>
  <c r="BD22" i="1" s="1"/>
  <c r="CW24" i="1"/>
  <c r="CK32" i="1"/>
  <c r="CN36" i="1"/>
  <c r="CW36" i="1"/>
  <c r="CM42" i="1"/>
  <c r="BJ41" i="1"/>
  <c r="CU42" i="1"/>
  <c r="BK43" i="1"/>
  <c r="BK22" i="1" s="1"/>
  <c r="BS43" i="1"/>
  <c r="BS22" i="1" s="1"/>
  <c r="CT43" i="1"/>
  <c r="CU56" i="1"/>
  <c r="CQ31" i="1"/>
  <c r="CQ49" i="1"/>
  <c r="CY58" i="1"/>
  <c r="CN58" i="1"/>
  <c r="CW88" i="1"/>
  <c r="CN88" i="1"/>
  <c r="CM88" i="1"/>
  <c r="BW83" i="1"/>
  <c r="CN83" i="1" s="1"/>
  <c r="CK77" i="1"/>
  <c r="CQ77" i="1"/>
  <c r="DF28" i="1"/>
  <c r="CJ50" i="1"/>
  <c r="CJ43" i="1" s="1"/>
  <c r="BJ50" i="1"/>
  <c r="CM50" i="1" s="1"/>
  <c r="CW51" i="1"/>
  <c r="CN54" i="1"/>
  <c r="CN56" i="1"/>
  <c r="CW56" i="1"/>
  <c r="CM65" i="1"/>
  <c r="CU65" i="1"/>
  <c r="AF67" i="1"/>
  <c r="CL67" i="1"/>
  <c r="CN69" i="1"/>
  <c r="CY69" i="1"/>
  <c r="BW71" i="1"/>
  <c r="CN72" i="1"/>
  <c r="CM72" i="1"/>
  <c r="CW72" i="1"/>
  <c r="CK78" i="1"/>
  <c r="CQ87" i="1"/>
  <c r="CK87" i="1"/>
  <c r="CL100" i="1"/>
  <c r="CS100" i="1"/>
  <c r="AW94" i="1"/>
  <c r="CY38" i="1"/>
  <c r="CY37" i="1" s="1"/>
  <c r="BW41" i="1"/>
  <c r="CN49" i="1"/>
  <c r="AF50" i="1"/>
  <c r="CL52" i="1"/>
  <c r="CQ54" i="1"/>
  <c r="BJ61" i="1"/>
  <c r="CU61" i="1" s="1"/>
  <c r="AE71" i="1"/>
  <c r="CX70" i="1"/>
  <c r="CL76" i="1"/>
  <c r="CS76" i="1"/>
  <c r="CK84" i="1"/>
  <c r="CY98" i="1"/>
  <c r="CJ94" i="1"/>
  <c r="CY94" i="1" s="1"/>
  <c r="CQ105" i="1"/>
  <c r="AF118" i="1"/>
  <c r="H70" i="1"/>
  <c r="AF122" i="1"/>
  <c r="DJ28" i="1"/>
  <c r="BJ37" i="1"/>
  <c r="CL38" i="1"/>
  <c r="CK39" i="1"/>
  <c r="CW40" i="1"/>
  <c r="CY42" i="1"/>
  <c r="CL45" i="1"/>
  <c r="CW47" i="1"/>
  <c r="CU48" i="1"/>
  <c r="CM52" i="1"/>
  <c r="CS54" i="1"/>
  <c r="CS50" i="1" s="1"/>
  <c r="CL54" i="1"/>
  <c r="CL57" i="1"/>
  <c r="CM63" i="1"/>
  <c r="CL63" i="1"/>
  <c r="CU67" i="1"/>
  <c r="CL84" i="1"/>
  <c r="CS84" i="1"/>
  <c r="CQ90" i="1"/>
  <c r="BD70" i="1"/>
  <c r="BD60" i="1" s="1"/>
  <c r="BL70" i="1"/>
  <c r="BL60" i="1" s="1"/>
  <c r="BT70" i="1"/>
  <c r="BT60" i="1" s="1"/>
  <c r="CN99" i="1"/>
  <c r="CW99" i="1"/>
  <c r="CN135" i="1"/>
  <c r="CY135" i="1"/>
  <c r="CQ155" i="1"/>
  <c r="DD155" i="1"/>
  <c r="CK155" i="1"/>
  <c r="DH160" i="1"/>
  <c r="CM160" i="1"/>
  <c r="CU160" i="1"/>
  <c r="CK181" i="1"/>
  <c r="AE37" i="1"/>
  <c r="AF44" i="1"/>
  <c r="CL51" i="1"/>
  <c r="CL56" i="1"/>
  <c r="BW62" i="1"/>
  <c r="CN63" i="1"/>
  <c r="CL64" i="1"/>
  <c r="AW62" i="1"/>
  <c r="CK69" i="1"/>
  <c r="BQ70" i="1"/>
  <c r="CM73" i="1"/>
  <c r="CL73" i="1"/>
  <c r="CU73" i="1"/>
  <c r="BJ71" i="1"/>
  <c r="CL74" i="1"/>
  <c r="CS74" i="1"/>
  <c r="CS71" i="1" s="1"/>
  <c r="CM92" i="1"/>
  <c r="BJ83" i="1"/>
  <c r="CL92" i="1"/>
  <c r="CK126" i="1"/>
  <c r="CN130" i="1"/>
  <c r="BW128" i="1"/>
  <c r="CM128" i="1" s="1"/>
  <c r="CM130" i="1"/>
  <c r="CW130" i="1"/>
  <c r="CW128" i="1" s="1"/>
  <c r="AW44" i="1"/>
  <c r="CM51" i="1"/>
  <c r="CU53" i="1"/>
  <c r="CM53" i="1"/>
  <c r="AJ56" i="1"/>
  <c r="CL58" i="1"/>
  <c r="CS58" i="1"/>
  <c r="CJ62" i="1"/>
  <c r="CY63" i="1"/>
  <c r="CM64" i="1"/>
  <c r="CL66" i="1"/>
  <c r="CS66" i="1"/>
  <c r="AI70" i="1"/>
  <c r="CN73" i="1"/>
  <c r="CM74" i="1"/>
  <c r="CN79" i="1"/>
  <c r="CY79" i="1"/>
  <c r="CM81" i="1"/>
  <c r="CL81" i="1"/>
  <c r="CU81" i="1"/>
  <c r="CL82" i="1"/>
  <c r="AW80" i="1"/>
  <c r="CL80" i="1" s="1"/>
  <c r="CS82" i="1"/>
  <c r="CS80" i="1" s="1"/>
  <c r="AE83" i="1"/>
  <c r="CT70" i="1"/>
  <c r="AE94" i="1"/>
  <c r="CK95" i="1"/>
  <c r="CQ95" i="1"/>
  <c r="CK102" i="1"/>
  <c r="CQ102" i="1"/>
  <c r="CN114" i="1"/>
  <c r="BW112" i="1"/>
  <c r="CN112" i="1" s="1"/>
  <c r="CM114" i="1"/>
  <c r="CW114" i="1"/>
  <c r="CK132" i="1"/>
  <c r="CQ132" i="1"/>
  <c r="DF37" i="1"/>
  <c r="CN64" i="1"/>
  <c r="CW64" i="1"/>
  <c r="CW62" i="1" s="1"/>
  <c r="S70" i="1"/>
  <c r="S60" i="1" s="1"/>
  <c r="AA70" i="1"/>
  <c r="AA60" i="1" s="1"/>
  <c r="CN74" i="1"/>
  <c r="CW74" i="1"/>
  <c r="CK75" i="1"/>
  <c r="CQ75" i="1"/>
  <c r="CU80" i="1"/>
  <c r="Q70" i="1"/>
  <c r="Q60" i="1" s="1"/>
  <c r="Y70" i="1"/>
  <c r="CN87" i="1"/>
  <c r="CY87" i="1"/>
  <c r="CK127" i="1"/>
  <c r="CQ127" i="1"/>
  <c r="CW52" i="1"/>
  <c r="CN52" i="1"/>
  <c r="CM57" i="1"/>
  <c r="CU57" i="1"/>
  <c r="CU63" i="1"/>
  <c r="CK65" i="1"/>
  <c r="AM60" i="1"/>
  <c r="AJ68" i="1"/>
  <c r="CL75" i="1"/>
  <c r="CJ80" i="1"/>
  <c r="CY80" i="1" s="1"/>
  <c r="CY81" i="1"/>
  <c r="CN82" i="1"/>
  <c r="CW82" i="1"/>
  <c r="CW80" i="1" s="1"/>
  <c r="I70" i="1"/>
  <c r="I60" i="1" s="1"/>
  <c r="CU92" i="1"/>
  <c r="CK100" i="1"/>
  <c r="CQ100" i="1"/>
  <c r="CK103" i="1"/>
  <c r="CQ103" i="1"/>
  <c r="CN92" i="1"/>
  <c r="CW92" i="1"/>
  <c r="CM99" i="1"/>
  <c r="CL99" i="1"/>
  <c r="CU112" i="1"/>
  <c r="CN113" i="1"/>
  <c r="CY113" i="1"/>
  <c r="CQ115" i="1"/>
  <c r="CK115" i="1"/>
  <c r="CQ129" i="1"/>
  <c r="CK129" i="1"/>
  <c r="K128" i="1"/>
  <c r="K70" i="1" s="1"/>
  <c r="K60" i="1" s="1"/>
  <c r="AE134" i="1"/>
  <c r="AJ134" i="1" s="1"/>
  <c r="CM137" i="1"/>
  <c r="CL137" i="1"/>
  <c r="CU137" i="1"/>
  <c r="CL138" i="1"/>
  <c r="AW136" i="1"/>
  <c r="CL136" i="1" s="1"/>
  <c r="CS138" i="1"/>
  <c r="CS136" i="1" s="1"/>
  <c r="CN68" i="1"/>
  <c r="CM69" i="1"/>
  <c r="CL72" i="1"/>
  <c r="CK73" i="1"/>
  <c r="CN78" i="1"/>
  <c r="CM79" i="1"/>
  <c r="CK81" i="1"/>
  <c r="CN86" i="1"/>
  <c r="CM87" i="1"/>
  <c r="CS90" i="1"/>
  <c r="CL90" i="1"/>
  <c r="CL93" i="1"/>
  <c r="CW95" i="1"/>
  <c r="BW94" i="1"/>
  <c r="CN94" i="1" s="1"/>
  <c r="AJ96" i="1"/>
  <c r="CM96" i="1"/>
  <c r="CM100" i="1"/>
  <c r="CL102" i="1"/>
  <c r="CS102" i="1"/>
  <c r="CM115" i="1"/>
  <c r="CL115" i="1"/>
  <c r="CU115" i="1"/>
  <c r="CL116" i="1"/>
  <c r="CS116" i="1"/>
  <c r="CS112" i="1" s="1"/>
  <c r="CM123" i="1"/>
  <c r="CL123" i="1"/>
  <c r="CU123" i="1"/>
  <c r="CL124" i="1"/>
  <c r="AW122" i="1"/>
  <c r="CS124" i="1"/>
  <c r="CS122" i="1" s="1"/>
  <c r="AE125" i="1"/>
  <c r="CL126" i="1"/>
  <c r="CS126" i="1"/>
  <c r="CM131" i="1"/>
  <c r="CL131" i="1"/>
  <c r="CU131" i="1"/>
  <c r="CJ136" i="1"/>
  <c r="CY136" i="1" s="1"/>
  <c r="CY137" i="1"/>
  <c r="CN138" i="1"/>
  <c r="CW138" i="1"/>
  <c r="CW136" i="1" s="1"/>
  <c r="CK139" i="1"/>
  <c r="CQ139" i="1"/>
  <c r="CL151" i="1"/>
  <c r="CS151" i="1"/>
  <c r="AW150" i="1"/>
  <c r="BW67" i="1"/>
  <c r="AW71" i="1"/>
  <c r="CN100" i="1"/>
  <c r="CW100" i="1"/>
  <c r="CS101" i="1"/>
  <c r="CQ107" i="1"/>
  <c r="CK107" i="1"/>
  <c r="CK108" i="1"/>
  <c r="AJ112" i="1"/>
  <c r="CQ113" i="1"/>
  <c r="CK113" i="1"/>
  <c r="CN115" i="1"/>
  <c r="CM116" i="1"/>
  <c r="CW118" i="1"/>
  <c r="AJ120" i="1"/>
  <c r="BW122" i="1"/>
  <c r="CM124" i="1"/>
  <c r="CN125" i="1"/>
  <c r="CN131" i="1"/>
  <c r="CL132" i="1"/>
  <c r="AV141" i="1"/>
  <c r="N83" i="1"/>
  <c r="N70" i="1" s="1"/>
  <c r="N60" i="1" s="1"/>
  <c r="CK88" i="1"/>
  <c r="CQ88" i="1"/>
  <c r="CU89" i="1"/>
  <c r="CM89" i="1"/>
  <c r="AJ92" i="1"/>
  <c r="CU99" i="1"/>
  <c r="CK101" i="1"/>
  <c r="BW105" i="1"/>
  <c r="CN106" i="1"/>
  <c r="CM106" i="1"/>
  <c r="CW106" i="1"/>
  <c r="CK110" i="1"/>
  <c r="AJ109" i="1"/>
  <c r="CN116" i="1"/>
  <c r="CW116" i="1"/>
  <c r="CW112" i="1" s="1"/>
  <c r="CK117" i="1"/>
  <c r="CQ117" i="1"/>
  <c r="CY118" i="1"/>
  <c r="CN121" i="1"/>
  <c r="CY121" i="1"/>
  <c r="CJ122" i="1"/>
  <c r="CY122" i="1" s="1"/>
  <c r="CY123" i="1"/>
  <c r="CN124" i="1"/>
  <c r="CW124" i="1"/>
  <c r="CW122" i="1" s="1"/>
  <c r="CM132" i="1"/>
  <c r="CU132" i="1"/>
  <c r="CM139" i="1"/>
  <c r="CU139" i="1"/>
  <c r="CP141" i="1"/>
  <c r="CN81" i="1"/>
  <c r="CJ105" i="1"/>
  <c r="CY105" i="1" s="1"/>
  <c r="CM107" i="1"/>
  <c r="CL107" i="1"/>
  <c r="CU107" i="1"/>
  <c r="BJ105" i="1"/>
  <c r="CL108" i="1"/>
  <c r="AW105" i="1"/>
  <c r="CS108" i="1"/>
  <c r="CS105" i="1" s="1"/>
  <c r="AE109" i="1"/>
  <c r="CL110" i="1"/>
  <c r="CS110" i="1"/>
  <c r="CS109" i="1" s="1"/>
  <c r="CU128" i="1"/>
  <c r="CN129" i="1"/>
  <c r="CY129" i="1"/>
  <c r="CN168" i="1"/>
  <c r="DJ168" i="1"/>
  <c r="CM93" i="1"/>
  <c r="CU93" i="1"/>
  <c r="CN95" i="1"/>
  <c r="CN98" i="1"/>
  <c r="CM98" i="1"/>
  <c r="CM101" i="1"/>
  <c r="CU101" i="1"/>
  <c r="AF105" i="1"/>
  <c r="CN107" i="1"/>
  <c r="CM108" i="1"/>
  <c r="CQ116" i="1"/>
  <c r="CM117" i="1"/>
  <c r="CU117" i="1"/>
  <c r="CQ124" i="1"/>
  <c r="CJ128" i="1"/>
  <c r="CY128" i="1" s="1"/>
  <c r="CL133" i="1"/>
  <c r="CS133" i="1"/>
  <c r="CS128" i="1" s="1"/>
  <c r="AF136" i="1"/>
  <c r="AJ136" i="1" s="1"/>
  <c r="CU136" i="1"/>
  <c r="J141" i="1"/>
  <c r="R141" i="1"/>
  <c r="Z141" i="1"/>
  <c r="CY144" i="1"/>
  <c r="CJ143" i="1"/>
  <c r="CK164" i="1"/>
  <c r="CQ164" i="1"/>
  <c r="DD164" i="1"/>
  <c r="AJ165" i="1"/>
  <c r="CW148" i="1"/>
  <c r="CW147" i="1" s="1"/>
  <c r="CW146" i="1" s="1"/>
  <c r="DJ148" i="1"/>
  <c r="CM151" i="1"/>
  <c r="BJ150" i="1"/>
  <c r="CU151" i="1"/>
  <c r="AJ176" i="1"/>
  <c r="CN96" i="1"/>
  <c r="CM97" i="1"/>
  <c r="CL98" i="1"/>
  <c r="CN104" i="1"/>
  <c r="CL106" i="1"/>
  <c r="AW112" i="1"/>
  <c r="CL112" i="1" s="1"/>
  <c r="CM113" i="1"/>
  <c r="CL114" i="1"/>
  <c r="BW118" i="1"/>
  <c r="CN118" i="1" s="1"/>
  <c r="CN120" i="1"/>
  <c r="CM121" i="1"/>
  <c r="CM129" i="1"/>
  <c r="CL130" i="1"/>
  <c r="CK131" i="1"/>
  <c r="CN134" i="1"/>
  <c r="CM135" i="1"/>
  <c r="CK137" i="1"/>
  <c r="AJ144" i="1"/>
  <c r="DF145" i="1"/>
  <c r="CL145" i="1"/>
  <c r="CN148" i="1"/>
  <c r="CL152" i="1"/>
  <c r="CS152" i="1"/>
  <c r="CY154" i="1"/>
  <c r="DH183" i="1"/>
  <c r="CM145" i="1"/>
  <c r="CY145" i="1"/>
  <c r="CM170" i="1"/>
  <c r="CL170" i="1"/>
  <c r="BJ168" i="1"/>
  <c r="CU170" i="1"/>
  <c r="CK179" i="1"/>
  <c r="CQ179" i="1"/>
  <c r="CW143" i="1"/>
  <c r="CW142" i="1" s="1"/>
  <c r="CN145" i="1"/>
  <c r="BW147" i="1"/>
  <c r="CQ169" i="1"/>
  <c r="CK169" i="1"/>
  <c r="CQ106" i="1"/>
  <c r="CY110" i="1"/>
  <c r="CN123" i="1"/>
  <c r="CY126" i="1"/>
  <c r="CN137" i="1"/>
  <c r="DD148" i="1"/>
  <c r="CK148" i="1"/>
  <c r="CN158" i="1"/>
  <c r="CW158" i="1"/>
  <c r="CW156" i="1" s="1"/>
  <c r="DF159" i="1"/>
  <c r="CL159" i="1"/>
  <c r="AW153" i="1"/>
  <c r="CK159" i="1"/>
  <c r="CS159" i="1"/>
  <c r="DJ173" i="1"/>
  <c r="CN173" i="1"/>
  <c r="CW173" i="1"/>
  <c r="CN144" i="1"/>
  <c r="BW143" i="1"/>
  <c r="DJ145" i="1"/>
  <c r="AW147" i="1"/>
  <c r="CL148" i="1"/>
  <c r="CS148" i="1"/>
  <c r="CS147" i="1" s="1"/>
  <c r="CS146" i="1" s="1"/>
  <c r="DF148" i="1"/>
  <c r="Q149" i="1"/>
  <c r="Q141" i="1" s="1"/>
  <c r="Y149" i="1"/>
  <c r="Y141" i="1" s="1"/>
  <c r="AF149" i="1"/>
  <c r="AF141" i="1" s="1"/>
  <c r="CY173" i="1"/>
  <c r="DH159" i="1"/>
  <c r="BJ163" i="1"/>
  <c r="CU163" i="1" s="1"/>
  <c r="DH172" i="1"/>
  <c r="CM172" i="1"/>
  <c r="CQ154" i="1"/>
  <c r="DD154" i="1"/>
  <c r="BW156" i="1"/>
  <c r="BW153" i="1" s="1"/>
  <c r="CN159" i="1"/>
  <c r="CW159" i="1"/>
  <c r="DJ159" i="1"/>
  <c r="CL165" i="1"/>
  <c r="CS165" i="1"/>
  <c r="DD166" i="1"/>
  <c r="CK166" i="1"/>
  <c r="DF167" i="1"/>
  <c r="CL167" i="1"/>
  <c r="DF171" i="1"/>
  <c r="CL171" i="1"/>
  <c r="DH171" i="1"/>
  <c r="CN172" i="1"/>
  <c r="AE174" i="1"/>
  <c r="BJ147" i="1"/>
  <c r="CY151" i="1"/>
  <c r="DJ155" i="1"/>
  <c r="CN155" i="1"/>
  <c r="CA153" i="1"/>
  <c r="CA149" i="1" s="1"/>
  <c r="CA141" i="1" s="1"/>
  <c r="CI153" i="1"/>
  <c r="CI149" i="1" s="1"/>
  <c r="CI141" i="1" s="1"/>
  <c r="CN157" i="1"/>
  <c r="CJ156" i="1"/>
  <c r="CQ158" i="1"/>
  <c r="CK158" i="1"/>
  <c r="DH167" i="1"/>
  <c r="AK163" i="1"/>
  <c r="AS163" i="1"/>
  <c r="AF174" i="1"/>
  <c r="CY148" i="1"/>
  <c r="M153" i="1"/>
  <c r="M149" i="1" s="1"/>
  <c r="M141" i="1" s="1"/>
  <c r="U153" i="1"/>
  <c r="U149" i="1" s="1"/>
  <c r="U141" i="1" s="1"/>
  <c r="AC153" i="1"/>
  <c r="AC149" i="1" s="1"/>
  <c r="AC141" i="1" s="1"/>
  <c r="AK153" i="1"/>
  <c r="AK149" i="1" s="1"/>
  <c r="AK141" i="1" s="1"/>
  <c r="AS153" i="1"/>
  <c r="AS149" i="1" s="1"/>
  <c r="AS141" i="1" s="1"/>
  <c r="BB153" i="1"/>
  <c r="BB149" i="1" s="1"/>
  <c r="BB141" i="1" s="1"/>
  <c r="BK153" i="1"/>
  <c r="BK149" i="1" s="1"/>
  <c r="BK141" i="1" s="1"/>
  <c r="BS153" i="1"/>
  <c r="BS149" i="1" s="1"/>
  <c r="BS141" i="1" s="1"/>
  <c r="DF165" i="1"/>
  <c r="CM166" i="1"/>
  <c r="CU166" i="1"/>
  <c r="DF166" i="1"/>
  <c r="CN167" i="1"/>
  <c r="CW167" i="1"/>
  <c r="DJ167" i="1"/>
  <c r="CX163" i="1"/>
  <c r="CY168" i="1"/>
  <c r="CN169" i="1"/>
  <c r="CM169" i="1"/>
  <c r="CN171" i="1"/>
  <c r="CW171" i="1"/>
  <c r="AL163" i="1"/>
  <c r="AT163" i="1"/>
  <c r="BB163" i="1"/>
  <c r="DH174" i="1"/>
  <c r="BR163" i="1"/>
  <c r="AJ175" i="1"/>
  <c r="CU183" i="1"/>
  <c r="AL153" i="1"/>
  <c r="AL149" i="1" s="1"/>
  <c r="AL141" i="1" s="1"/>
  <c r="AT153" i="1"/>
  <c r="AT149" i="1" s="1"/>
  <c r="AT141" i="1" s="1"/>
  <c r="DH154" i="1"/>
  <c r="CM154" i="1"/>
  <c r="DD160" i="1"/>
  <c r="CK160" i="1"/>
  <c r="CW160" i="1"/>
  <c r="AE163" i="1"/>
  <c r="CW170" i="1"/>
  <c r="CW168" i="1" s="1"/>
  <c r="CU172" i="1"/>
  <c r="BC163" i="1"/>
  <c r="BK163" i="1"/>
  <c r="BS163" i="1"/>
  <c r="CA163" i="1"/>
  <c r="CI163" i="1"/>
  <c r="CK184" i="1"/>
  <c r="CS144" i="1"/>
  <c r="CS143" i="1" s="1"/>
  <c r="CS142" i="1" s="1"/>
  <c r="AJ145" i="1"/>
  <c r="G153" i="1"/>
  <c r="G149" i="1" s="1"/>
  <c r="G141" i="1" s="1"/>
  <c r="O153" i="1"/>
  <c r="O149" i="1" s="1"/>
  <c r="O141" i="1" s="1"/>
  <c r="W153" i="1"/>
  <c r="W149" i="1" s="1"/>
  <c r="W141" i="1" s="1"/>
  <c r="AE153" i="1"/>
  <c r="AE149" i="1" s="1"/>
  <c r="AE141" i="1" s="1"/>
  <c r="CN154" i="1"/>
  <c r="AJ156" i="1"/>
  <c r="CM158" i="1"/>
  <c r="CL158" i="1"/>
  <c r="CU159" i="1"/>
  <c r="CN161" i="1"/>
  <c r="CQ172" i="1"/>
  <c r="DD172" i="1"/>
  <c r="CK172" i="1"/>
  <c r="CW172" i="1"/>
  <c r="CN174" i="1"/>
  <c r="CY180" i="1"/>
  <c r="AJ182" i="1"/>
  <c r="CS184" i="1"/>
  <c r="CS183" i="1" s="1"/>
  <c r="CL184" i="1"/>
  <c r="AW183" i="1"/>
  <c r="CL155" i="1"/>
  <c r="DH164" i="1"/>
  <c r="DJ165" i="1"/>
  <c r="CL173" i="1"/>
  <c r="DF174" i="1"/>
  <c r="CM177" i="1"/>
  <c r="CN178" i="1"/>
  <c r="DF178" i="1"/>
  <c r="DH179" i="1"/>
  <c r="CW183" i="1"/>
  <c r="CL154" i="1"/>
  <c r="CM155" i="1"/>
  <c r="CL160" i="1"/>
  <c r="CK171" i="1"/>
  <c r="CL172" i="1"/>
  <c r="CM173" i="1"/>
  <c r="CN177" i="1"/>
  <c r="DH180" i="1"/>
  <c r="CS181" i="1"/>
  <c r="CS180" i="1" s="1"/>
  <c r="CU164" i="1"/>
  <c r="DJ180" i="1"/>
  <c r="BW183" i="1"/>
  <c r="CM183" i="1" s="1"/>
  <c r="CM184" i="1"/>
  <c r="CN184" i="1"/>
  <c r="AJ186" i="1"/>
  <c r="CN186" i="1"/>
  <c r="CQ157" i="1" l="1"/>
  <c r="BJ153" i="1"/>
  <c r="CU153" i="1" s="1"/>
  <c r="AJ122" i="1"/>
  <c r="CL122" i="1"/>
  <c r="AL22" i="1"/>
  <c r="CK121" i="1"/>
  <c r="BM60" i="1"/>
  <c r="BM21" i="1" s="1"/>
  <c r="BM188" i="1" s="1"/>
  <c r="CE21" i="1"/>
  <c r="CM109" i="1"/>
  <c r="O22" i="1"/>
  <c r="AF163" i="1"/>
  <c r="AG60" i="1"/>
  <c r="AG21" i="1" s="1"/>
  <c r="AG188" i="1" s="1"/>
  <c r="DD177" i="1"/>
  <c r="AF61" i="1"/>
  <c r="CK161" i="1"/>
  <c r="CK52" i="1"/>
  <c r="L22" i="1"/>
  <c r="CQ177" i="1"/>
  <c r="CK46" i="1"/>
  <c r="CL41" i="1"/>
  <c r="AE61" i="1"/>
  <c r="AX21" i="1"/>
  <c r="AX188" i="1" s="1"/>
  <c r="CK93" i="1"/>
  <c r="AN22" i="1"/>
  <c r="BV21" i="1"/>
  <c r="AI60" i="1"/>
  <c r="Q22" i="1"/>
  <c r="S22" i="1"/>
  <c r="S21" i="1" s="1"/>
  <c r="S188" i="1" s="1"/>
  <c r="BG21" i="1"/>
  <c r="CF21" i="1"/>
  <c r="CF188" i="1" s="1"/>
  <c r="CR60" i="1"/>
  <c r="CR21" i="1" s="1"/>
  <c r="CW105" i="1"/>
  <c r="CQ47" i="1"/>
  <c r="AR21" i="1"/>
  <c r="AR188" i="1" s="1"/>
  <c r="AB22" i="1"/>
  <c r="AB21" i="1" s="1"/>
  <c r="AB188" i="1" s="1"/>
  <c r="CG22" i="1"/>
  <c r="CM122" i="1"/>
  <c r="CK123" i="1"/>
  <c r="BQ60" i="1"/>
  <c r="AF43" i="1"/>
  <c r="AF22" i="1" s="1"/>
  <c r="AT22" i="1"/>
  <c r="CS44" i="1"/>
  <c r="BU60" i="1"/>
  <c r="BU21" i="1" s="1"/>
  <c r="G60" i="1"/>
  <c r="G21" i="1" s="1"/>
  <c r="G188" i="1" s="1"/>
  <c r="T22" i="1"/>
  <c r="T21" i="1" s="1"/>
  <c r="T188" i="1" s="1"/>
  <c r="M21" i="1"/>
  <c r="M188" i="1" s="1"/>
  <c r="CN109" i="1"/>
  <c r="CN67" i="1"/>
  <c r="CS61" i="1"/>
  <c r="CK76" i="1"/>
  <c r="CJ23" i="1"/>
  <c r="CU109" i="1"/>
  <c r="CL109" i="1"/>
  <c r="CA60" i="1"/>
  <c r="CA21" i="1" s="1"/>
  <c r="CA188" i="1" s="1"/>
  <c r="N22" i="1"/>
  <c r="AJ146" i="1"/>
  <c r="BB21" i="1"/>
  <c r="BB188" i="1" s="1"/>
  <c r="BJ142" i="1"/>
  <c r="CM142" i="1" s="1"/>
  <c r="CP21" i="1"/>
  <c r="AJ30" i="1"/>
  <c r="CQ30" i="1" s="1"/>
  <c r="CK89" i="1"/>
  <c r="CV21" i="1"/>
  <c r="CG60" i="1"/>
  <c r="AS21" i="1"/>
  <c r="AS188" i="1" s="1"/>
  <c r="AJ71" i="1"/>
  <c r="CK71" i="1" s="1"/>
  <c r="CK63" i="1"/>
  <c r="CQ85" i="1"/>
  <c r="CK53" i="1"/>
  <c r="AJ44" i="1"/>
  <c r="CK44" i="1" s="1"/>
  <c r="AN21" i="1"/>
  <c r="AN188" i="1" s="1"/>
  <c r="CD60" i="1"/>
  <c r="CD21" i="1" s="1"/>
  <c r="CY183" i="1"/>
  <c r="AY60" i="1"/>
  <c r="AY21" i="1" s="1"/>
  <c r="AY6" i="1" s="1"/>
  <c r="AK21" i="1"/>
  <c r="CQ167" i="1"/>
  <c r="CW153" i="1"/>
  <c r="CW149" i="1" s="1"/>
  <c r="Y60" i="1"/>
  <c r="CL50" i="1"/>
  <c r="DJ24" i="1"/>
  <c r="CK45" i="1"/>
  <c r="CU30" i="1"/>
  <c r="AJ50" i="1"/>
  <c r="BN21" i="1"/>
  <c r="BN188" i="1" s="1"/>
  <c r="V21" i="1"/>
  <c r="V188" i="1" s="1"/>
  <c r="AW142" i="1"/>
  <c r="BP60" i="1"/>
  <c r="BP21" i="1" s="1"/>
  <c r="BP188" i="1" s="1"/>
  <c r="AQ21" i="1"/>
  <c r="AQ188" i="1" s="1"/>
  <c r="AZ22" i="1"/>
  <c r="CM180" i="1"/>
  <c r="CI21" i="1"/>
  <c r="CI188" i="1" s="1"/>
  <c r="CM83" i="1"/>
  <c r="CQ185" i="1"/>
  <c r="CK147" i="1"/>
  <c r="CK167" i="1"/>
  <c r="CL168" i="1"/>
  <c r="CQ133" i="1"/>
  <c r="CQ119" i="1"/>
  <c r="CK91" i="1"/>
  <c r="CU83" i="1"/>
  <c r="CQ126" i="1"/>
  <c r="CL37" i="1"/>
  <c r="CQ51" i="1"/>
  <c r="BF21" i="1"/>
  <c r="BF188" i="1" s="1"/>
  <c r="AJ168" i="1"/>
  <c r="K22" i="1"/>
  <c r="BI22" i="1"/>
  <c r="BI21" i="1" s="1"/>
  <c r="BI6" i="1" s="1"/>
  <c r="AU60" i="1"/>
  <c r="CH60" i="1"/>
  <c r="CH21" i="1" s="1"/>
  <c r="BC60" i="1"/>
  <c r="BC21" i="1" s="1"/>
  <c r="O21" i="1"/>
  <c r="O188" i="1" s="1"/>
  <c r="CW163" i="1"/>
  <c r="CJ61" i="1"/>
  <c r="CY61" i="1" s="1"/>
  <c r="CM174" i="1"/>
  <c r="U21" i="1"/>
  <c r="U188" i="1" s="1"/>
  <c r="CJ163" i="1"/>
  <c r="CJ9" i="1" s="1"/>
  <c r="CK138" i="1"/>
  <c r="AE128" i="1"/>
  <c r="AJ128" i="1"/>
  <c r="CK128" i="1" s="1"/>
  <c r="CW61" i="1"/>
  <c r="AJ80" i="1"/>
  <c r="CM62" i="1"/>
  <c r="CQ82" i="1"/>
  <c r="CS118" i="1"/>
  <c r="BA21" i="1"/>
  <c r="BA188" i="1" s="1"/>
  <c r="BZ60" i="1"/>
  <c r="BZ21" i="1" s="1"/>
  <c r="W22" i="1"/>
  <c r="W21" i="1" s="1"/>
  <c r="W188" i="1" s="1"/>
  <c r="AD22" i="1"/>
  <c r="AD21" i="1" s="1"/>
  <c r="AD188" i="1" s="1"/>
  <c r="X21" i="1"/>
  <c r="X188" i="1" s="1"/>
  <c r="P21" i="1"/>
  <c r="P188" i="1" s="1"/>
  <c r="BV188" i="1"/>
  <c r="BV6" i="1"/>
  <c r="CQ170" i="1"/>
  <c r="CM156" i="1"/>
  <c r="CL153" i="1"/>
  <c r="R21" i="1"/>
  <c r="R188" i="1" s="1"/>
  <c r="CL105" i="1"/>
  <c r="CK48" i="1"/>
  <c r="CY23" i="1"/>
  <c r="CQ104" i="1"/>
  <c r="CK104" i="1"/>
  <c r="CY150" i="1"/>
  <c r="BX21" i="1"/>
  <c r="L21" i="1"/>
  <c r="L188" i="1" s="1"/>
  <c r="J21" i="1"/>
  <c r="J188" i="1" s="1"/>
  <c r="CN37" i="1"/>
  <c r="DJ37" i="1"/>
  <c r="CK180" i="1"/>
  <c r="CL156" i="1"/>
  <c r="CK99" i="1"/>
  <c r="CN105" i="1"/>
  <c r="CS125" i="1"/>
  <c r="CW83" i="1"/>
  <c r="BY60" i="1"/>
  <c r="BY21" i="1" s="1"/>
  <c r="BY188" i="1" s="1"/>
  <c r="BR22" i="1"/>
  <c r="BR21" i="1" s="1"/>
  <c r="DD173" i="1"/>
  <c r="CK135" i="1"/>
  <c r="AE23" i="1"/>
  <c r="AE22" i="1" s="1"/>
  <c r="CK42" i="1"/>
  <c r="CY50" i="1"/>
  <c r="CN50" i="1"/>
  <c r="DH28" i="1"/>
  <c r="CK40" i="1"/>
  <c r="CM30" i="1"/>
  <c r="CQ97" i="1"/>
  <c r="CK97" i="1"/>
  <c r="CQ178" i="1"/>
  <c r="CK178" i="1"/>
  <c r="DD178" i="1"/>
  <c r="BH60" i="1"/>
  <c r="BH21" i="1" s="1"/>
  <c r="CL28" i="1"/>
  <c r="CG21" i="1"/>
  <c r="CC21" i="1"/>
  <c r="CQ173" i="1"/>
  <c r="AV21" i="1"/>
  <c r="AV188" i="1" s="1"/>
  <c r="AJ41" i="1"/>
  <c r="DD41" i="1" s="1"/>
  <c r="CM28" i="1"/>
  <c r="CQ33" i="1"/>
  <c r="AO21" i="1"/>
  <c r="AO188" i="1" s="1"/>
  <c r="AZ60" i="1"/>
  <c r="BE21" i="1"/>
  <c r="DF180" i="1"/>
  <c r="AK188" i="1"/>
  <c r="CS153" i="1"/>
  <c r="AJ150" i="1"/>
  <c r="CL94" i="1"/>
  <c r="CU50" i="1"/>
  <c r="CW30" i="1"/>
  <c r="CW23" i="1" s="1"/>
  <c r="CW22" i="1" s="1"/>
  <c r="CB60" i="1"/>
  <c r="CB21" i="1" s="1"/>
  <c r="BA6" i="1"/>
  <c r="BI188" i="1"/>
  <c r="AC21" i="1"/>
  <c r="AC188" i="1" s="1"/>
  <c r="CK151" i="1"/>
  <c r="Z21" i="1"/>
  <c r="Z188" i="1" s="1"/>
  <c r="CN136" i="1"/>
  <c r="CQ86" i="1"/>
  <c r="CK86" i="1"/>
  <c r="CF6" i="1"/>
  <c r="K21" i="1"/>
  <c r="K188" i="1" s="1"/>
  <c r="I21" i="1"/>
  <c r="I188" i="1" s="1"/>
  <c r="Q21" i="1"/>
  <c r="Q188" i="1" s="1"/>
  <c r="AA21" i="1"/>
  <c r="AA188" i="1" s="1"/>
  <c r="AW61" i="1"/>
  <c r="CL62" i="1"/>
  <c r="CK24" i="1"/>
  <c r="CQ24" i="1"/>
  <c r="DD24" i="1"/>
  <c r="CM44" i="1"/>
  <c r="CU44" i="1"/>
  <c r="BJ43" i="1"/>
  <c r="BW163" i="1"/>
  <c r="CS163" i="1"/>
  <c r="CN143" i="1"/>
  <c r="BW142" i="1"/>
  <c r="BJ149" i="1"/>
  <c r="CM150" i="1"/>
  <c r="DH150" i="1"/>
  <c r="CU150" i="1"/>
  <c r="CQ96" i="1"/>
  <c r="CK96" i="1"/>
  <c r="CN128" i="1"/>
  <c r="CM67" i="1"/>
  <c r="BJ23" i="1"/>
  <c r="CM24" i="1"/>
  <c r="CU24" i="1"/>
  <c r="DH24" i="1"/>
  <c r="CL30" i="1"/>
  <c r="DF30" i="1"/>
  <c r="BW43" i="1"/>
  <c r="CN44" i="1"/>
  <c r="BN6" i="1"/>
  <c r="CL183" i="1"/>
  <c r="DF183" i="1"/>
  <c r="AW163" i="1"/>
  <c r="CK156" i="1"/>
  <c r="DD156" i="1"/>
  <c r="CQ156" i="1"/>
  <c r="DD145" i="1"/>
  <c r="CK145" i="1"/>
  <c r="CQ145" i="1"/>
  <c r="BR9" i="1"/>
  <c r="CN122" i="1"/>
  <c r="CW94" i="1"/>
  <c r="AJ67" i="1"/>
  <c r="CQ68" i="1"/>
  <c r="CK68" i="1"/>
  <c r="CM71" i="1"/>
  <c r="CU71" i="1"/>
  <c r="BJ70" i="1"/>
  <c r="CU70" i="1" s="1"/>
  <c r="CS43" i="1"/>
  <c r="CU43" i="1"/>
  <c r="CU41" i="1"/>
  <c r="AL21" i="1"/>
  <c r="CE188" i="1"/>
  <c r="CE6" i="1"/>
  <c r="BO188" i="1"/>
  <c r="BO6" i="1"/>
  <c r="CN80" i="1"/>
  <c r="AT21" i="1"/>
  <c r="AT188" i="1" s="1"/>
  <c r="CI9" i="1"/>
  <c r="DD150" i="1"/>
  <c r="CQ150" i="1"/>
  <c r="CK150" i="1"/>
  <c r="CW141" i="1"/>
  <c r="CJ142" i="1"/>
  <c r="CY143" i="1"/>
  <c r="CQ109" i="1"/>
  <c r="CK109" i="1"/>
  <c r="CQ92" i="1"/>
  <c r="CK92" i="1"/>
  <c r="CK122" i="1"/>
  <c r="CQ122" i="1"/>
  <c r="CK112" i="1"/>
  <c r="CQ112" i="1"/>
  <c r="CL71" i="1"/>
  <c r="AW70" i="1"/>
  <c r="AU21" i="1"/>
  <c r="AU188" i="1" s="1"/>
  <c r="CK80" i="1"/>
  <c r="CQ80" i="1"/>
  <c r="CQ125" i="1"/>
  <c r="CK125" i="1"/>
  <c r="CJ70" i="1"/>
  <c r="CJ22" i="1"/>
  <c r="CT22" i="1"/>
  <c r="BG188" i="1"/>
  <c r="BG6" i="1"/>
  <c r="F2" i="1"/>
  <c r="F5" i="1" s="1"/>
  <c r="F21" i="1"/>
  <c r="F188" i="1" s="1"/>
  <c r="CK62" i="1"/>
  <c r="CQ62" i="1"/>
  <c r="CK175" i="1"/>
  <c r="AJ174" i="1"/>
  <c r="CQ175" i="1"/>
  <c r="CQ56" i="1"/>
  <c r="CK56" i="1"/>
  <c r="CK37" i="1"/>
  <c r="DD37" i="1"/>
  <c r="CQ37" i="1"/>
  <c r="CK186" i="1"/>
  <c r="CQ186" i="1"/>
  <c r="CA9" i="1"/>
  <c r="AJ153" i="1"/>
  <c r="AJ149" i="1" s="1"/>
  <c r="CM163" i="1"/>
  <c r="BJ9" i="1"/>
  <c r="CQ176" i="1"/>
  <c r="CK176" i="1"/>
  <c r="CK136" i="1"/>
  <c r="CQ136" i="1"/>
  <c r="CQ120" i="1"/>
  <c r="CK120" i="1"/>
  <c r="AM21" i="1"/>
  <c r="AM188" i="1" s="1"/>
  <c r="Y21" i="1"/>
  <c r="Y188" i="1" s="1"/>
  <c r="CN62" i="1"/>
  <c r="BW61" i="1"/>
  <c r="CS83" i="1"/>
  <c r="DH37" i="1"/>
  <c r="CM37" i="1"/>
  <c r="CK105" i="1"/>
  <c r="CY70" i="1"/>
  <c r="CX60" i="1"/>
  <c r="CS94" i="1"/>
  <c r="CW71" i="1"/>
  <c r="BS21" i="1"/>
  <c r="CS23" i="1"/>
  <c r="CS22" i="1" s="1"/>
  <c r="AY188" i="1"/>
  <c r="AF70" i="1"/>
  <c r="AF60" i="1" s="1"/>
  <c r="H60" i="1"/>
  <c r="CQ182" i="1"/>
  <c r="CK182" i="1"/>
  <c r="BW149" i="1"/>
  <c r="BS9" i="1"/>
  <c r="BB9" i="1"/>
  <c r="AW149" i="1"/>
  <c r="CL150" i="1"/>
  <c r="DF150" i="1"/>
  <c r="CQ134" i="1"/>
  <c r="CK134" i="1"/>
  <c r="CM112" i="1"/>
  <c r="CQ71" i="1"/>
  <c r="AW43" i="1"/>
  <c r="CL44" i="1"/>
  <c r="CY62" i="1"/>
  <c r="BK21" i="1"/>
  <c r="BT21" i="1"/>
  <c r="CY43" i="1"/>
  <c r="CY22" i="1" s="1"/>
  <c r="CX22" i="1"/>
  <c r="AJ43" i="1"/>
  <c r="BP6" i="1"/>
  <c r="CQ146" i="1"/>
  <c r="BK9" i="1"/>
  <c r="CM147" i="1"/>
  <c r="BJ146" i="1"/>
  <c r="CU147" i="1"/>
  <c r="CN156" i="1"/>
  <c r="DJ156" i="1"/>
  <c r="AW146" i="1"/>
  <c r="CK146" i="1" s="1"/>
  <c r="CL147" i="1"/>
  <c r="CM143" i="1"/>
  <c r="CJ153" i="1"/>
  <c r="CN153" i="1" s="1"/>
  <c r="CM153" i="1"/>
  <c r="CK165" i="1"/>
  <c r="DD165" i="1"/>
  <c r="CQ165" i="1"/>
  <c r="CM105" i="1"/>
  <c r="CU105" i="1"/>
  <c r="CM118" i="1"/>
  <c r="CS150" i="1"/>
  <c r="AJ118" i="1"/>
  <c r="AF83" i="1"/>
  <c r="AJ94" i="1"/>
  <c r="BQ21" i="1"/>
  <c r="CY156" i="1"/>
  <c r="CL83" i="1"/>
  <c r="CM94" i="1"/>
  <c r="DF24" i="1"/>
  <c r="CL24" i="1"/>
  <c r="AW23" i="1"/>
  <c r="BL21" i="1"/>
  <c r="CT60" i="1"/>
  <c r="AI21" i="1"/>
  <c r="AI188" i="1" s="1"/>
  <c r="N21" i="1"/>
  <c r="N188" i="1" s="1"/>
  <c r="CQ144" i="1"/>
  <c r="AJ143" i="1"/>
  <c r="CK144" i="1"/>
  <c r="DH61" i="1"/>
  <c r="CM61" i="1"/>
  <c r="CM41" i="1"/>
  <c r="DH41" i="1"/>
  <c r="CN183" i="1"/>
  <c r="DJ183" i="1"/>
  <c r="AJ183" i="1"/>
  <c r="BC9" i="1"/>
  <c r="AL9" i="1"/>
  <c r="CN147" i="1"/>
  <c r="BW146" i="1"/>
  <c r="CN146" i="1" s="1"/>
  <c r="DH168" i="1"/>
  <c r="CU168" i="1"/>
  <c r="CM168" i="1"/>
  <c r="CU142" i="1"/>
  <c r="AJ83" i="1"/>
  <c r="AE70" i="1"/>
  <c r="AE60" i="1" s="1"/>
  <c r="CN41" i="1"/>
  <c r="DJ41" i="1"/>
  <c r="CN71" i="1"/>
  <c r="BW70" i="1"/>
  <c r="BD21" i="1"/>
  <c r="CU37" i="1"/>
  <c r="CQ50" i="1"/>
  <c r="CK50" i="1"/>
  <c r="CN30" i="1"/>
  <c r="DJ30" i="1"/>
  <c r="BW23" i="1"/>
  <c r="CK29" i="1"/>
  <c r="AJ28" i="1"/>
  <c r="CQ29" i="1"/>
  <c r="BY6" i="1"/>
  <c r="CK30" i="1" l="1"/>
  <c r="CJ60" i="1"/>
  <c r="AJ23" i="1"/>
  <c r="CS149" i="1"/>
  <c r="CS141" i="1" s="1"/>
  <c r="CK41" i="1"/>
  <c r="AZ21" i="1"/>
  <c r="AZ188" i="1" s="1"/>
  <c r="AX6" i="1"/>
  <c r="DD30" i="1"/>
  <c r="CQ41" i="1"/>
  <c r="BJ141" i="1"/>
  <c r="CI6" i="1"/>
  <c r="CD188" i="1"/>
  <c r="CD6" i="1"/>
  <c r="BC6" i="1"/>
  <c r="BC188" i="1"/>
  <c r="BB6" i="1"/>
  <c r="BM6" i="1"/>
  <c r="CQ44" i="1"/>
  <c r="CS70" i="1"/>
  <c r="CS60" i="1" s="1"/>
  <c r="CY163" i="1"/>
  <c r="CX21" i="1"/>
  <c r="CQ128" i="1"/>
  <c r="BF6" i="1"/>
  <c r="BJ60" i="1"/>
  <c r="CU60" i="1" s="1"/>
  <c r="DD168" i="1"/>
  <c r="CQ168" i="1"/>
  <c r="CK168" i="1"/>
  <c r="CL142" i="1"/>
  <c r="BH188" i="1"/>
  <c r="BH6" i="1"/>
  <c r="CW70" i="1"/>
  <c r="CW60" i="1" s="1"/>
  <c r="BE188" i="1"/>
  <c r="BE6" i="1"/>
  <c r="CL149" i="1"/>
  <c r="CA6" i="1"/>
  <c r="CC188" i="1"/>
  <c r="CC6" i="1"/>
  <c r="CG188" i="1"/>
  <c r="CG6" i="1"/>
  <c r="BX188" i="1"/>
  <c r="BX6" i="1"/>
  <c r="F6" i="1"/>
  <c r="BR6" i="1"/>
  <c r="BR188" i="1"/>
  <c r="AE21" i="1"/>
  <c r="AE188" i="1" s="1"/>
  <c r="CK149" i="1"/>
  <c r="CQ149" i="1"/>
  <c r="CQ23" i="1"/>
  <c r="CK23" i="1"/>
  <c r="AJ22" i="1"/>
  <c r="AF21" i="1"/>
  <c r="AF188" i="1" s="1"/>
  <c r="CL23" i="1"/>
  <c r="AW22" i="1"/>
  <c r="CT21" i="1"/>
  <c r="CL146" i="1"/>
  <c r="AW141" i="1"/>
  <c r="CL141" i="1" s="1"/>
  <c r="H21" i="1"/>
  <c r="H188" i="1" s="1"/>
  <c r="BW60" i="1"/>
  <c r="CM60" i="1" s="1"/>
  <c r="CN61" i="1"/>
  <c r="DJ61" i="1"/>
  <c r="CU141" i="1"/>
  <c r="CB188" i="1"/>
  <c r="CB6" i="1"/>
  <c r="CQ174" i="1"/>
  <c r="CH188" i="1"/>
  <c r="CH6" i="1"/>
  <c r="CM149" i="1"/>
  <c r="CU149" i="1"/>
  <c r="CQ67" i="1"/>
  <c r="CK67" i="1"/>
  <c r="CW21" i="1"/>
  <c r="CQ94" i="1"/>
  <c r="CK94" i="1"/>
  <c r="CY60" i="1"/>
  <c r="CK174" i="1"/>
  <c r="DD174" i="1"/>
  <c r="AJ163" i="1"/>
  <c r="CM70" i="1"/>
  <c r="DH70" i="1"/>
  <c r="CN142" i="1"/>
  <c r="BW141" i="1"/>
  <c r="CK153" i="1"/>
  <c r="CQ153" i="1"/>
  <c r="CY142" i="1"/>
  <c r="CK28" i="1"/>
  <c r="DD28" i="1"/>
  <c r="CQ28" i="1"/>
  <c r="CQ83" i="1"/>
  <c r="CK83" i="1"/>
  <c r="CS21" i="1"/>
  <c r="CK43" i="1"/>
  <c r="DD43" i="1"/>
  <c r="CQ43" i="1"/>
  <c r="BD188" i="1"/>
  <c r="BD6" i="1"/>
  <c r="CK183" i="1"/>
  <c r="CQ183" i="1"/>
  <c r="DD183" i="1"/>
  <c r="CQ118" i="1"/>
  <c r="CK118" i="1"/>
  <c r="BT188" i="1"/>
  <c r="BT6" i="1"/>
  <c r="BZ188" i="1"/>
  <c r="BZ6" i="1"/>
  <c r="CL70" i="1"/>
  <c r="DF70" i="1"/>
  <c r="BJ22" i="1"/>
  <c r="CU22" i="1" s="1"/>
  <c r="CM23" i="1"/>
  <c r="CU23" i="1"/>
  <c r="BW22" i="1"/>
  <c r="CN23" i="1"/>
  <c r="AJ142" i="1"/>
  <c r="CK143" i="1"/>
  <c r="CQ143" i="1"/>
  <c r="BL188" i="1"/>
  <c r="BL6" i="1"/>
  <c r="CY153" i="1"/>
  <c r="CJ149" i="1"/>
  <c r="CY149" i="1" s="1"/>
  <c r="CM146" i="1"/>
  <c r="CU146" i="1"/>
  <c r="DF43" i="1"/>
  <c r="CL43" i="1"/>
  <c r="CM9" i="1"/>
  <c r="AJ61" i="1"/>
  <c r="AL188" i="1"/>
  <c r="AL6" i="1"/>
  <c r="CN43" i="1"/>
  <c r="DJ43" i="1"/>
  <c r="BU188" i="1"/>
  <c r="BU6" i="1"/>
  <c r="CN163" i="1"/>
  <c r="BW9" i="1"/>
  <c r="DJ70" i="1"/>
  <c r="CN70" i="1"/>
  <c r="BQ188" i="1"/>
  <c r="BQ6" i="1"/>
  <c r="BK188" i="1"/>
  <c r="BK6" i="1"/>
  <c r="AJ70" i="1"/>
  <c r="BS188" i="1"/>
  <c r="BS6" i="1"/>
  <c r="CL163" i="1"/>
  <c r="AW9" i="1"/>
  <c r="DH43" i="1"/>
  <c r="CM43" i="1"/>
  <c r="CL61" i="1"/>
  <c r="AW60" i="1"/>
  <c r="DF61" i="1"/>
  <c r="AZ6" i="1" l="1"/>
  <c r="CJ141" i="1"/>
  <c r="CY141" i="1" s="1"/>
  <c r="CY21" i="1" s="1"/>
  <c r="CK22" i="1"/>
  <c r="CQ22" i="1"/>
  <c r="CN9" i="1"/>
  <c r="CN149" i="1"/>
  <c r="CJ21" i="1"/>
  <c r="CL9" i="1"/>
  <c r="CN22" i="1"/>
  <c r="BW21" i="1"/>
  <c r="CQ163" i="1"/>
  <c r="CK163" i="1"/>
  <c r="AJ9" i="1"/>
  <c r="DD61" i="1"/>
  <c r="CQ61" i="1"/>
  <c r="CK61" i="1"/>
  <c r="AJ60" i="1"/>
  <c r="CL60" i="1"/>
  <c r="CL22" i="1"/>
  <c r="AW21" i="1"/>
  <c r="CN141" i="1"/>
  <c r="CN60" i="1"/>
  <c r="CK70" i="1"/>
  <c r="DD70" i="1"/>
  <c r="CQ70" i="1"/>
  <c r="CQ142" i="1"/>
  <c r="AJ141" i="1"/>
  <c r="CK142" i="1"/>
  <c r="CM22" i="1"/>
  <c r="BJ21" i="1"/>
  <c r="CM141" i="1"/>
  <c r="AJ21" i="1" l="1"/>
  <c r="AJ188" i="1" s="1"/>
  <c r="BJ188" i="1"/>
  <c r="CM21" i="1"/>
  <c r="BJ6" i="1"/>
  <c r="CK9" i="1"/>
  <c r="CJ188" i="1"/>
  <c r="CJ6" i="1"/>
  <c r="BW188" i="1"/>
  <c r="BW6" i="1"/>
  <c r="CN21" i="1"/>
  <c r="CK141" i="1"/>
  <c r="CQ141" i="1"/>
  <c r="AW188" i="1"/>
  <c r="CL21" i="1"/>
  <c r="AW6" i="1"/>
  <c r="CU21" i="1"/>
  <c r="CQ60" i="1"/>
  <c r="CK60" i="1"/>
  <c r="AJ6" i="1" l="1"/>
  <c r="CK21" i="1"/>
  <c r="CQ21" i="1"/>
  <c r="CM188" i="1"/>
  <c r="CM6" i="1"/>
  <c r="CN188" i="1"/>
  <c r="CN6" i="1"/>
  <c r="CK188" i="1"/>
  <c r="CK6" i="1"/>
  <c r="CL188" i="1"/>
  <c r="CL6" i="1"/>
</calcChain>
</file>

<file path=xl/sharedStrings.xml><?xml version="1.0" encoding="utf-8"?>
<sst xmlns="http://schemas.openxmlformats.org/spreadsheetml/2006/main" count="530" uniqueCount="406">
  <si>
    <t>SECCION 2502 DEFENSORIA DEL PUEBLO</t>
  </si>
  <si>
    <t>INFORME DE EJECUCIÓN PRESUPUESTAL VIGENCIA 2015</t>
  </si>
  <si>
    <t>A  MAYO DE 2015</t>
  </si>
  <si>
    <t>Fuente: Sistema de Información Financiera SIIF</t>
  </si>
  <si>
    <t xml:space="preserve"> </t>
  </si>
  <si>
    <t xml:space="preserve">APROPIACION </t>
  </si>
  <si>
    <t>MODIFICACIONES</t>
  </si>
  <si>
    <t>TOTAL MODIFICACIONES</t>
  </si>
  <si>
    <t>APLAZAMIENTO</t>
  </si>
  <si>
    <t>APROPIACION</t>
  </si>
  <si>
    <t>CERTIFICADOS DE DISPONIBILIDAD</t>
  </si>
  <si>
    <t>CERTIFICADOS</t>
  </si>
  <si>
    <t>COMPROMISOS</t>
  </si>
  <si>
    <t>OBLIGACIONES</t>
  </si>
  <si>
    <t>PAGOS</t>
  </si>
  <si>
    <t>SALDO POR</t>
  </si>
  <si>
    <t>REVISION</t>
  </si>
  <si>
    <t>REV</t>
  </si>
  <si>
    <t>CODIGO</t>
  </si>
  <si>
    <t>REC</t>
  </si>
  <si>
    <t>DESCRIPCION</t>
  </si>
  <si>
    <t>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</si>
  <si>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</si>
  <si>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</si>
  <si>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</si>
  <si>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</si>
  <si>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</si>
  <si>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</si>
  <si>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</si>
  <si>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</si>
  <si>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</si>
  <si>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</si>
  <si>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</si>
  <si>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</si>
  <si>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REDUCCION</t>
  </si>
  <si>
    <t>ADICION</t>
  </si>
  <si>
    <t>DISP. VIGENTE</t>
  </si>
  <si>
    <t>ACUMULADOS</t>
  </si>
  <si>
    <t>CERTIFICAR</t>
  </si>
  <si>
    <t>COMPROMETER</t>
  </si>
  <si>
    <t>OBLIGAR</t>
  </si>
  <si>
    <t>PAGAR</t>
  </si>
  <si>
    <t>APROPIACION VIGENTE</t>
  </si>
  <si>
    <t>DIF</t>
  </si>
  <si>
    <t>CDP</t>
  </si>
  <si>
    <t>COMP</t>
  </si>
  <si>
    <t>OBLIG</t>
  </si>
  <si>
    <t>P/TAL</t>
  </si>
  <si>
    <t>CONTRACREDITO</t>
  </si>
  <si>
    <t>CREDITO</t>
  </si>
  <si>
    <t>BLOQUEO</t>
  </si>
  <si>
    <t>(1-2)</t>
  </si>
  <si>
    <t>(2-3)</t>
  </si>
  <si>
    <t>(3-4)</t>
  </si>
  <si>
    <t>(4-5)</t>
  </si>
  <si>
    <t>F</t>
  </si>
  <si>
    <t>FUNCIONAMIENTO</t>
  </si>
  <si>
    <t>GP</t>
  </si>
  <si>
    <t>A-1</t>
  </si>
  <si>
    <t>GASTOS DE PERSONAL</t>
  </si>
  <si>
    <t>A 1-0-1</t>
  </si>
  <si>
    <t>SERVICIOS PERSONALES ASOCIADOS A NÓMINA</t>
  </si>
  <si>
    <t>APR DISP</t>
  </si>
  <si>
    <t>A-1-0-1-1</t>
  </si>
  <si>
    <t>A 1-0-1-1</t>
  </si>
  <si>
    <t>Sueldos de Personal de Nómina</t>
  </si>
  <si>
    <t>A 1-0-1-1-1</t>
  </si>
  <si>
    <t xml:space="preserve">Sueldos </t>
  </si>
  <si>
    <t>A 1-0-1-1-2</t>
  </si>
  <si>
    <t>Sueldos de vacaciones</t>
  </si>
  <si>
    <t>A 1-0-1-1-4</t>
  </si>
  <si>
    <t>Incapacidades y licencias de maternid.</t>
  </si>
  <si>
    <t>A-1-0-1-4</t>
  </si>
  <si>
    <t>A 1-0-1-4</t>
  </si>
  <si>
    <t>Prima técnica</t>
  </si>
  <si>
    <t>A 1-0-1-4-2</t>
  </si>
  <si>
    <t>Prima técnica no salarial</t>
  </si>
  <si>
    <t>A-1-0-1-5</t>
  </si>
  <si>
    <t>A 1-0-1-5</t>
  </si>
  <si>
    <t>Otros</t>
  </si>
  <si>
    <t>A 1-0-1-5-1</t>
  </si>
  <si>
    <t>Gastos de representacion</t>
  </si>
  <si>
    <t>A 1-0-1-5-2</t>
  </si>
  <si>
    <t>Bonificacion Servicios Prestados</t>
  </si>
  <si>
    <t>A 1-0-1-5-14</t>
  </si>
  <si>
    <t>Prima de Servicio</t>
  </si>
  <si>
    <t>A 1-0-1-5-15</t>
  </si>
  <si>
    <t>Prima de Vacaciones</t>
  </si>
  <si>
    <t>A 1-0-1-5-16</t>
  </si>
  <si>
    <t>Prima de Navidad</t>
  </si>
  <si>
    <t>A 1-0-1-5-22</t>
  </si>
  <si>
    <t>Prima Especial de Servicios</t>
  </si>
  <si>
    <t>A-1-0-1-9</t>
  </si>
  <si>
    <t>A 1-0-1-9</t>
  </si>
  <si>
    <t>Horas Extras, Dias Féstivos e Indemnización por Vacaciones</t>
  </si>
  <si>
    <t>A 1-0-1-9-1</t>
  </si>
  <si>
    <t>Horas Extras</t>
  </si>
  <si>
    <t>A 1-0-1-9-3</t>
  </si>
  <si>
    <t>Indemnizacion por Vacaciones</t>
  </si>
  <si>
    <t>A 1-0-1-999</t>
  </si>
  <si>
    <t>Pagos Pasivos Exigibles Vigencia Expiradas</t>
  </si>
  <si>
    <t>A-1-0-2</t>
  </si>
  <si>
    <t>A 1-0-2</t>
  </si>
  <si>
    <t>Servicios Personales Indirectos</t>
  </si>
  <si>
    <t>A 1-0-2-12</t>
  </si>
  <si>
    <t>Honorarios</t>
  </si>
  <si>
    <t>A-1-0-5</t>
  </si>
  <si>
    <t>A 1-0-5</t>
  </si>
  <si>
    <t>Contribuciones inherentes a la Nómina S.Privado y Público</t>
  </si>
  <si>
    <t>A 1-0-5-1</t>
  </si>
  <si>
    <t>Al sector Privado</t>
  </si>
  <si>
    <t>A 1-0-5-1-1</t>
  </si>
  <si>
    <t>Cajas de Compensación Privadas</t>
  </si>
  <si>
    <t>A 1-0-5-1-2</t>
  </si>
  <si>
    <t>Fondos Administradores de Cesantias Privados</t>
  </si>
  <si>
    <t>A 1-0-5-1-3</t>
  </si>
  <si>
    <t>Fondos Administradores de Pensiones Privados</t>
  </si>
  <si>
    <t>A 1-0-5-1-4</t>
  </si>
  <si>
    <t>Empresas Privadas Promotoras de salud</t>
  </si>
  <si>
    <t>A 1-0-5-1-5</t>
  </si>
  <si>
    <t>Administradoras Privadas de Aportes para Accidentes de Traba</t>
  </si>
  <si>
    <t>A 1-0-5-2</t>
  </si>
  <si>
    <t>Al sector Público</t>
  </si>
  <si>
    <t>A 1-0-5-2-1</t>
  </si>
  <si>
    <t>Cajas de Compensación Públicas</t>
  </si>
  <si>
    <t>A 1-0-5-2-2</t>
  </si>
  <si>
    <t>Fondo nacional de Ahorro</t>
  </si>
  <si>
    <t>A 1-0-5-2-3</t>
  </si>
  <si>
    <t>Fondos Administradores de Pensiones Públicos</t>
  </si>
  <si>
    <t>A 1-0-5-2-6</t>
  </si>
  <si>
    <t>Empresas Públicas Promotoras de salud</t>
  </si>
  <si>
    <t>A 1-0-5-6</t>
  </si>
  <si>
    <t>Aportes al ICBF</t>
  </si>
  <si>
    <t>A 1-0-5-7</t>
  </si>
  <si>
    <t>Aportes Al SENA</t>
  </si>
  <si>
    <t>A 1-0-5-8</t>
  </si>
  <si>
    <t>Aportes a la ESAP</t>
  </si>
  <si>
    <t>A 1-0-5-9</t>
  </si>
  <si>
    <t>Aportes a Escuelas Industriales</t>
  </si>
  <si>
    <t>GN</t>
  </si>
  <si>
    <t>GASTOS GENERALES</t>
  </si>
  <si>
    <t>A-2-0-3</t>
  </si>
  <si>
    <t>A 2-0-3</t>
  </si>
  <si>
    <t>Impuestos y Multas</t>
  </si>
  <si>
    <t>A 2-0-3-50</t>
  </si>
  <si>
    <t>Impuestos y Contribuciones</t>
  </si>
  <si>
    <t>A 2-0-3-50-2</t>
  </si>
  <si>
    <t>Impuesto de Vehículos</t>
  </si>
  <si>
    <t>A 2-0-3-50-3</t>
  </si>
  <si>
    <t>Impuesto Predial</t>
  </si>
  <si>
    <t>A 2-0-3-50-16</t>
  </si>
  <si>
    <t>Valorización Edificaciones</t>
  </si>
  <si>
    <t>A 2-0-3-50-90</t>
  </si>
  <si>
    <t>Otros Impuestos</t>
  </si>
  <si>
    <t>A 2-0-3-51</t>
  </si>
  <si>
    <t>Multas y Sanciones</t>
  </si>
  <si>
    <t>A 2-0-3-51-1</t>
  </si>
  <si>
    <t xml:space="preserve">Multas </t>
  </si>
  <si>
    <t>A 2-0-3-51-2</t>
  </si>
  <si>
    <t>Sanciones</t>
  </si>
  <si>
    <t>A-2-0-4</t>
  </si>
  <si>
    <t>A 2-0-4</t>
  </si>
  <si>
    <t>Adquisición de Bienes y Servicios</t>
  </si>
  <si>
    <t>A 2-0-4-1</t>
  </si>
  <si>
    <t>Compra de Equipo</t>
  </si>
  <si>
    <t>A 2-0-4-1-3</t>
  </si>
  <si>
    <t>Herramientas</t>
  </si>
  <si>
    <t>A 2-0-4-1-4</t>
  </si>
  <si>
    <t>Audiovisuales y Accesorios</t>
  </si>
  <si>
    <t>A 2-0-4-1-6</t>
  </si>
  <si>
    <t>Equipo de Sistemas</t>
  </si>
  <si>
    <t>A 2-0-4-1-8</t>
  </si>
  <si>
    <t>Software</t>
  </si>
  <si>
    <t>A 2-0-4-1-9</t>
  </si>
  <si>
    <t>Equipo de Cafetería</t>
  </si>
  <si>
    <t>A 2-0-4-1-16</t>
  </si>
  <si>
    <t>Vehículos</t>
  </si>
  <si>
    <t>A 2-0-4-1-25</t>
  </si>
  <si>
    <t>Otras Compras de Equipos</t>
  </si>
  <si>
    <t>A 2-0-4-1-26</t>
  </si>
  <si>
    <t>Equipo de Comunicaciones</t>
  </si>
  <si>
    <t>A 2-0-4-2</t>
  </si>
  <si>
    <t>Enseres y Equipos de oficina</t>
  </si>
  <si>
    <t>A 2-0-4-2-1</t>
  </si>
  <si>
    <t>Equipos y Máquinas para Oficina</t>
  </si>
  <si>
    <t>A 2-0-4-2-2</t>
  </si>
  <si>
    <t>Mobiliario y Enseres</t>
  </si>
  <si>
    <t>A 2-0-4-4</t>
  </si>
  <si>
    <t>Materiales y Suministros</t>
  </si>
  <si>
    <t>A 2-0-4-4-1</t>
  </si>
  <si>
    <t>Combustibles y Lubricantes</t>
  </si>
  <si>
    <t>A 2-0-4-4-2</t>
  </si>
  <si>
    <t>Dotación</t>
  </si>
  <si>
    <t>A 2-0-4-4-6</t>
  </si>
  <si>
    <t>Llantas y Accesorios</t>
  </si>
  <si>
    <t>A 2-0-4-4-9</t>
  </si>
  <si>
    <t>Materiales de Construcción</t>
  </si>
  <si>
    <t>A 2-0-4-4-15</t>
  </si>
  <si>
    <t>Papelería, Útiles de Escritorio y Oficina</t>
  </si>
  <si>
    <t>A 2-0-4-4-17</t>
  </si>
  <si>
    <t>Productos de Aseo y Limpieza</t>
  </si>
  <si>
    <t>A 2-0-4-4-18</t>
  </si>
  <si>
    <t>Productos de Cafetería y Restaurante</t>
  </si>
  <si>
    <t>A 2-0-4-4-20</t>
  </si>
  <si>
    <t>Repuestos</t>
  </si>
  <si>
    <t>A 2-0-4-4-21</t>
  </si>
  <si>
    <t>Utensilios de Cafetería</t>
  </si>
  <si>
    <t>A 2-0-4-4-23</t>
  </si>
  <si>
    <t>Otros Materiales y Suministros</t>
  </si>
  <si>
    <t>A 2-0-4-5</t>
  </si>
  <si>
    <t>Mantenimiento</t>
  </si>
  <si>
    <t>A 2-0-4-5-1</t>
  </si>
  <si>
    <t>Mantenimiento de Bienes Inmuebles</t>
  </si>
  <si>
    <t>A 2-0-4-5-2</t>
  </si>
  <si>
    <t>Mantenimiento de Bienes Muebles, Equipos y Enseres</t>
  </si>
  <si>
    <t>A 2-0-4-5-5</t>
  </si>
  <si>
    <t>Mantenimiento Equipos de Comunicación y Cómputo</t>
  </si>
  <si>
    <t>A 2-0-4-5-6</t>
  </si>
  <si>
    <t xml:space="preserve">Mantenimiento Equipo de navegación  y Transporte </t>
  </si>
  <si>
    <t>A 2-0-4-5-8</t>
  </si>
  <si>
    <t>Servicio de Aseo</t>
  </si>
  <si>
    <t>A 2-0-4-5-9</t>
  </si>
  <si>
    <t>Servicio de Cafeteria y Restaurante</t>
  </si>
  <si>
    <t>A 2-0-4-5-10</t>
  </si>
  <si>
    <t>Servicio de Seguridad y Vigilancia</t>
  </si>
  <si>
    <t>A 2-0-4-5-11</t>
  </si>
  <si>
    <t>Administración, Operación y Mantenimiento de Plantas de Energía</t>
  </si>
  <si>
    <t>A 2-0-4-5-12</t>
  </si>
  <si>
    <t>Mantenimiento de Otros Bienes</t>
  </si>
  <si>
    <t>A 2-0-4-5-13</t>
  </si>
  <si>
    <t>Mantenimiento de Software</t>
  </si>
  <si>
    <t>A 2-0-4-6</t>
  </si>
  <si>
    <t>Comunicaciones y Transporte</t>
  </si>
  <si>
    <t>A 2-0-4-6-2</t>
  </si>
  <si>
    <t>Correo</t>
  </si>
  <si>
    <t>A 2-0-4-6-3</t>
  </si>
  <si>
    <t>Embalaje y Acarreo</t>
  </si>
  <si>
    <t>A 2-0-4-6-5</t>
  </si>
  <si>
    <t>Servicios de Transmisión de Información</t>
  </si>
  <si>
    <t>A 2-0-4-7</t>
  </si>
  <si>
    <t>Impresos y Publicaciones</t>
  </si>
  <si>
    <t>A 2-0-4-7-5</t>
  </si>
  <si>
    <t>Suscripciones</t>
  </si>
  <si>
    <t>A 2-0-4-7-6</t>
  </si>
  <si>
    <t>Otros Gastos Por Impresos y Publicaciones</t>
  </si>
  <si>
    <t>A 2-0-4-8</t>
  </si>
  <si>
    <t>Servicios Públicos</t>
  </si>
  <si>
    <t>A 2-0-4-8-1</t>
  </si>
  <si>
    <t>Acueducto Alcantarillado y Aseo</t>
  </si>
  <si>
    <t>A 2-0-4-8-2</t>
  </si>
  <si>
    <t>Energía</t>
  </si>
  <si>
    <t>A 2-0-4-8-3</t>
  </si>
  <si>
    <t>Gas Natural</t>
  </si>
  <si>
    <t>A 2-0-4-8-5</t>
  </si>
  <si>
    <t>Telefonía Movil Celular</t>
  </si>
  <si>
    <t>A 2-0-4-8-6</t>
  </si>
  <si>
    <t>Teléfono Fax y Otros</t>
  </si>
  <si>
    <t>A 2-0-4-9</t>
  </si>
  <si>
    <t>Seguros</t>
  </si>
  <si>
    <t>A 2-0-4-9-1</t>
  </si>
  <si>
    <t>Seguro Accidentes Personales</t>
  </si>
  <si>
    <t>A 2-0-4-9-8</t>
  </si>
  <si>
    <t>Seguro Responsabilidad Civil</t>
  </si>
  <si>
    <t>A 2-0-4-9-11</t>
  </si>
  <si>
    <t>Seguros Generales</t>
  </si>
  <si>
    <t>A 2-0-4-10</t>
  </si>
  <si>
    <t>Arrendamientos</t>
  </si>
  <si>
    <t>A 2-0-4-10-1</t>
  </si>
  <si>
    <t>Arrendamientos Bienes Muebles</t>
  </si>
  <si>
    <t>A 2-0-4-10-2</t>
  </si>
  <si>
    <t>Arrendamientos Bienes Inmuebles</t>
  </si>
  <si>
    <t>A 2-0-4-11</t>
  </si>
  <si>
    <t>Viáticos y Gastos de Viaje</t>
  </si>
  <si>
    <t>A 2-0-4-11-1</t>
  </si>
  <si>
    <t>Viáticos y Gastos de Viaje al Exterior</t>
  </si>
  <si>
    <t>A 2-0-4-11-2</t>
  </si>
  <si>
    <t>Viáticos y Gastos de Viaje al Interior</t>
  </si>
  <si>
    <t>A 2-0-4-21</t>
  </si>
  <si>
    <t>Capacitación, Bienestar Social y Estímulos</t>
  </si>
  <si>
    <t>A 2-0-4-21-1</t>
  </si>
  <si>
    <t>Elementos para Bienestar Social</t>
  </si>
  <si>
    <t>A 2-0-4-21-2</t>
  </si>
  <si>
    <t>Elementos para Capacitación</t>
  </si>
  <si>
    <t>A 2-0-4-21-3</t>
  </si>
  <si>
    <t>Elementos para Estímulos</t>
  </si>
  <si>
    <t>A 2-0-4-21-4</t>
  </si>
  <si>
    <t>Servicios de Bienestar Social</t>
  </si>
  <si>
    <t>A 2-0-4-21-5</t>
  </si>
  <si>
    <t>Servicios de Capacitacion</t>
  </si>
  <si>
    <t>A 2-0-4-21-8</t>
  </si>
  <si>
    <t>Servicios para Estímulos</t>
  </si>
  <si>
    <t>A 2-0-4-40-15</t>
  </si>
  <si>
    <t>Otros Gastos por Adquisición de Bienes</t>
  </si>
  <si>
    <t>A 2-0-4-41</t>
  </si>
  <si>
    <t>Otros Gastos por Adquisición de Servicios</t>
  </si>
  <si>
    <t>A 2-0-4-41-2</t>
  </si>
  <si>
    <t>Servicios Médicos Hospitalarios</t>
  </si>
  <si>
    <t>A 2-0-4-41-5</t>
  </si>
  <si>
    <t>Gastos de Alimentación</t>
  </si>
  <si>
    <t>A 2-0-4-41-13</t>
  </si>
  <si>
    <t>TR</t>
  </si>
  <si>
    <t>A-3</t>
  </si>
  <si>
    <t>TRANSFERENCIAS CORRIENTES</t>
  </si>
  <si>
    <t>A 3-2</t>
  </si>
  <si>
    <t>Transferencias al Sector Público</t>
  </si>
  <si>
    <t>A 3-2-1</t>
  </si>
  <si>
    <t>Orden nacional</t>
  </si>
  <si>
    <t>A 3-2-1-1</t>
  </si>
  <si>
    <t>Cuota de auditaje contranal</t>
  </si>
  <si>
    <t>A 3-5</t>
  </si>
  <si>
    <t>Transferencias de Previsión y Seguridad Social</t>
  </si>
  <si>
    <t>A 3-5-3</t>
  </si>
  <si>
    <t>Otras Transferencias de Previsión y Seguridad Social</t>
  </si>
  <si>
    <t>A-3-5-3-44</t>
  </si>
  <si>
    <t>A 3-5-3-44</t>
  </si>
  <si>
    <t>Seguro de vida (Ley 16/88)</t>
  </si>
  <si>
    <t>A 3-6</t>
  </si>
  <si>
    <t xml:space="preserve">Otras Transferencias </t>
  </si>
  <si>
    <t>A-3-6-1-1</t>
  </si>
  <si>
    <t>A 3-6-1</t>
  </si>
  <si>
    <t>Sentencias y conciliaciones</t>
  </si>
  <si>
    <t>A 3-6-1-1</t>
  </si>
  <si>
    <t>A 3-6-3</t>
  </si>
  <si>
    <t>Destinatarios de las Otras Transferencias Corrientes</t>
  </si>
  <si>
    <t>A-3-6-3-4</t>
  </si>
  <si>
    <t>A 3-6-3-4</t>
  </si>
  <si>
    <t>Comision Busqueda de Personas Desaparecidas(Ley 589/2000)</t>
  </si>
  <si>
    <t>A-3-6-3-7</t>
  </si>
  <si>
    <t>A 3-6-3-7</t>
  </si>
  <si>
    <t>Defensoría Pública(Ley 24/92)</t>
  </si>
  <si>
    <t>A-3-6-3-11</t>
  </si>
  <si>
    <t>Fondo Defensa. Derechos.e Intereses.colectivos(Ley 472/98)</t>
  </si>
  <si>
    <t>A 3-6-3-11-1</t>
  </si>
  <si>
    <t>Acciones de Grupo</t>
  </si>
  <si>
    <t>A 3-6-3-11-2</t>
  </si>
  <si>
    <t>Gastos Judiciales, Peritazgo y Otros</t>
  </si>
  <si>
    <t>A-3-6-3-21</t>
  </si>
  <si>
    <t>A 3-6-3-21</t>
  </si>
  <si>
    <t>Otras Transferencias</t>
  </si>
  <si>
    <t>A-3-6-3-66</t>
  </si>
  <si>
    <t>A 3-6-3-66</t>
  </si>
  <si>
    <t>Fondo especial Comisión Nal de Búsqueda(Art 18 Ley 971/2005)</t>
  </si>
  <si>
    <t>A 3-6-3-999</t>
  </si>
  <si>
    <t>Pago pasivos exigibles vigencias expiradas</t>
  </si>
  <si>
    <t>IN</t>
  </si>
  <si>
    <t>INVERSION</t>
  </si>
  <si>
    <t>C-121-800-1</t>
  </si>
  <si>
    <t>C 121-800-1</t>
  </si>
  <si>
    <t>Aprovisionamiento de Condiciones Físicas Apropiadas para el Funcionamiento del Nivel Central de la Defensoría del Pueblo</t>
  </si>
  <si>
    <t>C-122-800-2</t>
  </si>
  <si>
    <t>C 122-800-2</t>
  </si>
  <si>
    <t>Adquisición, compra, mejoramiento,construc.adecuación. Sedes</t>
  </si>
  <si>
    <t>C-213-800-1</t>
  </si>
  <si>
    <t>C 213-800-1</t>
  </si>
  <si>
    <r>
      <t xml:space="preserve">Ampliación Modernización De Los Sistemas De Información Plataforma Computacional Telecomunicaciones Y Seguridad Informática Nacional - </t>
    </r>
    <r>
      <rPr>
        <b/>
        <sz val="12"/>
        <color indexed="10"/>
        <rFont val="Cambria"/>
        <family val="1"/>
      </rPr>
      <t>Previo Concepto DNP</t>
    </r>
  </si>
  <si>
    <t>C-310-1507-1</t>
  </si>
  <si>
    <t>C 310-1507-1</t>
  </si>
  <si>
    <t>Fortalecimiento del Respeto, Protección y Garantía de los Desc. Para Grupos y Sujetos de Especial Protección Nacional</t>
  </si>
  <si>
    <t>C-310-1507-3</t>
  </si>
  <si>
    <t>C 310-1507-3</t>
  </si>
  <si>
    <t>Divulgación Y Promoción De Los Derechos Humanos En Las Defensorías A Nivel Nacional</t>
  </si>
  <si>
    <t>C 310-1507-3-0-2</t>
  </si>
  <si>
    <t>Divulgación Y Promoción De Los Derechos Humanos En Las Defensorías A Nivel Nacional (APVND)</t>
  </si>
  <si>
    <t>C 310-1507-3-0-3</t>
  </si>
  <si>
    <t>Divulgación Y Promoción De Los Derechos Humanos En Las Defensorías A Nivel Nacional (NV)</t>
  </si>
  <si>
    <t>C-310-1507-4</t>
  </si>
  <si>
    <t>C 310-1507-4</t>
  </si>
  <si>
    <r>
      <t xml:space="preserve">Fortalecimiento Para La Promoción Y Seguimiento Al Cumplimiento De Los Derechos De Las Mujeres A Nivel Nacional </t>
    </r>
    <r>
      <rPr>
        <b/>
        <sz val="12"/>
        <color indexed="10"/>
        <rFont val="Cambria"/>
        <family val="1"/>
      </rPr>
      <t>- Previo Concepto DNP</t>
    </r>
  </si>
  <si>
    <t>C-320-1304-1</t>
  </si>
  <si>
    <t>C 320-1304-1</t>
  </si>
  <si>
    <t>Implementación Del Modelo Organizacional Para La Cualificación Integral Del Talento Humano A Nivel Nacional</t>
  </si>
  <si>
    <t>C-320-1507-1</t>
  </si>
  <si>
    <t>C 320-1507-1-0-2</t>
  </si>
  <si>
    <t>Implementación De La Estrategia De Atención Defensorial Descentralizada A La Población Rural En Colombia (APVND)</t>
  </si>
  <si>
    <t>C-510-800-2</t>
  </si>
  <si>
    <t>C 510-800-2</t>
  </si>
  <si>
    <t>Fortalecimiento De La Capacidad Técnica De Defensa De Los Operadores Nacional</t>
  </si>
  <si>
    <t>C 510-800-2-0-2</t>
  </si>
  <si>
    <t>Fortalecimiento De La Capacidad Técnica De Defensa De Los Operadores Nacional (APVND)</t>
  </si>
  <si>
    <t>C 510-800-2-0-3</t>
  </si>
  <si>
    <t>Fortalecimiento De La Capacidad Técnica De Defensa De Los Operadores Nacional (NV)</t>
  </si>
  <si>
    <t>C-520-800-3</t>
  </si>
  <si>
    <t>C 520-800-3</t>
  </si>
  <si>
    <r>
      <t>Implementación Sistema De Gestión Documental De La Defensoría Del Pueblo Capitales De Departamento Y Seccionales A Nivel Nacional -</t>
    </r>
    <r>
      <rPr>
        <b/>
        <sz val="12"/>
        <color indexed="10"/>
        <rFont val="Cambria"/>
        <family val="1"/>
      </rPr>
      <t xml:space="preserve"> Previo Concepto DNP</t>
    </r>
  </si>
  <si>
    <t>C-520-1507-1</t>
  </si>
  <si>
    <t>C 520-1507-1-0-1</t>
  </si>
  <si>
    <r>
      <t xml:space="preserve">Fortalecimiento De La Gestión De La Defensoría Del Pueblo Para La Prevención Y Atención Del Desplazamiento Forzado A Nivel Nacional - </t>
    </r>
    <r>
      <rPr>
        <b/>
        <sz val="12"/>
        <color indexed="10"/>
        <rFont val="Cambria"/>
        <family val="1"/>
      </rPr>
      <t>Previo Concepto DNP</t>
    </r>
  </si>
  <si>
    <t>C-670-1507-1</t>
  </si>
  <si>
    <t>C 670-1507-1-0-2</t>
  </si>
  <si>
    <t>Asesoría Orientación Y Acompañamiento A Las Víctimas Del Conflicto Armado Interno Nacional (APVND)</t>
  </si>
  <si>
    <t>C-670-1507-2</t>
  </si>
  <si>
    <t>C 670-1507-2</t>
  </si>
  <si>
    <r>
      <t xml:space="preserve">Implementación Del Programa De Acompañamiento, Asesoría A Las Victimas De Grupos Étnicos Y Seguimiento En El Marco De Los Decretos Especiales Con Fuerza De Ley - </t>
    </r>
    <r>
      <rPr>
        <b/>
        <sz val="12"/>
        <color indexed="10"/>
        <rFont val="Cambria"/>
        <family val="1"/>
      </rPr>
      <t>Previo Concepto DNP</t>
    </r>
  </si>
  <si>
    <t>C 670-1507-2-0-2</t>
  </si>
  <si>
    <t>Implementación del programa de acompañamiento, asesoría a las víctimas de grupos étnicos y seguimiento en el marco de los decretos espe ciales con fuerza de ley(APVND)</t>
  </si>
  <si>
    <t>C 670-1507-2-0-3</t>
  </si>
  <si>
    <t>Implementación del programa de acompañamiento, asesoría a las víctimas de grupos étnicos y seguimiento en el marco de los decretos espe ciales con fuerza de ley(NV)</t>
  </si>
  <si>
    <t>C-670-1507-3</t>
  </si>
  <si>
    <t>Consolidación Del Sistema De Alertas Tempranas Para La Prevención De Violaciones De DDHH Y DHI A Nivel Nacional</t>
  </si>
  <si>
    <t>C 670-1507-3-0-2</t>
  </si>
  <si>
    <t>Consolidación Del Sistema De Alertas Tempranas Para La Prevención De Violaciones De DDHH Y DIH A Nivel Nacional (APVND)</t>
  </si>
  <si>
    <t>C 670-1507-3-0-3</t>
  </si>
  <si>
    <t>Consolidación Del Sistema De Alertas Tempranas Para La Prevención De Violaciones De DDHH Y DIH A Nivel Nacional (NV)</t>
  </si>
  <si>
    <t>C 670-1507-3-0-4</t>
  </si>
  <si>
    <t>Consolidación Del Sistema De Alertas Tempranas Para La Prevención De Violaciones De DDHH Y DIH A Nivel Nacional ()</t>
  </si>
  <si>
    <t>TOTAL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</si>
</sst>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_);_(* \(#,##0.00\);_(* &quot;-&quot;??_);_(@_)"/>
    <numFmt numFmtId="168" formatCode="[$-10C0A]#,##0.00;\-#,##0.00"/>
  </numFmts>
  <fonts count="18" x14ac:knownFonts="1">
    <font>
      <sz val="10"/>
      <name val="Arial"/>
    </font>
    <font>
      <sz val="10"/>
      <name val="Arial"/>
    </font>
    <font>
      <sz val="12"/>
      <name val="Calibri Light"/>
      <family val="1"/>
      <scheme val="major"/>
    </font>
    <font>
      <sz val="12"/>
      <color rgb="FFFF0000"/>
      <name val="Calibri Light"/>
      <family val="1"/>
      <scheme val="major"/>
    </font>
    <font>
      <sz val="10"/>
      <name val="Calibri Light"/>
      <family val="1"/>
      <scheme val="major"/>
    </font>
    <font>
      <sz val="10"/>
      <color rgb="FFFF0000"/>
      <name val="Calibri Light"/>
      <family val="1"/>
      <scheme val="major"/>
    </font>
    <font>
      <b/>
      <sz val="12"/>
      <name val="Calibri Light"/>
      <family val="1"/>
      <scheme val="major"/>
    </font>
    <font>
      <b/>
      <sz val="18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9"/>
      <name val="Calibri Light"/>
      <family val="1"/>
      <scheme val="major"/>
    </font>
    <font>
      <sz val="8"/>
      <color rgb="FF000000"/>
      <name val="Times New Roman"/>
      <family val="1"/>
    </font>
    <font>
      <b/>
      <sz val="12"/>
      <color rgb="FFFF0000"/>
      <name val="Calibri Light"/>
      <family val="1"/>
      <scheme val="maj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indexed="10"/>
      <name val="Cambria"/>
      <family val="1"/>
    </font>
    <font>
      <b/>
      <sz val="12"/>
      <color theme="1"/>
      <name val="Calibri Light"/>
      <family val="1"/>
      <scheme val="major"/>
    </font>
    <font>
      <b/>
      <sz val="8"/>
      <color rgb="FF000000"/>
      <name val="Times New Roman"/>
      <family val="1"/>
    </font>
    <font>
      <sz val="1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1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165" fontId="2" fillId="0" borderId="0" xfId="2" applyNumberFormat="1" applyFont="1" applyFill="1"/>
    <xf numFmtId="165" fontId="3" fillId="0" borderId="0" xfId="2" applyNumberFormat="1" applyFont="1" applyFill="1"/>
    <xf numFmtId="0" fontId="4" fillId="0" borderId="0" xfId="0" applyFont="1" applyFill="1" applyAlignment="1">
      <alignment horizontal="left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164" fontId="4" fillId="0" borderId="0" xfId="2" applyFont="1" applyFill="1"/>
    <xf numFmtId="165" fontId="4" fillId="0" borderId="0" xfId="2" applyNumberFormat="1" applyFont="1" applyFill="1"/>
    <xf numFmtId="165" fontId="5" fillId="0" borderId="0" xfId="2" applyNumberFormat="1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164" fontId="4" fillId="0" borderId="0" xfId="2" applyFont="1" applyFill="1" applyBorder="1"/>
    <xf numFmtId="166" fontId="4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164" fontId="2" fillId="0" borderId="0" xfId="2" applyFont="1" applyFill="1" applyBorder="1"/>
    <xf numFmtId="0" fontId="2" fillId="2" borderId="0" xfId="0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6" fillId="2" borderId="0" xfId="0" applyFont="1" applyFill="1" applyBorder="1"/>
    <xf numFmtId="0" fontId="7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9" fontId="2" fillId="2" borderId="0" xfId="3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2" fillId="2" borderId="0" xfId="0" applyFont="1" applyFill="1"/>
    <xf numFmtId="0" fontId="9" fillId="2" borderId="0" xfId="0" applyFont="1" applyFill="1" applyBorder="1"/>
    <xf numFmtId="166" fontId="2" fillId="2" borderId="0" xfId="0" applyNumberFormat="1" applyFont="1" applyFill="1" applyBorder="1"/>
    <xf numFmtId="166" fontId="2" fillId="2" borderId="0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Border="1"/>
    <xf numFmtId="164" fontId="2" fillId="2" borderId="0" xfId="2" applyFont="1" applyFill="1" applyBorder="1"/>
    <xf numFmtId="164" fontId="2" fillId="2" borderId="0" xfId="2" applyFont="1" applyFill="1" applyBorder="1" applyAlignment="1">
      <alignment horizontal="center" vertical="center"/>
    </xf>
    <xf numFmtId="165" fontId="2" fillId="2" borderId="0" xfId="2" applyNumberFormat="1" applyFont="1" applyFill="1" applyBorder="1"/>
    <xf numFmtId="165" fontId="2" fillId="2" borderId="0" xfId="2" applyNumberFormat="1" applyFont="1" applyFill="1"/>
    <xf numFmtId="0" fontId="2" fillId="0" borderId="1" xfId="0" applyFont="1" applyFill="1" applyBorder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166" fontId="2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64" fontId="2" fillId="3" borderId="0" xfId="2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5" fontId="2" fillId="3" borderId="0" xfId="2" applyNumberFormat="1" applyFont="1" applyFill="1" applyAlignment="1">
      <alignment horizontal="center" vertical="center"/>
    </xf>
    <xf numFmtId="165" fontId="3" fillId="3" borderId="0" xfId="2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2" fillId="0" borderId="0" xfId="2" applyNumberFormat="1" applyFont="1" applyFill="1" applyAlignment="1">
      <alignment horizontal="center" vertical="center"/>
    </xf>
    <xf numFmtId="165" fontId="3" fillId="0" borderId="0" xfId="2" applyNumberFormat="1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166" fontId="6" fillId="2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>
      <alignment horizontal="center"/>
    </xf>
    <xf numFmtId="166" fontId="6" fillId="2" borderId="0" xfId="1" applyNumberFormat="1" applyFont="1" applyFill="1" applyBorder="1" applyAlignment="1">
      <alignment horizontal="center"/>
    </xf>
    <xf numFmtId="166" fontId="6" fillId="2" borderId="9" xfId="1" applyNumberFormat="1" applyFont="1" applyFill="1" applyBorder="1" applyAlignment="1">
      <alignment horizontal="center"/>
    </xf>
    <xf numFmtId="166" fontId="6" fillId="2" borderId="10" xfId="1" applyNumberFormat="1" applyFont="1" applyFill="1" applyBorder="1" applyAlignment="1">
      <alignment horizontal="center"/>
    </xf>
    <xf numFmtId="166" fontId="6" fillId="2" borderId="13" xfId="1" applyNumberFormat="1" applyFont="1" applyFill="1" applyBorder="1" applyAlignment="1">
      <alignment horizontal="center"/>
    </xf>
    <xf numFmtId="166" fontId="6" fillId="0" borderId="1" xfId="1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14" fontId="2" fillId="2" borderId="9" xfId="0" applyNumberFormat="1" applyFont="1" applyFill="1" applyBorder="1" applyAlignment="1">
      <alignment horizontal="left"/>
    </xf>
    <xf numFmtId="0" fontId="10" fillId="0" borderId="17" xfId="0" applyNumberFormat="1" applyFont="1" applyFill="1" applyBorder="1" applyAlignment="1">
      <alignment vertical="center" wrapText="1" readingOrder="1"/>
    </xf>
    <xf numFmtId="14" fontId="6" fillId="2" borderId="9" xfId="0" applyNumberFormat="1" applyFont="1" applyFill="1" applyBorder="1" applyAlignment="1">
      <alignment horizontal="left"/>
    </xf>
    <xf numFmtId="166" fontId="6" fillId="0" borderId="0" xfId="0" applyNumberFormat="1" applyFont="1" applyFill="1" applyBorder="1"/>
    <xf numFmtId="0" fontId="6" fillId="0" borderId="0" xfId="0" applyFont="1" applyFill="1"/>
    <xf numFmtId="165" fontId="11" fillId="0" borderId="0" xfId="2" applyNumberFormat="1" applyFont="1" applyFill="1"/>
    <xf numFmtId="165" fontId="6" fillId="0" borderId="0" xfId="2" applyNumberFormat="1" applyFont="1" applyFill="1"/>
    <xf numFmtId="0" fontId="2" fillId="2" borderId="9" xfId="0" applyFont="1" applyFill="1" applyBorder="1"/>
    <xf numFmtId="166" fontId="2" fillId="2" borderId="9" xfId="1" applyNumberFormat="1" applyFont="1" applyFill="1" applyBorder="1"/>
    <xf numFmtId="166" fontId="2" fillId="2" borderId="13" xfId="1" applyNumberFormat="1" applyFont="1" applyFill="1" applyBorder="1"/>
    <xf numFmtId="166" fontId="2" fillId="2" borderId="0" xfId="1" applyNumberFormat="1" applyFont="1" applyFill="1" applyBorder="1"/>
    <xf numFmtId="166" fontId="2" fillId="2" borderId="10" xfId="1" applyNumberFormat="1" applyFont="1" applyFill="1" applyBorder="1"/>
    <xf numFmtId="166" fontId="6" fillId="2" borderId="9" xfId="1" applyNumberFormat="1" applyFont="1" applyFill="1" applyBorder="1"/>
    <xf numFmtId="166" fontId="6" fillId="2" borderId="10" xfId="1" applyNumberFormat="1" applyFont="1" applyFill="1" applyBorder="1"/>
    <xf numFmtId="166" fontId="2" fillId="2" borderId="13" xfId="1" applyNumberFormat="1" applyFont="1" applyFill="1" applyBorder="1" applyAlignment="1">
      <alignment horizontal="center" vertical="center"/>
    </xf>
    <xf numFmtId="166" fontId="2" fillId="2" borderId="9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Border="1"/>
    <xf numFmtId="166" fontId="11" fillId="0" borderId="1" xfId="1" applyNumberFormat="1" applyFont="1" applyFill="1" applyBorder="1" applyAlignment="1">
      <alignment horizontal="center"/>
    </xf>
    <xf numFmtId="166" fontId="2" fillId="0" borderId="0" xfId="0" applyNumberFormat="1" applyFont="1" applyFill="1" applyBorder="1"/>
    <xf numFmtId="0" fontId="6" fillId="2" borderId="9" xfId="0" applyFont="1" applyFill="1" applyBorder="1"/>
    <xf numFmtId="166" fontId="6" fillId="2" borderId="13" xfId="1" applyNumberFormat="1" applyFont="1" applyFill="1" applyBorder="1"/>
    <xf numFmtId="166" fontId="6" fillId="2" borderId="0" xfId="1" applyNumberFormat="1" applyFont="1" applyFill="1" applyBorder="1"/>
    <xf numFmtId="0" fontId="6" fillId="0" borderId="0" xfId="0" applyFont="1" applyFill="1" applyBorder="1"/>
    <xf numFmtId="166" fontId="6" fillId="0" borderId="1" xfId="1" applyNumberFormat="1" applyFont="1" applyFill="1" applyBorder="1"/>
    <xf numFmtId="168" fontId="12" fillId="2" borderId="0" xfId="0" applyNumberFormat="1" applyFont="1" applyFill="1" applyBorder="1" applyAlignment="1">
      <alignment horizontal="right" vertical="top" wrapText="1" readingOrder="1"/>
    </xf>
    <xf numFmtId="168" fontId="13" fillId="2" borderId="0" xfId="0" applyNumberFormat="1" applyFont="1" applyFill="1" applyBorder="1" applyAlignment="1">
      <alignment horizontal="right" vertical="top" wrapText="1" readingOrder="1"/>
    </xf>
    <xf numFmtId="166" fontId="6" fillId="2" borderId="13" xfId="1" applyNumberFormat="1" applyFont="1" applyFill="1" applyBorder="1" applyAlignment="1">
      <alignment horizontal="center" vertical="center"/>
    </xf>
    <xf numFmtId="166" fontId="6" fillId="2" borderId="9" xfId="1" applyNumberFormat="1" applyFont="1" applyFill="1" applyBorder="1" applyAlignment="1">
      <alignment horizontal="center" vertical="center"/>
    </xf>
    <xf numFmtId="14" fontId="6" fillId="2" borderId="14" xfId="0" applyNumberFormat="1" applyFont="1" applyFill="1" applyBorder="1" applyAlignment="1">
      <alignment horizontal="left"/>
    </xf>
    <xf numFmtId="0" fontId="6" fillId="2" borderId="16" xfId="0" applyNumberFormat="1" applyFont="1" applyFill="1" applyBorder="1" applyAlignment="1">
      <alignment horizontal="center" vertical="center"/>
    </xf>
    <xf numFmtId="0" fontId="6" fillId="2" borderId="14" xfId="0" applyFont="1" applyFill="1" applyBorder="1"/>
    <xf numFmtId="166" fontId="6" fillId="2" borderId="14" xfId="1" applyNumberFormat="1" applyFont="1" applyFill="1" applyBorder="1"/>
    <xf numFmtId="166" fontId="6" fillId="2" borderId="11" xfId="1" applyNumberFormat="1" applyFont="1" applyFill="1" applyBorder="1"/>
    <xf numFmtId="166" fontId="6" fillId="2" borderId="16" xfId="1" applyNumberFormat="1" applyFont="1" applyFill="1" applyBorder="1"/>
    <xf numFmtId="166" fontId="6" fillId="2" borderId="12" xfId="1" applyNumberFormat="1" applyFont="1" applyFill="1" applyBorder="1"/>
    <xf numFmtId="168" fontId="12" fillId="2" borderId="16" xfId="0" applyNumberFormat="1" applyFont="1" applyFill="1" applyBorder="1" applyAlignment="1">
      <alignment horizontal="right" vertical="top" wrapText="1" readingOrder="1"/>
    </xf>
    <xf numFmtId="166" fontId="6" fillId="2" borderId="11" xfId="1" applyNumberFormat="1" applyFont="1" applyFill="1" applyBorder="1" applyAlignment="1">
      <alignment horizontal="center" vertical="center"/>
    </xf>
    <xf numFmtId="166" fontId="2" fillId="2" borderId="14" xfId="1" applyNumberFormat="1" applyFont="1" applyFill="1" applyBorder="1" applyAlignment="1">
      <alignment horizontal="center" vertical="center"/>
    </xf>
    <xf numFmtId="166" fontId="6" fillId="2" borderId="14" xfId="1" applyNumberFormat="1" applyFont="1" applyFill="1" applyBorder="1" applyAlignment="1">
      <alignment horizontal="center" vertical="center"/>
    </xf>
    <xf numFmtId="166" fontId="2" fillId="2" borderId="14" xfId="1" applyNumberFormat="1" applyFont="1" applyFill="1" applyBorder="1"/>
    <xf numFmtId="166" fontId="6" fillId="2" borderId="14" xfId="1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left"/>
    </xf>
    <xf numFmtId="166" fontId="11" fillId="2" borderId="0" xfId="1" applyNumberFormat="1" applyFont="1" applyFill="1" applyBorder="1"/>
    <xf numFmtId="0" fontId="2" fillId="0" borderId="7" xfId="0" applyFont="1" applyFill="1" applyBorder="1"/>
    <xf numFmtId="14" fontId="2" fillId="2" borderId="2" xfId="0" applyNumberFormat="1" applyFont="1" applyFill="1" applyBorder="1" applyAlignment="1">
      <alignment horizontal="left"/>
    </xf>
    <xf numFmtId="0" fontId="2" fillId="2" borderId="8" xfId="0" applyNumberFormat="1" applyFont="1" applyFill="1" applyBorder="1" applyAlignment="1">
      <alignment horizontal="center" vertical="center"/>
    </xf>
    <xf numFmtId="166" fontId="6" fillId="2" borderId="2" xfId="1" applyNumberFormat="1" applyFont="1" applyFill="1" applyBorder="1"/>
    <xf numFmtId="167" fontId="2" fillId="0" borderId="0" xfId="0" applyNumberFormat="1" applyFont="1" applyFill="1" applyBorder="1"/>
    <xf numFmtId="0" fontId="2" fillId="0" borderId="13" xfId="0" applyFont="1" applyFill="1" applyBorder="1"/>
    <xf numFmtId="0" fontId="6" fillId="0" borderId="13" xfId="0" applyFont="1" applyFill="1" applyBorder="1"/>
    <xf numFmtId="166" fontId="11" fillId="0" borderId="18" xfId="1" applyNumberFormat="1" applyFont="1" applyFill="1" applyBorder="1" applyAlignment="1">
      <alignment horizontal="center"/>
    </xf>
    <xf numFmtId="165" fontId="2" fillId="0" borderId="0" xfId="2" applyNumberFormat="1" applyFont="1" applyFill="1" applyBorder="1"/>
    <xf numFmtId="165" fontId="3" fillId="0" borderId="0" xfId="2" applyNumberFormat="1" applyFont="1" applyFill="1" applyBorder="1"/>
    <xf numFmtId="166" fontId="6" fillId="0" borderId="19" xfId="1" applyNumberFormat="1" applyFont="1" applyFill="1" applyBorder="1"/>
    <xf numFmtId="166" fontId="11" fillId="0" borderId="19" xfId="1" applyNumberFormat="1" applyFont="1" applyFill="1" applyBorder="1" applyAlignment="1">
      <alignment horizontal="center"/>
    </xf>
    <xf numFmtId="168" fontId="12" fillId="2" borderId="9" xfId="0" applyNumberFormat="1" applyFont="1" applyFill="1" applyBorder="1" applyAlignment="1">
      <alignment horizontal="right" vertical="top" wrapText="1" readingOrder="1"/>
    </xf>
    <xf numFmtId="0" fontId="3" fillId="0" borderId="0" xfId="0" applyFont="1" applyFill="1"/>
    <xf numFmtId="14" fontId="3" fillId="2" borderId="9" xfId="0" applyNumberFormat="1" applyFont="1" applyFill="1" applyBorder="1" applyAlignment="1">
      <alignment horizontal="left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9" xfId="0" applyFont="1" applyFill="1" applyBorder="1"/>
    <xf numFmtId="166" fontId="3" fillId="2" borderId="9" xfId="1" applyNumberFormat="1" applyFont="1" applyFill="1" applyBorder="1"/>
    <xf numFmtId="166" fontId="11" fillId="2" borderId="9" xfId="1" applyNumberFormat="1" applyFont="1" applyFill="1" applyBorder="1"/>
    <xf numFmtId="0" fontId="3" fillId="0" borderId="0" xfId="0" applyFont="1" applyFill="1" applyBorder="1"/>
    <xf numFmtId="166" fontId="6" fillId="0" borderId="0" xfId="1" applyNumberFormat="1" applyFont="1" applyFill="1" applyBorder="1"/>
    <xf numFmtId="166" fontId="6" fillId="0" borderId="20" xfId="1" applyNumberFormat="1" applyFont="1" applyFill="1" applyBorder="1"/>
    <xf numFmtId="166" fontId="11" fillId="0" borderId="20" xfId="1" applyNumberFormat="1" applyFont="1" applyFill="1" applyBorder="1" applyAlignment="1">
      <alignment horizontal="center"/>
    </xf>
    <xf numFmtId="165" fontId="6" fillId="0" borderId="0" xfId="2" applyNumberFormat="1" applyFont="1" applyFill="1" applyBorder="1"/>
    <xf numFmtId="165" fontId="11" fillId="0" borderId="0" xfId="2" applyNumberFormat="1" applyFont="1" applyFill="1" applyBorder="1"/>
    <xf numFmtId="14" fontId="2" fillId="2" borderId="14" xfId="0" applyNumberFormat="1" applyFont="1" applyFill="1" applyBorder="1" applyAlignment="1">
      <alignment horizontal="left"/>
    </xf>
    <xf numFmtId="0" fontId="2" fillId="2" borderId="16" xfId="0" applyNumberFormat="1" applyFont="1" applyFill="1" applyBorder="1" applyAlignment="1">
      <alignment horizontal="center" vertical="center"/>
    </xf>
    <xf numFmtId="0" fontId="2" fillId="2" borderId="14" xfId="0" applyFont="1" applyFill="1" applyBorder="1"/>
    <xf numFmtId="166" fontId="2" fillId="0" borderId="1" xfId="1" applyNumberFormat="1" applyFont="1" applyFill="1" applyBorder="1"/>
    <xf numFmtId="0" fontId="2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166" fontId="6" fillId="2" borderId="3" xfId="1" applyNumberFormat="1" applyFont="1" applyFill="1" applyBorder="1"/>
    <xf numFmtId="166" fontId="6" fillId="2" borderId="8" xfId="1" applyNumberFormat="1" applyFont="1" applyFill="1" applyBorder="1"/>
    <xf numFmtId="0" fontId="6" fillId="2" borderId="10" xfId="0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/>
    <xf numFmtId="166" fontId="2" fillId="2" borderId="10" xfId="1" applyNumberFormat="1" applyFont="1" applyFill="1" applyBorder="1" applyAlignment="1">
      <alignment horizontal="center" vertical="center"/>
    </xf>
    <xf numFmtId="0" fontId="6" fillId="2" borderId="10" xfId="0" applyFont="1" applyFill="1" applyBorder="1"/>
    <xf numFmtId="166" fontId="6" fillId="2" borderId="10" xfId="1" applyNumberFormat="1" applyFont="1" applyFill="1" applyBorder="1" applyAlignment="1">
      <alignment horizontal="center" vertical="center"/>
    </xf>
    <xf numFmtId="0" fontId="6" fillId="2" borderId="12" xfId="0" applyFont="1" applyFill="1" applyBorder="1"/>
    <xf numFmtId="166" fontId="6" fillId="2" borderId="12" xfId="1" applyNumberFormat="1" applyFont="1" applyFill="1" applyBorder="1" applyAlignment="1">
      <alignment horizontal="center" vertical="center"/>
    </xf>
    <xf numFmtId="166" fontId="2" fillId="2" borderId="12" xfId="1" applyNumberFormat="1" applyFont="1" applyFill="1" applyBorder="1"/>
    <xf numFmtId="166" fontId="2" fillId="2" borderId="16" xfId="1" applyNumberFormat="1" applyFont="1" applyFill="1" applyBorder="1"/>
    <xf numFmtId="14" fontId="2" fillId="2" borderId="7" xfId="0" applyNumberFormat="1" applyFont="1" applyFill="1" applyBorder="1" applyAlignment="1">
      <alignment horizontal="left"/>
    </xf>
    <xf numFmtId="0" fontId="6" fillId="2" borderId="8" xfId="0" applyFont="1" applyFill="1" applyBorder="1"/>
    <xf numFmtId="166" fontId="11" fillId="2" borderId="8" xfId="1" applyNumberFormat="1" applyFont="1" applyFill="1" applyBorder="1"/>
    <xf numFmtId="166" fontId="2" fillId="2" borderId="8" xfId="1" applyNumberFormat="1" applyFont="1" applyFill="1" applyBorder="1"/>
    <xf numFmtId="166" fontId="2" fillId="2" borderId="3" xfId="1" applyNumberFormat="1" applyFont="1" applyFill="1" applyBorder="1"/>
    <xf numFmtId="14" fontId="2" fillId="2" borderId="2" xfId="0" applyNumberFormat="1" applyFont="1" applyFill="1" applyBorder="1" applyAlignment="1">
      <alignment horizontal="left" vertical="center"/>
    </xf>
    <xf numFmtId="166" fontId="6" fillId="2" borderId="2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166" fontId="11" fillId="0" borderId="1" xfId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4" fontId="6" fillId="2" borderId="9" xfId="0" applyNumberFormat="1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 wrapText="1"/>
    </xf>
    <xf numFmtId="166" fontId="6" fillId="2" borderId="9" xfId="1" applyNumberFormat="1" applyFont="1" applyFill="1" applyBorder="1" applyAlignment="1">
      <alignment horizontal="left" vertical="center"/>
    </xf>
    <xf numFmtId="166" fontId="2" fillId="2" borderId="9" xfId="1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6" fontId="11" fillId="0" borderId="1" xfId="1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 readingOrder="1"/>
    </xf>
    <xf numFmtId="14" fontId="6" fillId="2" borderId="9" xfId="0" applyNumberFormat="1" applyFont="1" applyFill="1" applyBorder="1" applyAlignment="1">
      <alignment horizontal="left" vertical="center" readingOrder="1"/>
    </xf>
    <xf numFmtId="0" fontId="6" fillId="2" borderId="0" xfId="0" applyNumberFormat="1" applyFont="1" applyFill="1" applyBorder="1" applyAlignment="1">
      <alignment horizontal="left" vertical="center" readingOrder="1"/>
    </xf>
    <xf numFmtId="0" fontId="6" fillId="2" borderId="9" xfId="0" applyFont="1" applyFill="1" applyBorder="1" applyAlignment="1">
      <alignment horizontal="left" vertical="center" wrapText="1" readingOrder="1"/>
    </xf>
    <xf numFmtId="166" fontId="6" fillId="2" borderId="9" xfId="1" applyNumberFormat="1" applyFont="1" applyFill="1" applyBorder="1" applyAlignment="1">
      <alignment horizontal="left" vertical="center" readingOrder="1"/>
    </xf>
    <xf numFmtId="166" fontId="2" fillId="2" borderId="9" xfId="1" applyNumberFormat="1" applyFont="1" applyFill="1" applyBorder="1" applyAlignment="1">
      <alignment horizontal="left" vertical="center" readingOrder="1"/>
    </xf>
    <xf numFmtId="166" fontId="2" fillId="2" borderId="9" xfId="1" applyNumberFormat="1" applyFont="1" applyFill="1" applyBorder="1" applyAlignment="1">
      <alignment vertical="center" readingOrder="1"/>
    </xf>
    <xf numFmtId="0" fontId="6" fillId="2" borderId="9" xfId="0" applyFont="1" applyFill="1" applyBorder="1" applyAlignment="1">
      <alignment horizontal="left" vertical="center" readingOrder="1"/>
    </xf>
    <xf numFmtId="0" fontId="2" fillId="0" borderId="0" xfId="0" applyFont="1" applyFill="1" applyAlignment="1">
      <alignment horizontal="left" vertical="center" readingOrder="1"/>
    </xf>
    <xf numFmtId="166" fontId="11" fillId="0" borderId="1" xfId="1" applyNumberFormat="1" applyFont="1" applyFill="1" applyBorder="1" applyAlignment="1">
      <alignment horizontal="center" vertical="center" readingOrder="1"/>
    </xf>
    <xf numFmtId="166" fontId="11" fillId="0" borderId="1" xfId="1" applyNumberFormat="1" applyFont="1" applyFill="1" applyBorder="1" applyAlignment="1">
      <alignment horizontal="left" vertical="center" readingOrder="1"/>
    </xf>
    <xf numFmtId="165" fontId="2" fillId="0" borderId="0" xfId="2" applyNumberFormat="1" applyFont="1" applyFill="1" applyAlignment="1">
      <alignment vertical="center" readingOrder="1"/>
    </xf>
    <xf numFmtId="165" fontId="11" fillId="0" borderId="0" xfId="2" applyNumberFormat="1" applyFont="1" applyFill="1" applyAlignment="1">
      <alignment vertical="center" readingOrder="1"/>
    </xf>
    <xf numFmtId="165" fontId="6" fillId="0" borderId="0" xfId="2" applyNumberFormat="1" applyFont="1" applyFill="1" applyAlignment="1">
      <alignment vertical="center" readingOrder="1"/>
    </xf>
    <xf numFmtId="0" fontId="2" fillId="0" borderId="0" xfId="0" applyFont="1" applyFill="1" applyBorder="1" applyAlignment="1">
      <alignment horizontal="left" vertical="center" readingOrder="1"/>
    </xf>
    <xf numFmtId="0" fontId="6" fillId="0" borderId="0" xfId="0" applyFont="1" applyFill="1" applyBorder="1" applyAlignment="1">
      <alignment horizontal="left" vertical="center"/>
    </xf>
    <xf numFmtId="166" fontId="15" fillId="0" borderId="1" xfId="1" applyNumberFormat="1" applyFont="1" applyFill="1" applyBorder="1" applyAlignment="1">
      <alignment horizontal="left" vertical="center"/>
    </xf>
    <xf numFmtId="14" fontId="2" fillId="2" borderId="9" xfId="0" applyNumberFormat="1" applyFont="1" applyFill="1" applyBorder="1" applyAlignment="1">
      <alignment horizontal="left" vertical="center" readingOrder="1"/>
    </xf>
    <xf numFmtId="0" fontId="2" fillId="2" borderId="0" xfId="0" applyNumberFormat="1" applyFont="1" applyFill="1" applyBorder="1" applyAlignment="1">
      <alignment horizontal="left" vertical="center" readingOrder="1"/>
    </xf>
    <xf numFmtId="0" fontId="2" fillId="2" borderId="9" xfId="0" applyFont="1" applyFill="1" applyBorder="1" applyAlignment="1">
      <alignment horizontal="left" vertical="center" wrapText="1" readingOrder="1"/>
    </xf>
    <xf numFmtId="166" fontId="3" fillId="0" borderId="1" xfId="1" applyNumberFormat="1" applyFont="1" applyFill="1" applyBorder="1" applyAlignment="1">
      <alignment horizontal="left" vertical="center" readingOrder="1"/>
    </xf>
    <xf numFmtId="165" fontId="2" fillId="0" borderId="0" xfId="2" applyNumberFormat="1" applyFont="1" applyFill="1" applyAlignment="1">
      <alignment horizontal="left" vertical="center" readingOrder="1"/>
    </xf>
    <xf numFmtId="165" fontId="3" fillId="0" borderId="0" xfId="2" applyNumberFormat="1" applyFont="1" applyFill="1" applyAlignment="1">
      <alignment horizontal="left" vertical="center" readingOrder="1"/>
    </xf>
    <xf numFmtId="0" fontId="6" fillId="0" borderId="0" xfId="0" applyFont="1" applyFill="1" applyBorder="1" applyAlignment="1">
      <alignment horizontal="left" vertical="center" readingOrder="1"/>
    </xf>
    <xf numFmtId="0" fontId="16" fillId="0" borderId="17" xfId="0" applyNumberFormat="1" applyFont="1" applyFill="1" applyBorder="1" applyAlignment="1">
      <alignment vertical="center" wrapText="1" readingOrder="1"/>
    </xf>
    <xf numFmtId="166" fontId="6" fillId="2" borderId="9" xfId="1" applyNumberFormat="1" applyFont="1" applyFill="1" applyBorder="1" applyAlignment="1">
      <alignment vertical="center" readingOrder="1"/>
    </xf>
    <xf numFmtId="0" fontId="10" fillId="2" borderId="17" xfId="0" applyNumberFormat="1" applyFont="1" applyFill="1" applyBorder="1" applyAlignment="1">
      <alignment vertical="center" wrapText="1" readingOrder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166" fontId="15" fillId="2" borderId="1" xfId="1" applyNumberFormat="1" applyFont="1" applyFill="1" applyBorder="1" applyAlignment="1">
      <alignment horizontal="left" vertical="center"/>
    </xf>
    <xf numFmtId="165" fontId="11" fillId="2" borderId="0" xfId="2" applyNumberFormat="1" applyFont="1" applyFill="1"/>
    <xf numFmtId="165" fontId="6" fillId="2" borderId="0" xfId="2" applyNumberFormat="1" applyFont="1" applyFill="1"/>
    <xf numFmtId="166" fontId="6" fillId="2" borderId="9" xfId="1" applyNumberFormat="1" applyFont="1" applyFill="1" applyBorder="1" applyAlignment="1">
      <alignment vertical="center"/>
    </xf>
    <xf numFmtId="0" fontId="17" fillId="2" borderId="9" xfId="0" applyFont="1" applyFill="1" applyBorder="1" applyAlignment="1">
      <alignment horizontal="left" vertical="center" wrapText="1" readingOrder="1"/>
    </xf>
    <xf numFmtId="165" fontId="2" fillId="0" borderId="0" xfId="2" applyNumberFormat="1" applyFont="1" applyFill="1" applyBorder="1" applyAlignment="1">
      <alignment horizontal="left" vertical="center" readingOrder="1"/>
    </xf>
    <xf numFmtId="165" fontId="3" fillId="0" borderId="0" xfId="2" applyNumberFormat="1" applyFont="1" applyFill="1" applyBorder="1" applyAlignment="1">
      <alignment horizontal="left" vertical="center" readingOrder="1"/>
    </xf>
    <xf numFmtId="166" fontId="3" fillId="0" borderId="1" xfId="1" applyNumberFormat="1" applyFont="1" applyFill="1" applyBorder="1" applyAlignment="1">
      <alignment horizontal="center" vertical="center" readingOrder="1"/>
    </xf>
    <xf numFmtId="14" fontId="6" fillId="2" borderId="14" xfId="0" applyNumberFormat="1" applyFont="1" applyFill="1" applyBorder="1" applyAlignment="1">
      <alignment horizontal="left" vertical="center" readingOrder="1"/>
    </xf>
    <xf numFmtId="0" fontId="6" fillId="2" borderId="16" xfId="0" applyNumberFormat="1" applyFont="1" applyFill="1" applyBorder="1" applyAlignment="1">
      <alignment horizontal="left" vertical="center" readingOrder="1"/>
    </xf>
    <xf numFmtId="0" fontId="2" fillId="2" borderId="14" xfId="0" applyFont="1" applyFill="1" applyBorder="1" applyAlignment="1">
      <alignment horizontal="left" vertical="center" wrapText="1" readingOrder="1"/>
    </xf>
    <xf numFmtId="166" fontId="2" fillId="2" borderId="14" xfId="1" applyNumberFormat="1" applyFont="1" applyFill="1" applyBorder="1" applyAlignment="1">
      <alignment horizontal="left" vertical="center" readingOrder="1"/>
    </xf>
    <xf numFmtId="166" fontId="2" fillId="2" borderId="14" xfId="1" applyNumberFormat="1" applyFont="1" applyFill="1" applyBorder="1" applyAlignment="1">
      <alignment horizontal="left" vertical="center"/>
    </xf>
    <xf numFmtId="166" fontId="6" fillId="2" borderId="14" xfId="1" applyNumberFormat="1" applyFont="1" applyFill="1" applyBorder="1" applyAlignment="1">
      <alignment horizontal="left" vertical="center" readingOrder="1"/>
    </xf>
    <xf numFmtId="166" fontId="6" fillId="2" borderId="14" xfId="1" applyNumberFormat="1" applyFont="1" applyFill="1" applyBorder="1" applyAlignment="1">
      <alignment horizontal="left" vertical="center"/>
    </xf>
    <xf numFmtId="166" fontId="3" fillId="2" borderId="0" xfId="1" applyNumberFormat="1" applyFont="1" applyFill="1" applyBorder="1"/>
    <xf numFmtId="0" fontId="6" fillId="2" borderId="0" xfId="0" applyFont="1" applyFill="1" applyBorder="1" applyAlignment="1">
      <alignment horizontal="left"/>
    </xf>
    <xf numFmtId="0" fontId="6" fillId="2" borderId="4" xfId="0" applyFont="1" applyFill="1" applyBorder="1"/>
    <xf numFmtId="166" fontId="6" fillId="2" borderId="15" xfId="1" applyNumberFormat="1" applyFont="1" applyFill="1" applyBorder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85725</xdr:rowOff>
    </xdr:from>
    <xdr:to>
      <xdr:col>3</xdr:col>
      <xdr:colOff>171450</xdr:colOff>
      <xdr:row>15</xdr:row>
      <xdr:rowOff>228600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85725"/>
          <a:ext cx="15049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J188"/>
  <sheetViews>
    <sheetView tabSelected="1" view="pageBreakPreview" zoomScale="70" zoomScaleNormal="100" zoomScaleSheetLayoutView="70" workbookViewId="0">
      <pane xSplit="5" ySplit="20" topLeftCell="F66" activePane="bottomRight" state="frozen"/>
      <selection pane="topRight" activeCell="E1" sqref="E1"/>
      <selection pane="bottomLeft" activeCell="A11" sqref="A11"/>
      <selection pane="bottomRight" activeCell="CN198" sqref="CN198"/>
    </sheetView>
  </sheetViews>
  <sheetFormatPr baseColWidth="10" defaultRowHeight="15.75" outlineLevelRow="5" outlineLevelCol="1" x14ac:dyDescent="0.25"/>
  <cols>
    <col min="1" max="1" width="29.42578125" style="3" hidden="1" customWidth="1"/>
    <col min="2" max="2" width="6.28515625" style="3" hidden="1" customWidth="1"/>
    <col min="3" max="3" width="20.7109375" style="1" bestFit="1" customWidth="1"/>
    <col min="4" max="4" width="4.85546875" style="2" customWidth="1"/>
    <col min="5" max="5" width="52.28515625" style="3" customWidth="1"/>
    <col min="6" max="6" width="24.42578125" style="3" customWidth="1"/>
    <col min="7" max="7" width="26" style="3" hidden="1" customWidth="1" outlineLevel="1"/>
    <col min="8" max="8" width="17.28515625" style="3" hidden="1" customWidth="1" outlineLevel="1"/>
    <col min="9" max="9" width="20.140625" style="3" hidden="1" customWidth="1" outlineLevel="1"/>
    <col min="10" max="10" width="15" style="3" hidden="1" customWidth="1" outlineLevel="1"/>
    <col min="11" max="11" width="19.140625" style="3" hidden="1" customWidth="1" outlineLevel="1"/>
    <col min="12" max="12" width="17.7109375" style="3" hidden="1" customWidth="1" outlineLevel="1"/>
    <col min="13" max="13" width="20.85546875" style="102" hidden="1" customWidth="1" outlineLevel="1"/>
    <col min="14" max="14" width="20.7109375" style="102" hidden="1" customWidth="1" outlineLevel="1"/>
    <col min="15" max="15" width="19.85546875" style="102" bestFit="1" customWidth="1" outlineLevel="1"/>
    <col min="16" max="16" width="19" style="102" customWidth="1" outlineLevel="1"/>
    <col min="17" max="17" width="14.28515625" style="3" hidden="1" customWidth="1" outlineLevel="1"/>
    <col min="18" max="18" width="14.140625" style="3" hidden="1" customWidth="1" outlineLevel="1"/>
    <col min="19" max="19" width="15.140625" style="3" hidden="1" customWidth="1" outlineLevel="1"/>
    <col min="20" max="20" width="14" style="3" hidden="1" customWidth="1" outlineLevel="1"/>
    <col min="21" max="21" width="14.5703125" style="3" hidden="1" customWidth="1" outlineLevel="1"/>
    <col min="22" max="22" width="15.140625" style="3" hidden="1" customWidth="1" outlineLevel="1"/>
    <col min="23" max="23" width="14" style="3" hidden="1" customWidth="1" outlineLevel="1"/>
    <col min="24" max="24" width="14.140625" style="3" hidden="1" customWidth="1" outlineLevel="1"/>
    <col min="25" max="25" width="14.42578125" style="3" hidden="1" customWidth="1" outlineLevel="1"/>
    <col min="26" max="26" width="13.28515625" style="3" hidden="1" customWidth="1" outlineLevel="1"/>
    <col min="27" max="27" width="14.140625" style="3" hidden="1" customWidth="1" outlineLevel="1"/>
    <col min="28" max="28" width="13.42578125" style="3" hidden="1" customWidth="1" outlineLevel="1"/>
    <col min="29" max="30" width="13.7109375" style="3" hidden="1" customWidth="1" outlineLevel="1"/>
    <col min="31" max="31" width="22.7109375" style="3" customWidth="1" collapsed="1"/>
    <col min="32" max="32" width="21.140625" style="3" customWidth="1"/>
    <col min="33" max="33" width="22.42578125" style="3" hidden="1" customWidth="1" outlineLevel="1"/>
    <col min="34" max="34" width="16" style="3" hidden="1" customWidth="1" outlineLevel="1"/>
    <col min="35" max="35" width="12.85546875" style="3" hidden="1" customWidth="1" outlineLevel="1"/>
    <col min="36" max="36" width="23.7109375" style="3" customWidth="1" collapsed="1"/>
    <col min="37" max="37" width="22.42578125" style="48" hidden="1" customWidth="1" outlineLevel="1"/>
    <col min="38" max="38" width="19.28515625" style="48" hidden="1" customWidth="1" outlineLevel="1"/>
    <col min="39" max="39" width="23.5703125" style="48" hidden="1" customWidth="1" outlineLevel="1"/>
    <col min="40" max="40" width="20.42578125" style="3" hidden="1" customWidth="1" outlineLevel="1"/>
    <col min="41" max="41" width="19.5703125" style="3" customWidth="1" outlineLevel="1"/>
    <col min="42" max="48" width="16.28515625" style="3" hidden="1" customWidth="1" outlineLevel="1"/>
    <col min="49" max="49" width="24.140625" style="3" bestFit="1" customWidth="1" collapsed="1"/>
    <col min="50" max="50" width="22.42578125" style="3" hidden="1" customWidth="1" outlineLevel="1"/>
    <col min="51" max="51" width="22.85546875" style="3" hidden="1" customWidth="1" outlineLevel="1"/>
    <col min="52" max="52" width="21.28515625" style="3" hidden="1" customWidth="1" outlineLevel="1"/>
    <col min="53" max="53" width="21.140625" style="3" hidden="1" customWidth="1" outlineLevel="1"/>
    <col min="54" max="54" width="21" style="3" customWidth="1" outlineLevel="1"/>
    <col min="55" max="61" width="16.7109375" style="3" hidden="1" customWidth="1" outlineLevel="1"/>
    <col min="62" max="62" width="24.140625" style="3" bestFit="1" customWidth="1" collapsed="1"/>
    <col min="63" max="63" width="20.42578125" style="3" hidden="1" customWidth="1" outlineLevel="1"/>
    <col min="64" max="64" width="22.85546875" style="3" hidden="1" customWidth="1" outlineLevel="1"/>
    <col min="65" max="65" width="20.7109375" style="3" hidden="1" customWidth="1" outlineLevel="1"/>
    <col min="66" max="66" width="20.5703125" style="3" hidden="1" customWidth="1" outlineLevel="1"/>
    <col min="67" max="67" width="22" style="3" customWidth="1" outlineLevel="1"/>
    <col min="68" max="74" width="16.42578125" style="3" hidden="1" customWidth="1" outlineLevel="1"/>
    <col min="75" max="75" width="22.85546875" style="3" bestFit="1" customWidth="1" collapsed="1"/>
    <col min="76" max="76" width="19.28515625" style="3" hidden="1" customWidth="1" outlineLevel="1"/>
    <col min="77" max="77" width="23.85546875" style="3" hidden="1" customWidth="1" outlineLevel="1"/>
    <col min="78" max="78" width="20.28515625" style="3" hidden="1" customWidth="1" outlineLevel="1"/>
    <col min="79" max="79" width="23.85546875" style="3" hidden="1" customWidth="1" outlineLevel="1"/>
    <col min="80" max="80" width="22" style="3" customWidth="1" outlineLevel="1"/>
    <col min="81" max="86" width="14.42578125" style="3" hidden="1" customWidth="1" outlineLevel="1"/>
    <col min="87" max="87" width="18.42578125" style="3" hidden="1" customWidth="1" outlineLevel="1"/>
    <col min="88" max="88" width="23.85546875" style="3" bestFit="1" customWidth="1" collapsed="1"/>
    <col min="89" max="89" width="24.7109375" style="3" bestFit="1" customWidth="1"/>
    <col min="90" max="91" width="25" style="3" bestFit="1" customWidth="1"/>
    <col min="92" max="92" width="22.42578125" style="3" bestFit="1" customWidth="1"/>
    <col min="93" max="93" width="5.28515625" style="3" hidden="1" customWidth="1"/>
    <col min="94" max="94" width="26.42578125" style="3" hidden="1" customWidth="1"/>
    <col min="95" max="95" width="8" style="3" hidden="1" customWidth="1"/>
    <col min="96" max="96" width="25.28515625" style="3" hidden="1" customWidth="1"/>
    <col min="97" max="97" width="6.28515625" style="3" hidden="1" customWidth="1"/>
    <col min="98" max="98" width="25.28515625" style="3" hidden="1" customWidth="1"/>
    <col min="99" max="99" width="6.7109375" style="3" hidden="1" customWidth="1"/>
    <col min="100" max="100" width="25.28515625" style="3" hidden="1" customWidth="1"/>
    <col min="101" max="101" width="6.7109375" style="3" hidden="1" customWidth="1"/>
    <col min="102" max="102" width="25.28515625" style="3" hidden="1" customWidth="1"/>
    <col min="103" max="103" width="6.7109375" style="3" hidden="1" customWidth="1"/>
    <col min="104" max="104" width="0" style="3" hidden="1" customWidth="1"/>
    <col min="105" max="105" width="21" style="4" hidden="1" customWidth="1"/>
    <col min="106" max="106" width="7.85546875" style="5" hidden="1" customWidth="1"/>
    <col min="107" max="107" width="23.5703125" style="4" hidden="1" customWidth="1"/>
    <col min="108" max="108" width="23" style="5" hidden="1" customWidth="1"/>
    <col min="109" max="109" width="23.5703125" style="4" hidden="1" customWidth="1"/>
    <col min="110" max="110" width="22.140625" style="5" hidden="1" customWidth="1"/>
    <col min="111" max="111" width="23.5703125" style="4" hidden="1" customWidth="1"/>
    <col min="112" max="112" width="15.42578125" style="5" hidden="1" customWidth="1"/>
    <col min="113" max="113" width="22.140625" style="4" hidden="1" customWidth="1"/>
    <col min="114" max="114" width="23.5703125" style="5" hidden="1" customWidth="1"/>
    <col min="115" max="16384" width="11.42578125" style="3"/>
  </cols>
  <sheetData>
    <row r="1" spans="3:114" hidden="1" x14ac:dyDescent="0.25">
      <c r="E1" s="3">
        <v>1</v>
      </c>
      <c r="F1" s="3">
        <f>+E1+1</f>
        <v>2</v>
      </c>
      <c r="G1" s="3">
        <f t="shared" ref="G1:BR1" si="0">+F1+1</f>
        <v>3</v>
      </c>
      <c r="H1" s="3">
        <f t="shared" si="0"/>
        <v>4</v>
      </c>
      <c r="I1" s="3">
        <f t="shared" si="0"/>
        <v>5</v>
      </c>
      <c r="J1" s="3">
        <f t="shared" si="0"/>
        <v>6</v>
      </c>
      <c r="K1" s="3">
        <f t="shared" si="0"/>
        <v>7</v>
      </c>
      <c r="L1" s="3">
        <f t="shared" si="0"/>
        <v>8</v>
      </c>
      <c r="M1" s="3">
        <f t="shared" si="0"/>
        <v>9</v>
      </c>
      <c r="N1" s="3">
        <f t="shared" si="0"/>
        <v>10</v>
      </c>
      <c r="O1" s="3">
        <f t="shared" si="0"/>
        <v>11</v>
      </c>
      <c r="P1" s="3">
        <f t="shared" si="0"/>
        <v>12</v>
      </c>
      <c r="Q1" s="3">
        <f t="shared" si="0"/>
        <v>13</v>
      </c>
      <c r="R1" s="3">
        <f t="shared" si="0"/>
        <v>14</v>
      </c>
      <c r="S1" s="3">
        <f t="shared" si="0"/>
        <v>15</v>
      </c>
      <c r="T1" s="3">
        <f t="shared" si="0"/>
        <v>16</v>
      </c>
      <c r="U1" s="3">
        <f t="shared" si="0"/>
        <v>17</v>
      </c>
      <c r="V1" s="3">
        <f t="shared" si="0"/>
        <v>18</v>
      </c>
      <c r="W1" s="3">
        <f t="shared" si="0"/>
        <v>19</v>
      </c>
      <c r="X1" s="3">
        <f t="shared" si="0"/>
        <v>20</v>
      </c>
      <c r="Y1" s="3">
        <f t="shared" si="0"/>
        <v>21</v>
      </c>
      <c r="Z1" s="3">
        <f t="shared" si="0"/>
        <v>22</v>
      </c>
      <c r="AA1" s="3">
        <f t="shared" si="0"/>
        <v>23</v>
      </c>
      <c r="AB1" s="3">
        <f t="shared" si="0"/>
        <v>24</v>
      </c>
      <c r="AC1" s="3">
        <f t="shared" si="0"/>
        <v>25</v>
      </c>
      <c r="AD1" s="3">
        <f t="shared" si="0"/>
        <v>26</v>
      </c>
      <c r="AE1" s="3">
        <f t="shared" si="0"/>
        <v>27</v>
      </c>
      <c r="AF1" s="3">
        <f t="shared" si="0"/>
        <v>28</v>
      </c>
      <c r="AG1" s="3">
        <f t="shared" si="0"/>
        <v>29</v>
      </c>
      <c r="AH1" s="3" t="e">
        <f>+#REF!+1</f>
        <v>#REF!</v>
      </c>
      <c r="AI1" s="3" t="e">
        <f t="shared" si="0"/>
        <v>#REF!</v>
      </c>
      <c r="AJ1" s="3" t="e">
        <f>+#REF!+1</f>
        <v>#REF!</v>
      </c>
      <c r="AK1" s="3" t="e">
        <f t="shared" si="0"/>
        <v>#REF!</v>
      </c>
      <c r="AL1" s="3" t="e">
        <f t="shared" si="0"/>
        <v>#REF!</v>
      </c>
      <c r="AM1" s="3" t="e">
        <f t="shared" si="0"/>
        <v>#REF!</v>
      </c>
      <c r="AN1" s="3" t="e">
        <f t="shared" si="0"/>
        <v>#REF!</v>
      </c>
      <c r="AO1" s="3" t="e">
        <f t="shared" si="0"/>
        <v>#REF!</v>
      </c>
      <c r="AP1" s="3" t="e">
        <f t="shared" si="0"/>
        <v>#REF!</v>
      </c>
      <c r="AQ1" s="3" t="e">
        <f t="shared" si="0"/>
        <v>#REF!</v>
      </c>
      <c r="AR1" s="3" t="e">
        <f t="shared" si="0"/>
        <v>#REF!</v>
      </c>
      <c r="AS1" s="3" t="e">
        <f t="shared" si="0"/>
        <v>#REF!</v>
      </c>
      <c r="AT1" s="3" t="e">
        <f t="shared" si="0"/>
        <v>#REF!</v>
      </c>
      <c r="AU1" s="3" t="e">
        <f t="shared" si="0"/>
        <v>#REF!</v>
      </c>
      <c r="AV1" s="3" t="e">
        <f t="shared" si="0"/>
        <v>#REF!</v>
      </c>
      <c r="AW1" s="3" t="e">
        <f t="shared" si="0"/>
        <v>#REF!</v>
      </c>
      <c r="AX1" s="3" t="e">
        <f t="shared" si="0"/>
        <v>#REF!</v>
      </c>
      <c r="AY1" s="3" t="e">
        <f t="shared" si="0"/>
        <v>#REF!</v>
      </c>
      <c r="AZ1" s="3" t="e">
        <f t="shared" si="0"/>
        <v>#REF!</v>
      </c>
      <c r="BA1" s="3" t="e">
        <f t="shared" si="0"/>
        <v>#REF!</v>
      </c>
      <c r="BB1" s="3" t="e">
        <f t="shared" si="0"/>
        <v>#REF!</v>
      </c>
      <c r="BC1" s="3" t="e">
        <f t="shared" si="0"/>
        <v>#REF!</v>
      </c>
      <c r="BD1" s="3" t="e">
        <f t="shared" si="0"/>
        <v>#REF!</v>
      </c>
      <c r="BE1" s="3" t="e">
        <f t="shared" si="0"/>
        <v>#REF!</v>
      </c>
      <c r="BF1" s="3" t="e">
        <f t="shared" si="0"/>
        <v>#REF!</v>
      </c>
      <c r="BG1" s="3" t="e">
        <f t="shared" si="0"/>
        <v>#REF!</v>
      </c>
      <c r="BH1" s="3" t="e">
        <f t="shared" si="0"/>
        <v>#REF!</v>
      </c>
      <c r="BI1" s="3" t="e">
        <f t="shared" si="0"/>
        <v>#REF!</v>
      </c>
      <c r="BJ1" s="3" t="e">
        <f t="shared" si="0"/>
        <v>#REF!</v>
      </c>
      <c r="BK1" s="3" t="e">
        <f t="shared" si="0"/>
        <v>#REF!</v>
      </c>
      <c r="BL1" s="3" t="e">
        <f t="shared" si="0"/>
        <v>#REF!</v>
      </c>
      <c r="BM1" s="3" t="e">
        <f t="shared" si="0"/>
        <v>#REF!</v>
      </c>
      <c r="BN1" s="3" t="e">
        <f t="shared" si="0"/>
        <v>#REF!</v>
      </c>
      <c r="BO1" s="3" t="e">
        <f t="shared" si="0"/>
        <v>#REF!</v>
      </c>
      <c r="BP1" s="3" t="e">
        <f t="shared" si="0"/>
        <v>#REF!</v>
      </c>
      <c r="BQ1" s="3" t="e">
        <f t="shared" si="0"/>
        <v>#REF!</v>
      </c>
      <c r="BR1" s="3" t="e">
        <f t="shared" si="0"/>
        <v>#REF!</v>
      </c>
      <c r="BS1" s="3" t="e">
        <f t="shared" ref="BS1:CN1" si="1">+BR1+1</f>
        <v>#REF!</v>
      </c>
      <c r="BT1" s="3" t="e">
        <f t="shared" si="1"/>
        <v>#REF!</v>
      </c>
      <c r="BU1" s="3" t="e">
        <f t="shared" si="1"/>
        <v>#REF!</v>
      </c>
      <c r="BV1" s="3" t="e">
        <f t="shared" si="1"/>
        <v>#REF!</v>
      </c>
      <c r="BW1" s="3" t="e">
        <f t="shared" si="1"/>
        <v>#REF!</v>
      </c>
      <c r="BX1" s="3" t="e">
        <f t="shared" si="1"/>
        <v>#REF!</v>
      </c>
      <c r="BY1" s="3" t="e">
        <f t="shared" si="1"/>
        <v>#REF!</v>
      </c>
      <c r="BZ1" s="3" t="e">
        <f t="shared" si="1"/>
        <v>#REF!</v>
      </c>
      <c r="CA1" s="3" t="e">
        <f t="shared" si="1"/>
        <v>#REF!</v>
      </c>
      <c r="CB1" s="3" t="e">
        <f t="shared" si="1"/>
        <v>#REF!</v>
      </c>
      <c r="CC1" s="3" t="e">
        <f t="shared" si="1"/>
        <v>#REF!</v>
      </c>
      <c r="CD1" s="3" t="e">
        <f t="shared" si="1"/>
        <v>#REF!</v>
      </c>
      <c r="CE1" s="3" t="e">
        <f t="shared" si="1"/>
        <v>#REF!</v>
      </c>
      <c r="CF1" s="3" t="e">
        <f t="shared" si="1"/>
        <v>#REF!</v>
      </c>
      <c r="CG1" s="3" t="e">
        <f t="shared" si="1"/>
        <v>#REF!</v>
      </c>
      <c r="CH1" s="3" t="e">
        <f t="shared" si="1"/>
        <v>#REF!</v>
      </c>
      <c r="CI1" s="3" t="e">
        <f t="shared" si="1"/>
        <v>#REF!</v>
      </c>
      <c r="CJ1" s="3" t="e">
        <f t="shared" si="1"/>
        <v>#REF!</v>
      </c>
      <c r="CK1" s="3" t="e">
        <f t="shared" si="1"/>
        <v>#REF!</v>
      </c>
      <c r="CL1" s="3" t="e">
        <f t="shared" si="1"/>
        <v>#REF!</v>
      </c>
      <c r="CM1" s="3" t="e">
        <f t="shared" si="1"/>
        <v>#REF!</v>
      </c>
      <c r="CN1" s="3" t="e">
        <f t="shared" si="1"/>
        <v>#REF!</v>
      </c>
    </row>
    <row r="2" spans="3:114" s="8" customFormat="1" ht="12.75" hidden="1" x14ac:dyDescent="0.2">
      <c r="C2" s="6"/>
      <c r="D2" s="7"/>
      <c r="E2" s="8">
        <v>10</v>
      </c>
      <c r="F2" s="9">
        <f>+F22+F60+F148+F151+F154+F155+F159+F161</f>
        <v>325145600000</v>
      </c>
      <c r="AJ2" s="9">
        <v>325145600000</v>
      </c>
      <c r="AL2" s="9">
        <v>902566343</v>
      </c>
      <c r="AW2" s="9">
        <v>276643308633</v>
      </c>
      <c r="AX2" s="9">
        <v>154671250008</v>
      </c>
      <c r="AY2" s="9">
        <v>11397293776</v>
      </c>
      <c r="AZ2" s="9"/>
      <c r="BA2" s="9"/>
      <c r="BB2" s="9"/>
      <c r="BC2" s="9"/>
      <c r="BD2" s="9"/>
      <c r="BE2" s="9"/>
      <c r="BF2" s="9"/>
      <c r="BG2" s="9"/>
      <c r="BH2" s="9"/>
      <c r="BI2" s="9"/>
      <c r="BJ2" s="9">
        <v>166058889070</v>
      </c>
      <c r="BK2" s="9"/>
      <c r="BL2" s="9">
        <v>22722593023</v>
      </c>
      <c r="BM2" s="9"/>
      <c r="BN2" s="9"/>
      <c r="BO2" s="9"/>
      <c r="BP2" s="9"/>
      <c r="BQ2" s="9"/>
      <c r="BR2" s="9"/>
      <c r="BS2" s="9"/>
      <c r="BT2" s="9"/>
      <c r="BU2" s="9"/>
      <c r="BV2" s="9"/>
      <c r="BW2" s="9">
        <v>31341307487</v>
      </c>
      <c r="BX2" s="9"/>
      <c r="BY2" s="9">
        <v>22726762188</v>
      </c>
      <c r="BZ2" s="9"/>
      <c r="CA2" s="9"/>
      <c r="CB2" s="9"/>
      <c r="CC2" s="9"/>
      <c r="CD2" s="9"/>
      <c r="CE2" s="9"/>
      <c r="CF2" s="9"/>
      <c r="CG2" s="9"/>
      <c r="CH2" s="9"/>
      <c r="CI2" s="9"/>
      <c r="CJ2" s="9">
        <v>31334780608</v>
      </c>
      <c r="CK2" s="9"/>
      <c r="CL2" s="9"/>
      <c r="CM2" s="9"/>
      <c r="CN2" s="9"/>
      <c r="CO2" s="9"/>
      <c r="DA2" s="10"/>
      <c r="DB2" s="11"/>
      <c r="DC2" s="10"/>
      <c r="DD2" s="11"/>
      <c r="DE2" s="10"/>
      <c r="DF2" s="11"/>
      <c r="DG2" s="10"/>
      <c r="DH2" s="11"/>
      <c r="DI2" s="10"/>
      <c r="DJ2" s="11"/>
    </row>
    <row r="3" spans="3:114" s="8" customFormat="1" ht="12.75" hidden="1" x14ac:dyDescent="0.2">
      <c r="C3" s="6"/>
      <c r="D3" s="7"/>
      <c r="E3" s="8">
        <v>11</v>
      </c>
      <c r="F3" s="9">
        <f>+F145+F152</f>
        <v>560000000</v>
      </c>
      <c r="AJ3" s="9">
        <v>560000000</v>
      </c>
      <c r="AL3" s="9">
        <v>0</v>
      </c>
      <c r="AW3" s="9">
        <v>0</v>
      </c>
      <c r="AX3" s="9">
        <v>0</v>
      </c>
      <c r="AY3" s="9">
        <v>0</v>
      </c>
      <c r="AZ3" s="9"/>
      <c r="BA3" s="9"/>
      <c r="BB3" s="9"/>
      <c r="BC3" s="9"/>
      <c r="BD3" s="9"/>
      <c r="BE3" s="9"/>
      <c r="BF3" s="9"/>
      <c r="BG3" s="9"/>
      <c r="BH3" s="9"/>
      <c r="BI3" s="9"/>
      <c r="BJ3" s="9">
        <v>0</v>
      </c>
      <c r="BK3" s="9"/>
      <c r="BL3" s="9">
        <v>0</v>
      </c>
      <c r="BM3" s="9"/>
      <c r="BN3" s="9"/>
      <c r="BO3" s="9"/>
      <c r="BP3" s="9"/>
      <c r="BQ3" s="9"/>
      <c r="BR3" s="9"/>
      <c r="BS3" s="9"/>
      <c r="BT3" s="9"/>
      <c r="BU3" s="9"/>
      <c r="BV3" s="9"/>
      <c r="BW3" s="9">
        <v>0</v>
      </c>
      <c r="BX3" s="9"/>
      <c r="BY3" s="9">
        <v>0</v>
      </c>
      <c r="BZ3" s="9"/>
      <c r="CA3" s="9"/>
      <c r="CB3" s="9"/>
      <c r="CC3" s="9"/>
      <c r="CD3" s="9"/>
      <c r="CE3" s="9"/>
      <c r="CF3" s="9"/>
      <c r="CG3" s="9"/>
      <c r="CH3" s="9"/>
      <c r="CI3" s="9"/>
      <c r="CJ3" s="9">
        <v>0</v>
      </c>
      <c r="CK3" s="9"/>
      <c r="CL3" s="9"/>
      <c r="CM3" s="9"/>
      <c r="CN3" s="9"/>
      <c r="CO3" s="9"/>
      <c r="DA3" s="10"/>
      <c r="DB3" s="11"/>
      <c r="DC3" s="10"/>
      <c r="DD3" s="11"/>
      <c r="DE3" s="10"/>
      <c r="DF3" s="11"/>
      <c r="DG3" s="10"/>
      <c r="DH3" s="11"/>
      <c r="DI3" s="10"/>
      <c r="DJ3" s="11"/>
    </row>
    <row r="4" spans="3:114" s="8" customFormat="1" ht="12.75" hidden="1" x14ac:dyDescent="0.2">
      <c r="C4" s="6"/>
      <c r="D4" s="7"/>
      <c r="E4" s="8">
        <v>16</v>
      </c>
      <c r="F4" s="9">
        <f>+F157+F158+F160</f>
        <v>64195000000</v>
      </c>
      <c r="AJ4" s="9">
        <v>64195000000</v>
      </c>
      <c r="AL4" s="9">
        <v>2115126096</v>
      </c>
      <c r="AW4" s="9">
        <v>13358313264</v>
      </c>
      <c r="AX4" s="9">
        <v>92916677</v>
      </c>
      <c r="AY4" s="9">
        <v>4106145380</v>
      </c>
      <c r="AZ4" s="9"/>
      <c r="BA4" s="9"/>
      <c r="BB4" s="9"/>
      <c r="BC4" s="9"/>
      <c r="BD4" s="9"/>
      <c r="BE4" s="9"/>
      <c r="BF4" s="9"/>
      <c r="BG4" s="9"/>
      <c r="BH4" s="9"/>
      <c r="BI4" s="9"/>
      <c r="BJ4" s="9">
        <v>4199062057</v>
      </c>
      <c r="BK4" s="9"/>
      <c r="BL4" s="9">
        <v>1862580718</v>
      </c>
      <c r="BM4" s="9"/>
      <c r="BN4" s="9"/>
      <c r="BO4" s="9"/>
      <c r="BP4" s="9"/>
      <c r="BQ4" s="9"/>
      <c r="BR4" s="9"/>
      <c r="BS4" s="9"/>
      <c r="BT4" s="9"/>
      <c r="BU4" s="9"/>
      <c r="BV4" s="9"/>
      <c r="BW4" s="9">
        <v>1865980718</v>
      </c>
      <c r="BX4" s="9"/>
      <c r="BY4" s="9">
        <v>166029558</v>
      </c>
      <c r="BZ4" s="9"/>
      <c r="CA4" s="9"/>
      <c r="CB4" s="9"/>
      <c r="CC4" s="9"/>
      <c r="CD4" s="9"/>
      <c r="CE4" s="9"/>
      <c r="CF4" s="9"/>
      <c r="CG4" s="9"/>
      <c r="CH4" s="9"/>
      <c r="CI4" s="9"/>
      <c r="CJ4" s="9">
        <v>169429558</v>
      </c>
      <c r="CK4" s="9"/>
      <c r="CL4" s="9"/>
      <c r="CM4" s="9"/>
      <c r="CN4" s="9"/>
      <c r="CO4" s="9"/>
      <c r="DA4" s="10"/>
      <c r="DB4" s="11"/>
      <c r="DC4" s="10"/>
      <c r="DD4" s="11"/>
      <c r="DE4" s="10"/>
      <c r="DF4" s="11"/>
      <c r="DG4" s="10"/>
      <c r="DH4" s="11"/>
      <c r="DI4" s="10"/>
      <c r="DJ4" s="11"/>
    </row>
    <row r="5" spans="3:114" s="8" customFormat="1" ht="12.75" hidden="1" x14ac:dyDescent="0.2">
      <c r="C5" s="12"/>
      <c r="D5" s="13"/>
      <c r="E5" s="13"/>
      <c r="F5" s="14">
        <f>+SUM(F2:F4)</f>
        <v>389900600000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4">
        <f>+SUM(AJ2:AJ4)</f>
        <v>389900600000</v>
      </c>
      <c r="AK5" s="13"/>
      <c r="AL5" s="14">
        <f>+SUM(AL2:AL4)</f>
        <v>3017692439</v>
      </c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4">
        <f>+SUM(AW2:AW4)</f>
        <v>290001621897</v>
      </c>
      <c r="AX5" s="14">
        <f t="shared" ref="AX5:CN5" si="2">+SUM(AX2:AX4)</f>
        <v>154764166685</v>
      </c>
      <c r="AY5" s="14">
        <f t="shared" si="2"/>
        <v>15503439156</v>
      </c>
      <c r="AZ5" s="14">
        <f t="shared" si="2"/>
        <v>0</v>
      </c>
      <c r="BA5" s="14">
        <f t="shared" si="2"/>
        <v>0</v>
      </c>
      <c r="BB5" s="14">
        <f t="shared" si="2"/>
        <v>0</v>
      </c>
      <c r="BC5" s="14">
        <f t="shared" si="2"/>
        <v>0</v>
      </c>
      <c r="BD5" s="14">
        <f t="shared" si="2"/>
        <v>0</v>
      </c>
      <c r="BE5" s="14">
        <f t="shared" si="2"/>
        <v>0</v>
      </c>
      <c r="BF5" s="14">
        <f t="shared" si="2"/>
        <v>0</v>
      </c>
      <c r="BG5" s="14">
        <f t="shared" si="2"/>
        <v>0</v>
      </c>
      <c r="BH5" s="14">
        <f t="shared" si="2"/>
        <v>0</v>
      </c>
      <c r="BI5" s="14">
        <f t="shared" si="2"/>
        <v>0</v>
      </c>
      <c r="BJ5" s="14">
        <f t="shared" si="2"/>
        <v>170257951127</v>
      </c>
      <c r="BK5" s="14">
        <f t="shared" si="2"/>
        <v>0</v>
      </c>
      <c r="BL5" s="14">
        <f t="shared" si="2"/>
        <v>24585173741</v>
      </c>
      <c r="BM5" s="14">
        <f t="shared" si="2"/>
        <v>0</v>
      </c>
      <c r="BN5" s="14">
        <f t="shared" si="2"/>
        <v>0</v>
      </c>
      <c r="BO5" s="14">
        <f t="shared" si="2"/>
        <v>0</v>
      </c>
      <c r="BP5" s="14">
        <f t="shared" si="2"/>
        <v>0</v>
      </c>
      <c r="BQ5" s="14">
        <f t="shared" si="2"/>
        <v>0</v>
      </c>
      <c r="BR5" s="14">
        <f t="shared" si="2"/>
        <v>0</v>
      </c>
      <c r="BS5" s="14">
        <f t="shared" si="2"/>
        <v>0</v>
      </c>
      <c r="BT5" s="14">
        <f t="shared" si="2"/>
        <v>0</v>
      </c>
      <c r="BU5" s="14">
        <f t="shared" si="2"/>
        <v>0</v>
      </c>
      <c r="BV5" s="14">
        <f t="shared" si="2"/>
        <v>0</v>
      </c>
      <c r="BW5" s="14">
        <f t="shared" si="2"/>
        <v>33207288205</v>
      </c>
      <c r="BX5" s="14">
        <f t="shared" si="2"/>
        <v>0</v>
      </c>
      <c r="BY5" s="14">
        <f t="shared" si="2"/>
        <v>22892791746</v>
      </c>
      <c r="BZ5" s="14">
        <f t="shared" si="2"/>
        <v>0</v>
      </c>
      <c r="CA5" s="14">
        <f t="shared" si="2"/>
        <v>0</v>
      </c>
      <c r="CB5" s="14">
        <f t="shared" si="2"/>
        <v>0</v>
      </c>
      <c r="CC5" s="14">
        <f t="shared" si="2"/>
        <v>0</v>
      </c>
      <c r="CD5" s="14">
        <f t="shared" si="2"/>
        <v>0</v>
      </c>
      <c r="CE5" s="14">
        <f t="shared" si="2"/>
        <v>0</v>
      </c>
      <c r="CF5" s="14">
        <f t="shared" si="2"/>
        <v>0</v>
      </c>
      <c r="CG5" s="14">
        <f t="shared" si="2"/>
        <v>0</v>
      </c>
      <c r="CH5" s="14">
        <f t="shared" si="2"/>
        <v>0</v>
      </c>
      <c r="CI5" s="14">
        <f t="shared" si="2"/>
        <v>0</v>
      </c>
      <c r="CJ5" s="14">
        <f t="shared" si="2"/>
        <v>31504210166</v>
      </c>
      <c r="CK5" s="14">
        <f t="shared" si="2"/>
        <v>0</v>
      </c>
      <c r="CL5" s="14">
        <f t="shared" si="2"/>
        <v>0</v>
      </c>
      <c r="CM5" s="14">
        <f t="shared" si="2"/>
        <v>0</v>
      </c>
      <c r="CN5" s="14">
        <f t="shared" si="2"/>
        <v>0</v>
      </c>
      <c r="CO5" s="14"/>
      <c r="CP5" s="13"/>
      <c r="CQ5" s="13"/>
      <c r="CR5" s="13"/>
      <c r="CS5" s="13"/>
      <c r="CT5" s="13"/>
      <c r="CU5" s="13"/>
      <c r="CV5" s="13"/>
      <c r="CW5" s="13"/>
      <c r="CX5" s="13"/>
      <c r="CY5" s="13"/>
      <c r="DA5" s="10"/>
      <c r="DB5" s="11"/>
      <c r="DC5" s="10"/>
      <c r="DD5" s="11"/>
      <c r="DE5" s="10"/>
      <c r="DF5" s="11"/>
      <c r="DG5" s="10"/>
      <c r="DH5" s="11"/>
      <c r="DI5" s="10"/>
      <c r="DJ5" s="11"/>
    </row>
    <row r="6" spans="3:114" s="8" customFormat="1" ht="9.75" hidden="1" customHeight="1" x14ac:dyDescent="0.2">
      <c r="C6" s="12"/>
      <c r="D6" s="13"/>
      <c r="E6" s="13"/>
      <c r="F6" s="15">
        <f>+F5-F21</f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5">
        <f>+AJ5-AJ21</f>
        <v>0</v>
      </c>
      <c r="AK6" s="13"/>
      <c r="AL6" s="15">
        <f>+AL5-AL21</f>
        <v>16285403</v>
      </c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4">
        <f t="shared" ref="AW6:CN6" si="3">+AW5-AW21</f>
        <v>-6574007943</v>
      </c>
      <c r="AX6" s="14">
        <f t="shared" si="3"/>
        <v>2486888861</v>
      </c>
      <c r="AY6" s="14">
        <f t="shared" si="3"/>
        <v>129391584</v>
      </c>
      <c r="AZ6" s="14">
        <f t="shared" si="3"/>
        <v>-10644606614</v>
      </c>
      <c r="BA6" s="14">
        <f t="shared" si="3"/>
        <v>-19535728537</v>
      </c>
      <c r="BB6" s="14">
        <f t="shared" si="3"/>
        <v>-11749681358</v>
      </c>
      <c r="BC6" s="14">
        <f t="shared" si="3"/>
        <v>0</v>
      </c>
      <c r="BD6" s="14">
        <f t="shared" si="3"/>
        <v>0</v>
      </c>
      <c r="BE6" s="14">
        <f t="shared" si="3"/>
        <v>0</v>
      </c>
      <c r="BF6" s="14">
        <f t="shared" si="3"/>
        <v>0</v>
      </c>
      <c r="BG6" s="14">
        <f t="shared" si="3"/>
        <v>0</v>
      </c>
      <c r="BH6" s="14">
        <f t="shared" si="3"/>
        <v>0</v>
      </c>
      <c r="BI6" s="14">
        <f t="shared" si="3"/>
        <v>0</v>
      </c>
      <c r="BJ6" s="14">
        <f t="shared" si="3"/>
        <v>-39323390778</v>
      </c>
      <c r="BK6" s="14">
        <f t="shared" si="3"/>
        <v>-8563915682</v>
      </c>
      <c r="BL6" s="14">
        <f t="shared" si="3"/>
        <v>20227198</v>
      </c>
      <c r="BM6" s="14">
        <f t="shared" si="3"/>
        <v>-28410122384</v>
      </c>
      <c r="BN6" s="14">
        <f t="shared" si="3"/>
        <v>-32293229034</v>
      </c>
      <c r="BO6" s="14">
        <f t="shared" si="3"/>
        <v>-29947803430</v>
      </c>
      <c r="BP6" s="14">
        <f t="shared" si="3"/>
        <v>0</v>
      </c>
      <c r="BQ6" s="14">
        <f t="shared" si="3"/>
        <v>0</v>
      </c>
      <c r="BR6" s="14">
        <f t="shared" si="3"/>
        <v>0</v>
      </c>
      <c r="BS6" s="14">
        <f t="shared" si="3"/>
        <v>0</v>
      </c>
      <c r="BT6" s="14">
        <f t="shared" si="3"/>
        <v>0</v>
      </c>
      <c r="BU6" s="14">
        <f t="shared" si="3"/>
        <v>0</v>
      </c>
      <c r="BV6" s="14">
        <f t="shared" si="3"/>
        <v>0</v>
      </c>
      <c r="BW6" s="14">
        <f t="shared" si="3"/>
        <v>-90572728868</v>
      </c>
      <c r="BX6" s="14">
        <f t="shared" si="3"/>
        <v>-8559713032</v>
      </c>
      <c r="BY6" s="14">
        <f t="shared" si="3"/>
        <v>20193713</v>
      </c>
      <c r="BZ6" s="14">
        <f t="shared" si="3"/>
        <v>-29767856238</v>
      </c>
      <c r="CA6" s="14">
        <f t="shared" si="3"/>
        <v>-26380553508</v>
      </c>
      <c r="CB6" s="14">
        <f t="shared" si="3"/>
        <v>-34851096425</v>
      </c>
      <c r="CC6" s="14">
        <f t="shared" si="3"/>
        <v>0</v>
      </c>
      <c r="CD6" s="14">
        <f t="shared" si="3"/>
        <v>0</v>
      </c>
      <c r="CE6" s="14">
        <f t="shared" si="3"/>
        <v>0</v>
      </c>
      <c r="CF6" s="14">
        <f t="shared" si="3"/>
        <v>0</v>
      </c>
      <c r="CG6" s="14">
        <f t="shared" si="3"/>
        <v>0</v>
      </c>
      <c r="CH6" s="14">
        <f t="shared" si="3"/>
        <v>0</v>
      </c>
      <c r="CI6" s="14">
        <f t="shared" si="3"/>
        <v>0</v>
      </c>
      <c r="CJ6" s="14">
        <f t="shared" si="3"/>
        <v>-90927607070</v>
      </c>
      <c r="CK6" s="14">
        <f t="shared" si="3"/>
        <v>-93324970160</v>
      </c>
      <c r="CL6" s="14">
        <f t="shared" si="3"/>
        <v>-86994287935</v>
      </c>
      <c r="CM6" s="14">
        <f t="shared" si="3"/>
        <v>-85801324832</v>
      </c>
      <c r="CN6" s="14">
        <f t="shared" si="3"/>
        <v>-1348199837</v>
      </c>
      <c r="CO6" s="14"/>
      <c r="CP6" s="13"/>
      <c r="CQ6" s="13"/>
      <c r="CR6" s="13"/>
      <c r="CS6" s="13"/>
      <c r="CT6" s="13"/>
      <c r="CU6" s="13"/>
      <c r="CV6" s="13"/>
      <c r="CW6" s="13"/>
      <c r="CX6" s="13"/>
      <c r="CY6" s="13"/>
      <c r="DA6" s="10"/>
      <c r="DB6" s="11"/>
      <c r="DC6" s="10"/>
      <c r="DD6" s="11"/>
      <c r="DE6" s="10"/>
      <c r="DF6" s="11"/>
      <c r="DG6" s="10"/>
      <c r="DH6" s="11"/>
      <c r="DI6" s="10"/>
      <c r="DJ6" s="11"/>
    </row>
    <row r="7" spans="3:114" s="8" customFormat="1" ht="9.75" hidden="1" customHeight="1" x14ac:dyDescent="0.2">
      <c r="C7" s="12"/>
      <c r="D7" s="13"/>
      <c r="E7" s="1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5"/>
      <c r="AK7" s="13"/>
      <c r="AL7" s="15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3"/>
      <c r="CQ7" s="13"/>
      <c r="CR7" s="13"/>
      <c r="CS7" s="13"/>
      <c r="CT7" s="13"/>
      <c r="CU7" s="13"/>
      <c r="CV7" s="13"/>
      <c r="CW7" s="13"/>
      <c r="CX7" s="13"/>
      <c r="CY7" s="13"/>
      <c r="DA7" s="10"/>
      <c r="DB7" s="11"/>
      <c r="DC7" s="10"/>
      <c r="DD7" s="11"/>
      <c r="DE7" s="10"/>
      <c r="DF7" s="11"/>
      <c r="DG7" s="10"/>
      <c r="DH7" s="11"/>
      <c r="DI7" s="10"/>
      <c r="DJ7" s="11"/>
    </row>
    <row r="8" spans="3:114" s="8" customFormat="1" ht="9.75" hidden="1" customHeight="1" x14ac:dyDescent="0.2">
      <c r="C8" s="12"/>
      <c r="D8" s="13"/>
      <c r="E8" s="13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4">
        <v>29738550000</v>
      </c>
      <c r="AK8" s="14"/>
      <c r="AL8" s="14">
        <v>4004790400</v>
      </c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>
        <v>10382290400</v>
      </c>
      <c r="AX8" s="14">
        <v>1671865480</v>
      </c>
      <c r="AY8" s="14">
        <v>2686378281</v>
      </c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>
        <v>4358108844</v>
      </c>
      <c r="BK8" s="14"/>
      <c r="BL8" s="14">
        <v>506293931</v>
      </c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>
        <v>506293931</v>
      </c>
      <c r="BX8" s="14"/>
      <c r="BY8" s="14">
        <v>502534712</v>
      </c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>
        <v>502534712</v>
      </c>
      <c r="CK8" s="14"/>
      <c r="CL8" s="14"/>
      <c r="CM8" s="14"/>
      <c r="CN8" s="14"/>
      <c r="CO8" s="14"/>
      <c r="CP8" s="14"/>
      <c r="CQ8" s="14"/>
      <c r="CR8" s="14"/>
      <c r="CS8" s="14"/>
      <c r="CT8" s="13"/>
      <c r="CU8" s="13"/>
      <c r="CV8" s="13"/>
      <c r="CW8" s="13"/>
      <c r="CX8" s="13"/>
      <c r="CY8" s="13"/>
      <c r="DA8" s="10"/>
      <c r="DB8" s="11"/>
      <c r="DC8" s="10"/>
      <c r="DD8" s="11"/>
      <c r="DE8" s="10"/>
      <c r="DF8" s="11"/>
      <c r="DG8" s="10"/>
      <c r="DH8" s="11"/>
      <c r="DI8" s="10"/>
      <c r="DJ8" s="11"/>
    </row>
    <row r="9" spans="3:114" s="8" customFormat="1" ht="12.75" hidden="1" x14ac:dyDescent="0.2">
      <c r="C9" s="12"/>
      <c r="D9" s="13"/>
      <c r="E9" s="13"/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4">
        <f>+AJ8-AJ163</f>
        <v>-244773220</v>
      </c>
      <c r="AK9" s="14"/>
      <c r="AL9" s="14">
        <f>+AL8-AL163</f>
        <v>47123170</v>
      </c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>
        <f t="shared" ref="AW9:CN9" si="4">+AW8-AW163</f>
        <v>-2540995054</v>
      </c>
      <c r="AX9" s="14">
        <f t="shared" si="4"/>
        <v>3073835</v>
      </c>
      <c r="AY9" s="14">
        <f t="shared" si="4"/>
        <v>66133022</v>
      </c>
      <c r="AZ9" s="14">
        <f t="shared" si="4"/>
        <v>-2110300576</v>
      </c>
      <c r="BA9" s="14">
        <f t="shared" si="4"/>
        <v>-980929476</v>
      </c>
      <c r="BB9" s="14">
        <f t="shared" si="4"/>
        <v>-667555240</v>
      </c>
      <c r="BC9" s="14">
        <f t="shared" si="4"/>
        <v>0</v>
      </c>
      <c r="BD9" s="14">
        <f t="shared" si="4"/>
        <v>0</v>
      </c>
      <c r="BE9" s="14">
        <f t="shared" si="4"/>
        <v>0</v>
      </c>
      <c r="BF9" s="14">
        <f t="shared" si="4"/>
        <v>0</v>
      </c>
      <c r="BG9" s="14">
        <f t="shared" si="4"/>
        <v>0</v>
      </c>
      <c r="BH9" s="14">
        <f t="shared" si="4"/>
        <v>0</v>
      </c>
      <c r="BI9" s="14">
        <f t="shared" si="4"/>
        <v>0</v>
      </c>
      <c r="BJ9" s="14">
        <f t="shared" si="4"/>
        <v>-3689713352</v>
      </c>
      <c r="BK9" s="14">
        <f t="shared" si="4"/>
        <v>0</v>
      </c>
      <c r="BL9" s="14">
        <f t="shared" si="4"/>
        <v>0</v>
      </c>
      <c r="BM9" s="14">
        <f t="shared" si="4"/>
        <v>-348481812</v>
      </c>
      <c r="BN9" s="14">
        <f t="shared" si="4"/>
        <v>-649452210</v>
      </c>
      <c r="BO9" s="14">
        <f t="shared" si="4"/>
        <v>-722881548</v>
      </c>
      <c r="BP9" s="14">
        <f t="shared" si="4"/>
        <v>0</v>
      </c>
      <c r="BQ9" s="14">
        <f t="shared" si="4"/>
        <v>0</v>
      </c>
      <c r="BR9" s="14">
        <f t="shared" si="4"/>
        <v>0</v>
      </c>
      <c r="BS9" s="14">
        <f t="shared" si="4"/>
        <v>0</v>
      </c>
      <c r="BT9" s="14">
        <f t="shared" si="4"/>
        <v>0</v>
      </c>
      <c r="BU9" s="14">
        <f t="shared" si="4"/>
        <v>0</v>
      </c>
      <c r="BV9" s="14">
        <f t="shared" si="4"/>
        <v>0</v>
      </c>
      <c r="BW9" s="14">
        <f t="shared" si="4"/>
        <v>-1741566839</v>
      </c>
      <c r="BX9" s="14">
        <f t="shared" si="4"/>
        <v>0</v>
      </c>
      <c r="BY9" s="14">
        <f t="shared" si="4"/>
        <v>-430716</v>
      </c>
      <c r="BZ9" s="14">
        <f t="shared" si="4"/>
        <v>-351810315</v>
      </c>
      <c r="CA9" s="14">
        <f t="shared" si="4"/>
        <v>-649452210</v>
      </c>
      <c r="CB9" s="14">
        <f t="shared" si="4"/>
        <v>-696414650</v>
      </c>
      <c r="CC9" s="14">
        <f t="shared" si="4"/>
        <v>0</v>
      </c>
      <c r="CD9" s="14">
        <f t="shared" si="4"/>
        <v>0</v>
      </c>
      <c r="CE9" s="14">
        <f t="shared" si="4"/>
        <v>0</v>
      </c>
      <c r="CF9" s="14">
        <f t="shared" si="4"/>
        <v>0</v>
      </c>
      <c r="CG9" s="14">
        <f t="shared" si="4"/>
        <v>0</v>
      </c>
      <c r="CH9" s="14">
        <f t="shared" si="4"/>
        <v>0</v>
      </c>
      <c r="CI9" s="14">
        <f t="shared" si="4"/>
        <v>0</v>
      </c>
      <c r="CJ9" s="14">
        <f t="shared" si="4"/>
        <v>-1745326058</v>
      </c>
      <c r="CK9" s="14">
        <f t="shared" si="4"/>
        <v>-17060037766</v>
      </c>
      <c r="CL9" s="14">
        <f t="shared" si="4"/>
        <v>-4875463258</v>
      </c>
      <c r="CM9" s="14">
        <f t="shared" si="4"/>
        <v>-5799961426</v>
      </c>
      <c r="CN9" s="14">
        <f t="shared" si="4"/>
        <v>0</v>
      </c>
      <c r="CO9" s="14"/>
      <c r="CP9" s="14"/>
      <c r="CQ9" s="14"/>
      <c r="CR9" s="14"/>
      <c r="CS9" s="14"/>
      <c r="CT9" s="13"/>
      <c r="CU9" s="13"/>
      <c r="CV9" s="13"/>
      <c r="CW9" s="13"/>
      <c r="CX9" s="13"/>
      <c r="CY9" s="13"/>
      <c r="DA9" s="10"/>
      <c r="DB9" s="11"/>
      <c r="DC9" s="10"/>
      <c r="DD9" s="11"/>
      <c r="DE9" s="10"/>
      <c r="DF9" s="11"/>
      <c r="DG9" s="10"/>
      <c r="DH9" s="11"/>
      <c r="DI9" s="10"/>
      <c r="DJ9" s="11"/>
    </row>
    <row r="10" spans="3:114" hidden="1" x14ac:dyDescent="0.25">
      <c r="C10" s="16"/>
      <c r="D10" s="17"/>
      <c r="E10" s="17"/>
      <c r="F10" s="18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7"/>
      <c r="CU10" s="17"/>
      <c r="CV10" s="17"/>
      <c r="CW10" s="17"/>
      <c r="CX10" s="17"/>
      <c r="CY10" s="17"/>
    </row>
    <row r="11" spans="3:114" ht="23.25" x14ac:dyDescent="0.35">
      <c r="C11" s="19"/>
      <c r="D11" s="20"/>
      <c r="E11" s="21"/>
      <c r="F11" s="21"/>
      <c r="G11" s="21"/>
      <c r="H11" s="21"/>
      <c r="I11" s="21"/>
      <c r="J11" s="21"/>
      <c r="K11" s="21"/>
      <c r="L11" s="21"/>
      <c r="M11" s="22"/>
      <c r="N11" s="22"/>
      <c r="O11" s="22"/>
      <c r="P11" s="22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3" t="str">
        <f>"INFORME PRESUPUESTAL"&amp;" "&amp;E14</f>
        <v>INFORME PRESUPUESTAL A  MAYO DE 2015</v>
      </c>
      <c r="AK11" s="24"/>
      <c r="AL11" s="24"/>
      <c r="AM11" s="24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5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17"/>
      <c r="CP11" s="17"/>
    </row>
    <row r="12" spans="3:114" ht="18.75" x14ac:dyDescent="0.3">
      <c r="C12" s="19"/>
      <c r="D12" s="20"/>
      <c r="E12" s="26" t="s">
        <v>0</v>
      </c>
      <c r="F12" s="21"/>
      <c r="G12" s="21"/>
      <c r="H12" s="21"/>
      <c r="I12" s="21"/>
      <c r="J12" s="21"/>
      <c r="K12" s="21"/>
      <c r="L12" s="21"/>
      <c r="M12" s="22"/>
      <c r="N12" s="22"/>
      <c r="O12" s="22"/>
      <c r="P12" s="22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4"/>
      <c r="AL12" s="24"/>
      <c r="AM12" s="24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5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17"/>
      <c r="CP12" s="17"/>
    </row>
    <row r="13" spans="3:114" ht="18.75" x14ac:dyDescent="0.3">
      <c r="C13" s="19"/>
      <c r="D13" s="20"/>
      <c r="E13" s="26" t="s">
        <v>1</v>
      </c>
      <c r="F13" s="21"/>
      <c r="G13" s="21"/>
      <c r="H13" s="21"/>
      <c r="I13" s="21"/>
      <c r="J13" s="21"/>
      <c r="K13" s="21"/>
      <c r="L13" s="21"/>
      <c r="M13" s="22"/>
      <c r="N13" s="22"/>
      <c r="O13" s="22"/>
      <c r="P13" s="22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4"/>
      <c r="AL13" s="24"/>
      <c r="AM13" s="24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5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17"/>
      <c r="CP13" s="17"/>
    </row>
    <row r="14" spans="3:114" ht="18.75" x14ac:dyDescent="0.3">
      <c r="C14" s="19"/>
      <c r="D14" s="20"/>
      <c r="E14" s="27" t="s">
        <v>2</v>
      </c>
      <c r="F14" s="21"/>
      <c r="G14" s="21"/>
      <c r="H14" s="21"/>
      <c r="I14" s="21"/>
      <c r="J14" s="21"/>
      <c r="K14" s="21"/>
      <c r="L14" s="21"/>
      <c r="M14" s="22"/>
      <c r="N14" s="22"/>
      <c r="O14" s="22"/>
      <c r="P14" s="22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4"/>
      <c r="AL14" s="24"/>
      <c r="AM14" s="24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8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17"/>
      <c r="CP14" s="17"/>
    </row>
    <row r="15" spans="3:114" x14ac:dyDescent="0.25">
      <c r="C15" s="19"/>
      <c r="D15" s="20"/>
      <c r="E15" s="29" t="s">
        <v>3</v>
      </c>
      <c r="F15" s="21"/>
      <c r="G15" s="21"/>
      <c r="H15" s="21"/>
      <c r="I15" s="21"/>
      <c r="J15" s="21"/>
      <c r="K15" s="21"/>
      <c r="L15" s="21"/>
      <c r="M15" s="22"/>
      <c r="N15" s="22"/>
      <c r="O15" s="22"/>
      <c r="P15" s="22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30"/>
      <c r="AD15" s="21"/>
      <c r="AE15" s="21"/>
      <c r="AF15" s="21"/>
      <c r="AG15" s="21"/>
      <c r="AH15" s="21"/>
      <c r="AI15" s="21"/>
      <c r="AJ15" s="21"/>
      <c r="AK15" s="31"/>
      <c r="AL15" s="31"/>
      <c r="AM15" s="31"/>
      <c r="AN15" s="31"/>
      <c r="AO15" s="31"/>
      <c r="AP15" s="21"/>
      <c r="AQ15" s="21"/>
      <c r="AR15" s="21"/>
      <c r="AS15" s="21"/>
      <c r="AT15" s="21"/>
      <c r="AU15" s="21"/>
      <c r="AV15" s="21"/>
      <c r="AW15" s="21"/>
      <c r="AX15" s="32"/>
      <c r="AY15" s="32"/>
      <c r="AZ15" s="32"/>
      <c r="BA15" s="32"/>
      <c r="BB15" s="32"/>
      <c r="BC15" s="21"/>
      <c r="BD15" s="21"/>
      <c r="BE15" s="21"/>
      <c r="BF15" s="21"/>
      <c r="BG15" s="21"/>
      <c r="BH15" s="21"/>
      <c r="BI15" s="21"/>
      <c r="BJ15" s="21"/>
      <c r="BK15" s="30"/>
      <c r="BL15" s="30"/>
      <c r="BM15" s="30"/>
      <c r="BN15" s="30"/>
      <c r="BO15" s="30"/>
      <c r="BP15" s="30">
        <f t="shared" ref="BP15:BV15" si="5">+BP16-BP49</f>
        <v>0</v>
      </c>
      <c r="BQ15" s="30">
        <f t="shared" si="5"/>
        <v>19</v>
      </c>
      <c r="BR15" s="30">
        <f t="shared" si="5"/>
        <v>0</v>
      </c>
      <c r="BS15" s="30">
        <f t="shared" si="5"/>
        <v>0</v>
      </c>
      <c r="BT15" s="30">
        <f t="shared" si="5"/>
        <v>0</v>
      </c>
      <c r="BU15" s="30">
        <f t="shared" si="5"/>
        <v>0</v>
      </c>
      <c r="BV15" s="30">
        <f t="shared" si="5"/>
        <v>0</v>
      </c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17"/>
      <c r="CP15" s="17"/>
    </row>
    <row r="16" spans="3:114" ht="30.75" customHeight="1" thickBot="1" x14ac:dyDescent="0.3">
      <c r="C16" s="19"/>
      <c r="D16" s="20"/>
      <c r="E16" s="29"/>
      <c r="F16" s="21"/>
      <c r="G16" s="21"/>
      <c r="H16" s="21"/>
      <c r="I16" s="21"/>
      <c r="J16" s="21"/>
      <c r="K16" s="21"/>
      <c r="L16" s="30"/>
      <c r="M16" s="22"/>
      <c r="N16" s="22"/>
      <c r="O16" s="22"/>
      <c r="P16" s="22"/>
      <c r="Q16" s="21"/>
      <c r="R16" s="21"/>
      <c r="S16" s="21"/>
      <c r="T16" s="21"/>
      <c r="U16" s="21"/>
      <c r="V16" s="30"/>
      <c r="W16" s="21"/>
      <c r="X16" s="21"/>
      <c r="Y16" s="21"/>
      <c r="Z16" s="21"/>
      <c r="AA16" s="33"/>
      <c r="AB16" s="21"/>
      <c r="AC16" s="21"/>
      <c r="AD16" s="21"/>
      <c r="AE16" s="21"/>
      <c r="AF16" s="30"/>
      <c r="AG16" s="21"/>
      <c r="AH16" s="21"/>
      <c r="AI16" s="21"/>
      <c r="AJ16" s="21"/>
      <c r="AK16" s="34"/>
      <c r="AL16" s="34"/>
      <c r="AM16" s="34"/>
      <c r="AN16" s="33"/>
      <c r="AO16" s="33"/>
      <c r="AP16" s="21"/>
      <c r="AQ16" s="21">
        <v>17</v>
      </c>
      <c r="AR16" s="21"/>
      <c r="AS16" s="21"/>
      <c r="AT16" s="21"/>
      <c r="AU16" s="21"/>
      <c r="AV16" s="21"/>
      <c r="AW16" s="21"/>
      <c r="AX16" s="35"/>
      <c r="AY16" s="35"/>
      <c r="AZ16" s="35"/>
      <c r="BA16" s="35"/>
      <c r="BB16" s="35"/>
      <c r="BC16" s="21"/>
      <c r="BD16" s="21">
        <v>18</v>
      </c>
      <c r="BE16" s="21"/>
      <c r="BF16" s="21"/>
      <c r="BG16" s="21"/>
      <c r="BH16" s="21"/>
      <c r="BI16" s="21"/>
      <c r="BJ16" s="21"/>
      <c r="BK16" s="35"/>
      <c r="BL16" s="36"/>
      <c r="BM16" s="35"/>
      <c r="BN16" s="35"/>
      <c r="BO16" s="35"/>
      <c r="BP16" s="21"/>
      <c r="BQ16" s="21">
        <v>19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>
        <v>20</v>
      </c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17"/>
      <c r="CP16" s="37">
        <v>15</v>
      </c>
      <c r="CQ16" s="37"/>
      <c r="CR16" s="37">
        <v>16</v>
      </c>
      <c r="CS16" s="37"/>
      <c r="CT16" s="37">
        <v>19</v>
      </c>
      <c r="CU16" s="37"/>
      <c r="CV16" s="37">
        <v>21</v>
      </c>
      <c r="CW16" s="37"/>
      <c r="CX16" s="37">
        <v>23</v>
      </c>
      <c r="CY16" s="37"/>
    </row>
    <row r="17" spans="1:114" s="38" customFormat="1" ht="16.5" hidden="1" customHeight="1" thickBot="1" x14ac:dyDescent="0.25">
      <c r="A17" s="38">
        <v>1</v>
      </c>
      <c r="B17" s="38">
        <f>+A17+1</f>
        <v>2</v>
      </c>
      <c r="C17" s="39">
        <f t="shared" ref="C17:BN17" si="6">+B17+1</f>
        <v>3</v>
      </c>
      <c r="D17" s="40">
        <f t="shared" si="6"/>
        <v>4</v>
      </c>
      <c r="E17" s="41">
        <f t="shared" si="6"/>
        <v>5</v>
      </c>
      <c r="F17" s="39">
        <f t="shared" si="6"/>
        <v>6</v>
      </c>
      <c r="G17" s="39">
        <f t="shared" si="6"/>
        <v>7</v>
      </c>
      <c r="H17" s="39">
        <f t="shared" si="6"/>
        <v>8</v>
      </c>
      <c r="I17" s="39">
        <f t="shared" si="6"/>
        <v>9</v>
      </c>
      <c r="J17" s="39">
        <f t="shared" si="6"/>
        <v>10</v>
      </c>
      <c r="K17" s="39">
        <f t="shared" si="6"/>
        <v>11</v>
      </c>
      <c r="L17" s="42">
        <f t="shared" si="6"/>
        <v>12</v>
      </c>
      <c r="M17" s="43">
        <f t="shared" si="6"/>
        <v>13</v>
      </c>
      <c r="N17" s="43">
        <f t="shared" si="6"/>
        <v>14</v>
      </c>
      <c r="O17" s="43">
        <f t="shared" si="6"/>
        <v>15</v>
      </c>
      <c r="P17" s="43">
        <f t="shared" si="6"/>
        <v>16</v>
      </c>
      <c r="Q17" s="39">
        <f t="shared" si="6"/>
        <v>17</v>
      </c>
      <c r="R17" s="39">
        <f t="shared" si="6"/>
        <v>18</v>
      </c>
      <c r="S17" s="39">
        <f t="shared" si="6"/>
        <v>19</v>
      </c>
      <c r="T17" s="39">
        <f t="shared" si="6"/>
        <v>20</v>
      </c>
      <c r="U17" s="39">
        <f t="shared" si="6"/>
        <v>21</v>
      </c>
      <c r="V17" s="42">
        <f t="shared" si="6"/>
        <v>22</v>
      </c>
      <c r="W17" s="39">
        <f t="shared" si="6"/>
        <v>23</v>
      </c>
      <c r="X17" s="39">
        <f t="shared" si="6"/>
        <v>24</v>
      </c>
      <c r="Y17" s="39">
        <f t="shared" si="6"/>
        <v>25</v>
      </c>
      <c r="Z17" s="39">
        <f t="shared" si="6"/>
        <v>26</v>
      </c>
      <c r="AA17" s="44">
        <f t="shared" si="6"/>
        <v>27</v>
      </c>
      <c r="AB17" s="39">
        <f t="shared" si="6"/>
        <v>28</v>
      </c>
      <c r="AC17" s="39">
        <f t="shared" si="6"/>
        <v>29</v>
      </c>
      <c r="AD17" s="39">
        <f t="shared" si="6"/>
        <v>30</v>
      </c>
      <c r="AE17" s="39">
        <f t="shared" si="6"/>
        <v>31</v>
      </c>
      <c r="AF17" s="42">
        <f t="shared" si="6"/>
        <v>32</v>
      </c>
      <c r="AG17" s="39">
        <f t="shared" si="6"/>
        <v>33</v>
      </c>
      <c r="AH17" s="39">
        <f t="shared" si="6"/>
        <v>34</v>
      </c>
      <c r="AI17" s="39">
        <f t="shared" si="6"/>
        <v>35</v>
      </c>
      <c r="AJ17" s="39">
        <f t="shared" si="6"/>
        <v>36</v>
      </c>
      <c r="AK17" s="39">
        <f t="shared" si="6"/>
        <v>37</v>
      </c>
      <c r="AL17" s="39">
        <f t="shared" si="6"/>
        <v>38</v>
      </c>
      <c r="AM17" s="39">
        <f t="shared" si="6"/>
        <v>39</v>
      </c>
      <c r="AN17" s="39">
        <f t="shared" si="6"/>
        <v>40</v>
      </c>
      <c r="AO17" s="39">
        <f t="shared" si="6"/>
        <v>41</v>
      </c>
      <c r="AP17" s="39">
        <f t="shared" si="6"/>
        <v>42</v>
      </c>
      <c r="AQ17" s="39">
        <f t="shared" si="6"/>
        <v>43</v>
      </c>
      <c r="AR17" s="39">
        <f t="shared" si="6"/>
        <v>44</v>
      </c>
      <c r="AS17" s="39">
        <f t="shared" si="6"/>
        <v>45</v>
      </c>
      <c r="AT17" s="39">
        <f t="shared" si="6"/>
        <v>46</v>
      </c>
      <c r="AU17" s="39">
        <f t="shared" si="6"/>
        <v>47</v>
      </c>
      <c r="AV17" s="39">
        <f t="shared" si="6"/>
        <v>48</v>
      </c>
      <c r="AW17" s="39">
        <f t="shared" si="6"/>
        <v>49</v>
      </c>
      <c r="AX17" s="39">
        <f t="shared" si="6"/>
        <v>50</v>
      </c>
      <c r="AY17" s="39">
        <f t="shared" si="6"/>
        <v>51</v>
      </c>
      <c r="AZ17" s="39">
        <f t="shared" si="6"/>
        <v>52</v>
      </c>
      <c r="BA17" s="39">
        <f t="shared" si="6"/>
        <v>53</v>
      </c>
      <c r="BB17" s="39">
        <f t="shared" si="6"/>
        <v>54</v>
      </c>
      <c r="BC17" s="39">
        <f t="shared" si="6"/>
        <v>55</v>
      </c>
      <c r="BD17" s="39">
        <f t="shared" si="6"/>
        <v>56</v>
      </c>
      <c r="BE17" s="39">
        <f t="shared" si="6"/>
        <v>57</v>
      </c>
      <c r="BF17" s="39">
        <f t="shared" si="6"/>
        <v>58</v>
      </c>
      <c r="BG17" s="39">
        <f t="shared" si="6"/>
        <v>59</v>
      </c>
      <c r="BH17" s="39">
        <f t="shared" si="6"/>
        <v>60</v>
      </c>
      <c r="BI17" s="39">
        <f t="shared" si="6"/>
        <v>61</v>
      </c>
      <c r="BJ17" s="39">
        <f t="shared" si="6"/>
        <v>62</v>
      </c>
      <c r="BK17" s="39">
        <f t="shared" si="6"/>
        <v>63</v>
      </c>
      <c r="BL17" s="38">
        <f t="shared" si="6"/>
        <v>64</v>
      </c>
      <c r="BM17" s="39">
        <f t="shared" si="6"/>
        <v>65</v>
      </c>
      <c r="BN17" s="39">
        <f t="shared" si="6"/>
        <v>66</v>
      </c>
      <c r="BO17" s="39">
        <f t="shared" ref="BO17:CJ17" si="7">+BN17+1</f>
        <v>67</v>
      </c>
      <c r="BP17" s="39">
        <f t="shared" si="7"/>
        <v>68</v>
      </c>
      <c r="BQ17" s="39">
        <f t="shared" si="7"/>
        <v>69</v>
      </c>
      <c r="BR17" s="39">
        <f t="shared" si="7"/>
        <v>70</v>
      </c>
      <c r="BS17" s="39">
        <f t="shared" si="7"/>
        <v>71</v>
      </c>
      <c r="BT17" s="39">
        <f t="shared" si="7"/>
        <v>72</v>
      </c>
      <c r="BU17" s="39">
        <f t="shared" si="7"/>
        <v>73</v>
      </c>
      <c r="BV17" s="39">
        <f t="shared" si="7"/>
        <v>74</v>
      </c>
      <c r="BW17" s="39">
        <f t="shared" si="7"/>
        <v>75</v>
      </c>
      <c r="BX17" s="39">
        <f t="shared" si="7"/>
        <v>76</v>
      </c>
      <c r="BY17" s="39">
        <f t="shared" si="7"/>
        <v>77</v>
      </c>
      <c r="BZ17" s="39">
        <f t="shared" si="7"/>
        <v>78</v>
      </c>
      <c r="CA17" s="39">
        <f t="shared" si="7"/>
        <v>79</v>
      </c>
      <c r="CB17" s="39">
        <f t="shared" si="7"/>
        <v>80</v>
      </c>
      <c r="CC17" s="39">
        <f t="shared" si="7"/>
        <v>81</v>
      </c>
      <c r="CD17" s="39">
        <f t="shared" si="7"/>
        <v>82</v>
      </c>
      <c r="CE17" s="39">
        <f t="shared" si="7"/>
        <v>83</v>
      </c>
      <c r="CF17" s="39">
        <f t="shared" si="7"/>
        <v>84</v>
      </c>
      <c r="CG17" s="39">
        <f t="shared" si="7"/>
        <v>85</v>
      </c>
      <c r="CH17" s="39">
        <f t="shared" si="7"/>
        <v>86</v>
      </c>
      <c r="CI17" s="39">
        <f t="shared" si="7"/>
        <v>87</v>
      </c>
      <c r="CJ17" s="39">
        <f t="shared" si="7"/>
        <v>88</v>
      </c>
      <c r="CK17" s="39"/>
      <c r="CL17" s="39"/>
      <c r="CM17" s="39"/>
      <c r="CN17" s="39"/>
      <c r="CO17" s="39"/>
      <c r="CP17" s="45">
        <v>15</v>
      </c>
      <c r="CQ17" s="45"/>
      <c r="CR17" s="45">
        <v>16</v>
      </c>
      <c r="CS17" s="45"/>
      <c r="CT17" s="45">
        <v>19</v>
      </c>
      <c r="CU17" s="45"/>
      <c r="CV17" s="45">
        <v>21</v>
      </c>
      <c r="CW17" s="45"/>
      <c r="CX17" s="45">
        <v>23</v>
      </c>
      <c r="CY17" s="45"/>
      <c r="DA17" s="46"/>
      <c r="DB17" s="47"/>
      <c r="DC17" s="46"/>
      <c r="DD17" s="47"/>
      <c r="DE17" s="46"/>
      <c r="DF17" s="47"/>
      <c r="DG17" s="46"/>
      <c r="DH17" s="47"/>
      <c r="DI17" s="46"/>
      <c r="DJ17" s="47"/>
    </row>
    <row r="18" spans="1:114" s="48" customFormat="1" ht="36.75" customHeight="1" thickBot="1" x14ac:dyDescent="0.25">
      <c r="C18" s="49" t="s">
        <v>4</v>
      </c>
      <c r="D18" s="50"/>
      <c r="E18" s="51"/>
      <c r="F18" s="49" t="s">
        <v>5</v>
      </c>
      <c r="G18" s="52" t="s">
        <v>6</v>
      </c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4"/>
      <c r="AE18" s="55" t="s">
        <v>7</v>
      </c>
      <c r="AF18" s="56"/>
      <c r="AG18" s="55" t="s">
        <v>8</v>
      </c>
      <c r="AH18" s="57"/>
      <c r="AI18" s="57"/>
      <c r="AJ18" s="49" t="s">
        <v>9</v>
      </c>
      <c r="AK18" s="58" t="s">
        <v>10</v>
      </c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60"/>
      <c r="AW18" s="49" t="s">
        <v>11</v>
      </c>
      <c r="AX18" s="55" t="s">
        <v>12</v>
      </c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56"/>
      <c r="BJ18" s="49" t="s">
        <v>12</v>
      </c>
      <c r="BK18" s="55" t="s">
        <v>13</v>
      </c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56"/>
      <c r="BW18" s="49" t="s">
        <v>13</v>
      </c>
      <c r="BX18" s="55" t="s">
        <v>14</v>
      </c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49" t="s">
        <v>14</v>
      </c>
      <c r="CK18" s="51" t="s">
        <v>15</v>
      </c>
      <c r="CL18" s="51" t="s">
        <v>15</v>
      </c>
      <c r="CM18" s="51" t="s">
        <v>15</v>
      </c>
      <c r="CN18" s="51" t="s">
        <v>15</v>
      </c>
      <c r="CO18" s="62"/>
      <c r="CP18" s="63" t="s">
        <v>16</v>
      </c>
      <c r="CQ18" s="63" t="s">
        <v>17</v>
      </c>
      <c r="CR18" s="63" t="s">
        <v>16</v>
      </c>
      <c r="CS18" s="63" t="s">
        <v>17</v>
      </c>
      <c r="CT18" s="63" t="s">
        <v>16</v>
      </c>
      <c r="CU18" s="63" t="s">
        <v>17</v>
      </c>
      <c r="CV18" s="63" t="s">
        <v>16</v>
      </c>
      <c r="CW18" s="63" t="s">
        <v>17</v>
      </c>
      <c r="CX18" s="63" t="s">
        <v>16</v>
      </c>
      <c r="CY18" s="63" t="s">
        <v>17</v>
      </c>
      <c r="DA18" s="64"/>
      <c r="DB18" s="65"/>
      <c r="DC18" s="64"/>
      <c r="DD18" s="65"/>
      <c r="DE18" s="64"/>
      <c r="DF18" s="65"/>
      <c r="DG18" s="64"/>
      <c r="DH18" s="65"/>
      <c r="DI18" s="64"/>
      <c r="DJ18" s="65"/>
    </row>
    <row r="19" spans="1:114" s="48" customFormat="1" ht="14.25" customHeight="1" thickBot="1" x14ac:dyDescent="0.25">
      <c r="C19" s="66" t="s">
        <v>18</v>
      </c>
      <c r="D19" s="67" t="s">
        <v>19</v>
      </c>
      <c r="E19" s="68" t="s">
        <v>20</v>
      </c>
      <c r="F19" s="66" t="s">
        <v>21</v>
      </c>
      <c r="G19" s="55" t="s">
        <v>22</v>
      </c>
      <c r="H19" s="56"/>
      <c r="I19" s="55" t="s">
        <v>23</v>
      </c>
      <c r="J19" s="56"/>
      <c r="K19" s="55" t="s">
        <v>24</v>
      </c>
      <c r="L19" s="61"/>
      <c r="M19" s="52" t="s">
        <v>25</v>
      </c>
      <c r="N19" s="54"/>
      <c r="O19" s="52" t="s">
        <v>26</v>
      </c>
      <c r="P19" s="54"/>
      <c r="Q19" s="53" t="s">
        <v>27</v>
      </c>
      <c r="R19" s="54"/>
      <c r="S19" s="52" t="s">
        <v>28</v>
      </c>
      <c r="T19" s="54"/>
      <c r="U19" s="52" t="s">
        <v>29</v>
      </c>
      <c r="V19" s="54"/>
      <c r="W19" s="52" t="s">
        <v>30</v>
      </c>
      <c r="X19" s="54"/>
      <c r="Y19" s="52" t="s">
        <v>31</v>
      </c>
      <c r="Z19" s="54"/>
      <c r="AA19" s="52" t="s">
        <v>32</v>
      </c>
      <c r="AB19" s="54"/>
      <c r="AC19" s="52" t="s">
        <v>33</v>
      </c>
      <c r="AD19" s="54"/>
      <c r="AE19" s="69"/>
      <c r="AF19" s="70"/>
      <c r="AG19" s="69"/>
      <c r="AH19" s="71" t="s">
        <v>34</v>
      </c>
      <c r="AI19" s="71" t="s">
        <v>35</v>
      </c>
      <c r="AJ19" s="66" t="s">
        <v>36</v>
      </c>
      <c r="AK19" s="72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4"/>
      <c r="AW19" s="66" t="s">
        <v>37</v>
      </c>
      <c r="AX19" s="75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7"/>
      <c r="BJ19" s="66" t="s">
        <v>37</v>
      </c>
      <c r="BK19" s="75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7"/>
      <c r="BW19" s="66" t="s">
        <v>37</v>
      </c>
      <c r="BX19" s="75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66" t="s">
        <v>37</v>
      </c>
      <c r="CK19" s="68" t="s">
        <v>38</v>
      </c>
      <c r="CL19" s="68" t="s">
        <v>39</v>
      </c>
      <c r="CM19" s="68" t="s">
        <v>40</v>
      </c>
      <c r="CN19" s="68" t="s">
        <v>41</v>
      </c>
      <c r="CO19" s="62"/>
      <c r="CP19" s="63" t="s">
        <v>42</v>
      </c>
      <c r="CQ19" s="63" t="s">
        <v>43</v>
      </c>
      <c r="CR19" s="63" t="s">
        <v>44</v>
      </c>
      <c r="CS19" s="63" t="s">
        <v>43</v>
      </c>
      <c r="CT19" s="63" t="s">
        <v>45</v>
      </c>
      <c r="CU19" s="63" t="s">
        <v>43</v>
      </c>
      <c r="CV19" s="63" t="s">
        <v>46</v>
      </c>
      <c r="CW19" s="63" t="s">
        <v>43</v>
      </c>
      <c r="CX19" s="63" t="s">
        <v>14</v>
      </c>
      <c r="CY19" s="63" t="s">
        <v>43</v>
      </c>
      <c r="DA19" s="64"/>
      <c r="DB19" s="65"/>
      <c r="DC19" s="64"/>
      <c r="DD19" s="65"/>
      <c r="DE19" s="64"/>
      <c r="DF19" s="65"/>
      <c r="DG19" s="64"/>
      <c r="DH19" s="65"/>
      <c r="DI19" s="64"/>
      <c r="DJ19" s="65"/>
    </row>
    <row r="20" spans="1:114" s="48" customFormat="1" ht="13.5" customHeight="1" thickBot="1" x14ac:dyDescent="0.25">
      <c r="C20" s="78" t="s">
        <v>47</v>
      </c>
      <c r="D20" s="79"/>
      <c r="E20" s="80" t="s">
        <v>4</v>
      </c>
      <c r="F20" s="78"/>
      <c r="G20" s="81" t="s">
        <v>48</v>
      </c>
      <c r="H20" s="82" t="s">
        <v>49</v>
      </c>
      <c r="I20" s="81" t="s">
        <v>48</v>
      </c>
      <c r="J20" s="82" t="s">
        <v>49</v>
      </c>
      <c r="K20" s="83" t="s">
        <v>48</v>
      </c>
      <c r="L20" s="84" t="s">
        <v>49</v>
      </c>
      <c r="M20" s="85" t="s">
        <v>48</v>
      </c>
      <c r="N20" s="82" t="s">
        <v>49</v>
      </c>
      <c r="O20" s="82" t="s">
        <v>48</v>
      </c>
      <c r="P20" s="80" t="s">
        <v>49</v>
      </c>
      <c r="Q20" s="86" t="s">
        <v>48</v>
      </c>
      <c r="R20" s="86" t="s">
        <v>49</v>
      </c>
      <c r="S20" s="86" t="s">
        <v>48</v>
      </c>
      <c r="T20" s="86" t="s">
        <v>49</v>
      </c>
      <c r="U20" s="85" t="s">
        <v>48</v>
      </c>
      <c r="V20" s="78" t="s">
        <v>49</v>
      </c>
      <c r="W20" s="78" t="s">
        <v>48</v>
      </c>
      <c r="X20" s="78" t="s">
        <v>49</v>
      </c>
      <c r="Y20" s="78" t="s">
        <v>48</v>
      </c>
      <c r="Z20" s="78" t="s">
        <v>49</v>
      </c>
      <c r="AA20" s="78" t="s">
        <v>48</v>
      </c>
      <c r="AB20" s="78" t="s">
        <v>49</v>
      </c>
      <c r="AC20" s="78" t="s">
        <v>48</v>
      </c>
      <c r="AD20" s="78" t="s">
        <v>49</v>
      </c>
      <c r="AE20" s="81" t="s">
        <v>48</v>
      </c>
      <c r="AF20" s="82" t="s">
        <v>49</v>
      </c>
      <c r="AG20" s="86" t="s">
        <v>50</v>
      </c>
      <c r="AH20" s="86"/>
      <c r="AI20" s="86"/>
      <c r="AJ20" s="78">
        <v>1</v>
      </c>
      <c r="AK20" s="85" t="s">
        <v>22</v>
      </c>
      <c r="AL20" s="82" t="s">
        <v>23</v>
      </c>
      <c r="AM20" s="82" t="s">
        <v>24</v>
      </c>
      <c r="AN20" s="82" t="s">
        <v>25</v>
      </c>
      <c r="AO20" s="82" t="s">
        <v>26</v>
      </c>
      <c r="AP20" s="82" t="s">
        <v>27</v>
      </c>
      <c r="AQ20" s="82" t="s">
        <v>28</v>
      </c>
      <c r="AR20" s="82" t="s">
        <v>29</v>
      </c>
      <c r="AS20" s="82" t="s">
        <v>30</v>
      </c>
      <c r="AT20" s="82" t="s">
        <v>31</v>
      </c>
      <c r="AU20" s="82" t="s">
        <v>32</v>
      </c>
      <c r="AV20" s="82" t="s">
        <v>33</v>
      </c>
      <c r="AW20" s="82">
        <v>2</v>
      </c>
      <c r="AX20" s="82" t="s">
        <v>22</v>
      </c>
      <c r="AY20" s="82" t="s">
        <v>23</v>
      </c>
      <c r="AZ20" s="82" t="s">
        <v>24</v>
      </c>
      <c r="BA20" s="82" t="s">
        <v>25</v>
      </c>
      <c r="BB20" s="82" t="s">
        <v>26</v>
      </c>
      <c r="BC20" s="82" t="s">
        <v>27</v>
      </c>
      <c r="BD20" s="82" t="s">
        <v>28</v>
      </c>
      <c r="BE20" s="82" t="s">
        <v>29</v>
      </c>
      <c r="BF20" s="82" t="s">
        <v>30</v>
      </c>
      <c r="BG20" s="82" t="s">
        <v>31</v>
      </c>
      <c r="BH20" s="82" t="s">
        <v>32</v>
      </c>
      <c r="BI20" s="82" t="s">
        <v>33</v>
      </c>
      <c r="BJ20" s="82">
        <v>3</v>
      </c>
      <c r="BK20" s="82" t="s">
        <v>22</v>
      </c>
      <c r="BL20" s="82" t="s">
        <v>23</v>
      </c>
      <c r="BM20" s="82" t="s">
        <v>24</v>
      </c>
      <c r="BN20" s="82" t="s">
        <v>25</v>
      </c>
      <c r="BO20" s="82" t="s">
        <v>26</v>
      </c>
      <c r="BP20" s="82" t="s">
        <v>27</v>
      </c>
      <c r="BQ20" s="82" t="s">
        <v>28</v>
      </c>
      <c r="BR20" s="82" t="s">
        <v>29</v>
      </c>
      <c r="BS20" s="82" t="s">
        <v>30</v>
      </c>
      <c r="BT20" s="82" t="s">
        <v>31</v>
      </c>
      <c r="BU20" s="82" t="s">
        <v>32</v>
      </c>
      <c r="BV20" s="82" t="s">
        <v>33</v>
      </c>
      <c r="BW20" s="82">
        <v>4</v>
      </c>
      <c r="BX20" s="82" t="s">
        <v>22</v>
      </c>
      <c r="BY20" s="82" t="s">
        <v>23</v>
      </c>
      <c r="BZ20" s="82" t="s">
        <v>24</v>
      </c>
      <c r="CA20" s="82" t="s">
        <v>25</v>
      </c>
      <c r="CB20" s="82" t="s">
        <v>26</v>
      </c>
      <c r="CC20" s="82" t="s">
        <v>27</v>
      </c>
      <c r="CD20" s="82" t="s">
        <v>28</v>
      </c>
      <c r="CE20" s="82" t="s">
        <v>29</v>
      </c>
      <c r="CF20" s="82" t="s">
        <v>30</v>
      </c>
      <c r="CG20" s="82" t="s">
        <v>31</v>
      </c>
      <c r="CH20" s="82" t="s">
        <v>32</v>
      </c>
      <c r="CI20" s="82" t="s">
        <v>33</v>
      </c>
      <c r="CJ20" s="82">
        <v>5</v>
      </c>
      <c r="CK20" s="82" t="s">
        <v>51</v>
      </c>
      <c r="CL20" s="82" t="s">
        <v>52</v>
      </c>
      <c r="CM20" s="82" t="s">
        <v>53</v>
      </c>
      <c r="CN20" s="82" t="s">
        <v>54</v>
      </c>
      <c r="CO20" s="62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DA20" s="64"/>
      <c r="DB20" s="65"/>
      <c r="DC20" s="64"/>
      <c r="DD20" s="65"/>
      <c r="DE20" s="64"/>
      <c r="DF20" s="65"/>
      <c r="DG20" s="64"/>
      <c r="DH20" s="65"/>
      <c r="DI20" s="64"/>
      <c r="DJ20" s="65"/>
    </row>
    <row r="21" spans="1:114" x14ac:dyDescent="0.25">
      <c r="A21" s="3" t="s">
        <v>55</v>
      </c>
      <c r="C21" s="87"/>
      <c r="D21" s="88"/>
      <c r="E21" s="89" t="s">
        <v>56</v>
      </c>
      <c r="F21" s="90">
        <f t="shared" ref="F21:BQ21" si="8">+F22+F60+F141</f>
        <v>389900600000</v>
      </c>
      <c r="G21" s="91">
        <f t="shared" si="8"/>
        <v>22846270</v>
      </c>
      <c r="H21" s="90">
        <f t="shared" si="8"/>
        <v>22846270</v>
      </c>
      <c r="I21" s="92">
        <f t="shared" si="8"/>
        <v>0</v>
      </c>
      <c r="J21" s="93">
        <f t="shared" si="8"/>
        <v>0</v>
      </c>
      <c r="K21" s="94">
        <f t="shared" si="8"/>
        <v>135500000</v>
      </c>
      <c r="L21" s="92">
        <f t="shared" si="8"/>
        <v>135500000</v>
      </c>
      <c r="M21" s="95">
        <f t="shared" si="8"/>
        <v>40110900000</v>
      </c>
      <c r="N21" s="93">
        <f t="shared" si="8"/>
        <v>40110900000</v>
      </c>
      <c r="O21" s="93">
        <f t="shared" si="8"/>
        <v>190600000</v>
      </c>
      <c r="P21" s="94">
        <f t="shared" si="8"/>
        <v>190600000</v>
      </c>
      <c r="Q21" s="92">
        <f t="shared" si="8"/>
        <v>0</v>
      </c>
      <c r="R21" s="92">
        <f t="shared" si="8"/>
        <v>0</v>
      </c>
      <c r="S21" s="92">
        <f t="shared" si="8"/>
        <v>0</v>
      </c>
      <c r="T21" s="92">
        <f t="shared" si="8"/>
        <v>0</v>
      </c>
      <c r="U21" s="92">
        <f t="shared" si="8"/>
        <v>0</v>
      </c>
      <c r="V21" s="92">
        <f t="shared" si="8"/>
        <v>0</v>
      </c>
      <c r="W21" s="92">
        <f t="shared" si="8"/>
        <v>0</v>
      </c>
      <c r="X21" s="92">
        <f t="shared" si="8"/>
        <v>0</v>
      </c>
      <c r="Y21" s="92">
        <f t="shared" si="8"/>
        <v>0</v>
      </c>
      <c r="Z21" s="92">
        <f t="shared" si="8"/>
        <v>0</v>
      </c>
      <c r="AA21" s="92">
        <f t="shared" si="8"/>
        <v>0</v>
      </c>
      <c r="AB21" s="92">
        <f t="shared" si="8"/>
        <v>0</v>
      </c>
      <c r="AC21" s="92">
        <f t="shared" si="8"/>
        <v>0</v>
      </c>
      <c r="AD21" s="92">
        <f t="shared" si="8"/>
        <v>0</v>
      </c>
      <c r="AE21" s="91">
        <f t="shared" si="8"/>
        <v>40459846270</v>
      </c>
      <c r="AF21" s="90">
        <f t="shared" si="8"/>
        <v>40459846270</v>
      </c>
      <c r="AG21" s="92">
        <f t="shared" si="8"/>
        <v>0</v>
      </c>
      <c r="AH21" s="92">
        <f t="shared" si="8"/>
        <v>0</v>
      </c>
      <c r="AI21" s="92">
        <f t="shared" si="8"/>
        <v>0</v>
      </c>
      <c r="AJ21" s="90">
        <f t="shared" si="8"/>
        <v>389900600000</v>
      </c>
      <c r="AK21" s="91">
        <f t="shared" si="8"/>
        <v>286806066298</v>
      </c>
      <c r="AL21" s="90">
        <f t="shared" si="8"/>
        <v>3001407036</v>
      </c>
      <c r="AM21" s="90">
        <f t="shared" si="8"/>
        <v>1902364421</v>
      </c>
      <c r="AN21" s="90">
        <f t="shared" si="8"/>
        <v>3807020789</v>
      </c>
      <c r="AO21" s="90">
        <f t="shared" si="8"/>
        <v>1058771296</v>
      </c>
      <c r="AP21" s="90">
        <f t="shared" si="8"/>
        <v>0</v>
      </c>
      <c r="AQ21" s="90">
        <f t="shared" si="8"/>
        <v>0</v>
      </c>
      <c r="AR21" s="90">
        <f t="shared" si="8"/>
        <v>0</v>
      </c>
      <c r="AS21" s="90">
        <f t="shared" si="8"/>
        <v>0</v>
      </c>
      <c r="AT21" s="90">
        <f t="shared" si="8"/>
        <v>0</v>
      </c>
      <c r="AU21" s="90">
        <f t="shared" si="8"/>
        <v>0</v>
      </c>
      <c r="AV21" s="90">
        <f t="shared" si="8"/>
        <v>0</v>
      </c>
      <c r="AW21" s="90">
        <f t="shared" si="8"/>
        <v>296575629840</v>
      </c>
      <c r="AX21" s="90">
        <f t="shared" si="8"/>
        <v>152277277824</v>
      </c>
      <c r="AY21" s="90">
        <f t="shared" si="8"/>
        <v>15374047572</v>
      </c>
      <c r="AZ21" s="90">
        <f t="shared" si="8"/>
        <v>10644606614</v>
      </c>
      <c r="BA21" s="90">
        <f t="shared" si="8"/>
        <v>19535728537</v>
      </c>
      <c r="BB21" s="90">
        <f t="shared" si="8"/>
        <v>11749681358</v>
      </c>
      <c r="BC21" s="90">
        <f t="shared" si="8"/>
        <v>0</v>
      </c>
      <c r="BD21" s="90">
        <f t="shared" si="8"/>
        <v>0</v>
      </c>
      <c r="BE21" s="90">
        <f t="shared" si="8"/>
        <v>0</v>
      </c>
      <c r="BF21" s="90">
        <f t="shared" si="8"/>
        <v>0</v>
      </c>
      <c r="BG21" s="90">
        <f t="shared" si="8"/>
        <v>0</v>
      </c>
      <c r="BH21" s="90">
        <f t="shared" si="8"/>
        <v>0</v>
      </c>
      <c r="BI21" s="90">
        <f t="shared" si="8"/>
        <v>0</v>
      </c>
      <c r="BJ21" s="90">
        <f t="shared" si="8"/>
        <v>209581341905</v>
      </c>
      <c r="BK21" s="90">
        <f t="shared" si="8"/>
        <v>8563915682</v>
      </c>
      <c r="BL21" s="93">
        <f t="shared" si="8"/>
        <v>24564946543</v>
      </c>
      <c r="BM21" s="93">
        <f t="shared" si="8"/>
        <v>28410122384</v>
      </c>
      <c r="BN21" s="93">
        <f t="shared" si="8"/>
        <v>32293229034</v>
      </c>
      <c r="BO21" s="93">
        <f t="shared" si="8"/>
        <v>29947803430</v>
      </c>
      <c r="BP21" s="93">
        <f t="shared" si="8"/>
        <v>0</v>
      </c>
      <c r="BQ21" s="93">
        <f t="shared" si="8"/>
        <v>0</v>
      </c>
      <c r="BR21" s="93">
        <f t="shared" ref="BR21:CJ21" si="9">+BR22+BR60+BR141</f>
        <v>0</v>
      </c>
      <c r="BS21" s="93">
        <f t="shared" si="9"/>
        <v>0</v>
      </c>
      <c r="BT21" s="93">
        <f t="shared" si="9"/>
        <v>0</v>
      </c>
      <c r="BU21" s="93">
        <f t="shared" si="9"/>
        <v>0</v>
      </c>
      <c r="BV21" s="93">
        <f t="shared" si="9"/>
        <v>0</v>
      </c>
      <c r="BW21" s="90">
        <f t="shared" si="9"/>
        <v>123780017073</v>
      </c>
      <c r="BX21" s="90">
        <f t="shared" si="9"/>
        <v>8559713032</v>
      </c>
      <c r="BY21" s="93">
        <f t="shared" si="9"/>
        <v>22872598033</v>
      </c>
      <c r="BZ21" s="93">
        <f t="shared" si="9"/>
        <v>29767856238</v>
      </c>
      <c r="CA21" s="93">
        <f t="shared" si="9"/>
        <v>26380553508</v>
      </c>
      <c r="CB21" s="93">
        <f t="shared" si="9"/>
        <v>34851096425</v>
      </c>
      <c r="CC21" s="93">
        <f t="shared" si="9"/>
        <v>0</v>
      </c>
      <c r="CD21" s="93">
        <f t="shared" si="9"/>
        <v>0</v>
      </c>
      <c r="CE21" s="93">
        <f t="shared" si="9"/>
        <v>0</v>
      </c>
      <c r="CF21" s="93">
        <f t="shared" si="9"/>
        <v>0</v>
      </c>
      <c r="CG21" s="93">
        <f t="shared" si="9"/>
        <v>0</v>
      </c>
      <c r="CH21" s="93">
        <f t="shared" si="9"/>
        <v>0</v>
      </c>
      <c r="CI21" s="93">
        <f t="shared" si="9"/>
        <v>0</v>
      </c>
      <c r="CJ21" s="90">
        <f t="shared" si="9"/>
        <v>122431817236</v>
      </c>
      <c r="CK21" s="90">
        <f>+AJ21-AW21</f>
        <v>93324970160</v>
      </c>
      <c r="CL21" s="90">
        <f>+AW21-BJ21</f>
        <v>86994287935</v>
      </c>
      <c r="CM21" s="90">
        <f>+BJ21-BW21</f>
        <v>85801324832</v>
      </c>
      <c r="CN21" s="90">
        <f>+BW21-CJ21</f>
        <v>1348199837</v>
      </c>
      <c r="CO21" s="17"/>
      <c r="CP21" s="96">
        <f>+CP22+CP60+CP141</f>
        <v>389900600000</v>
      </c>
      <c r="CQ21" s="96">
        <f>+AJ21-CP21</f>
        <v>0</v>
      </c>
      <c r="CR21" s="96">
        <f>+CR22+CR60+CR141</f>
        <v>296575629840</v>
      </c>
      <c r="CS21" s="96">
        <f>+CS22+CS60+CS141</f>
        <v>0</v>
      </c>
      <c r="CT21" s="96">
        <f>+CT22+CT60+CT141</f>
        <v>209581341905</v>
      </c>
      <c r="CU21" s="96">
        <f>+CT21-BJ21</f>
        <v>0</v>
      </c>
      <c r="CV21" s="96">
        <f>+CV22+CV60+CV141</f>
        <v>123780017073</v>
      </c>
      <c r="CW21" s="96">
        <f>+CW22+CW60+CW141</f>
        <v>0</v>
      </c>
      <c r="CX21" s="96">
        <f>+CX22+CX60+CX141</f>
        <v>122431817236</v>
      </c>
      <c r="CY21" s="96">
        <f>+CY22+CY60+CY141</f>
        <v>0</v>
      </c>
    </row>
    <row r="22" spans="1:114" x14ac:dyDescent="0.25">
      <c r="A22" s="3" t="s">
        <v>57</v>
      </c>
      <c r="C22" s="87" t="s">
        <v>58</v>
      </c>
      <c r="D22" s="88"/>
      <c r="E22" s="97" t="s">
        <v>59</v>
      </c>
      <c r="F22" s="93">
        <f t="shared" ref="F22:BQ22" si="10">+F23+F41+F43</f>
        <v>159452000000</v>
      </c>
      <c r="G22" s="95">
        <f t="shared" si="10"/>
        <v>0</v>
      </c>
      <c r="H22" s="93">
        <f t="shared" si="10"/>
        <v>0</v>
      </c>
      <c r="I22" s="92">
        <f t="shared" si="10"/>
        <v>0</v>
      </c>
      <c r="J22" s="93">
        <f t="shared" si="10"/>
        <v>0</v>
      </c>
      <c r="K22" s="94">
        <f t="shared" si="10"/>
        <v>0</v>
      </c>
      <c r="L22" s="92">
        <f t="shared" si="10"/>
        <v>0</v>
      </c>
      <c r="M22" s="95">
        <f t="shared" si="10"/>
        <v>35600000000</v>
      </c>
      <c r="N22" s="93">
        <f t="shared" si="10"/>
        <v>600000000</v>
      </c>
      <c r="O22" s="93">
        <f t="shared" si="10"/>
        <v>0</v>
      </c>
      <c r="P22" s="94">
        <f t="shared" si="10"/>
        <v>0</v>
      </c>
      <c r="Q22" s="92">
        <f t="shared" si="10"/>
        <v>0</v>
      </c>
      <c r="R22" s="92">
        <f t="shared" si="10"/>
        <v>0</v>
      </c>
      <c r="S22" s="92">
        <f t="shared" si="10"/>
        <v>0</v>
      </c>
      <c r="T22" s="92">
        <f t="shared" si="10"/>
        <v>0</v>
      </c>
      <c r="U22" s="92">
        <f t="shared" si="10"/>
        <v>0</v>
      </c>
      <c r="V22" s="92">
        <f t="shared" si="10"/>
        <v>0</v>
      </c>
      <c r="W22" s="92">
        <f t="shared" si="10"/>
        <v>0</v>
      </c>
      <c r="X22" s="92">
        <f t="shared" si="10"/>
        <v>0</v>
      </c>
      <c r="Y22" s="92">
        <f t="shared" si="10"/>
        <v>0</v>
      </c>
      <c r="Z22" s="92">
        <f t="shared" si="10"/>
        <v>0</v>
      </c>
      <c r="AA22" s="92">
        <f t="shared" si="10"/>
        <v>0</v>
      </c>
      <c r="AB22" s="92">
        <f t="shared" si="10"/>
        <v>0</v>
      </c>
      <c r="AC22" s="92">
        <f t="shared" si="10"/>
        <v>0</v>
      </c>
      <c r="AD22" s="92">
        <f t="shared" si="10"/>
        <v>0</v>
      </c>
      <c r="AE22" s="95">
        <f t="shared" si="10"/>
        <v>35600000000</v>
      </c>
      <c r="AF22" s="93">
        <f t="shared" si="10"/>
        <v>600000000</v>
      </c>
      <c r="AG22" s="92">
        <f t="shared" si="10"/>
        <v>0</v>
      </c>
      <c r="AH22" s="92">
        <f t="shared" si="10"/>
        <v>0</v>
      </c>
      <c r="AI22" s="92">
        <f t="shared" si="10"/>
        <v>0</v>
      </c>
      <c r="AJ22" s="93">
        <f t="shared" si="10"/>
        <v>124452000000</v>
      </c>
      <c r="AK22" s="95">
        <f t="shared" si="10"/>
        <v>122882813907</v>
      </c>
      <c r="AL22" s="93">
        <f t="shared" si="10"/>
        <v>66000000</v>
      </c>
      <c r="AM22" s="93">
        <f t="shared" si="10"/>
        <v>2500000</v>
      </c>
      <c r="AN22" s="93">
        <f t="shared" si="10"/>
        <v>335879000</v>
      </c>
      <c r="AO22" s="93">
        <f t="shared" si="10"/>
        <v>26000000</v>
      </c>
      <c r="AP22" s="93">
        <f t="shared" si="10"/>
        <v>0</v>
      </c>
      <c r="AQ22" s="93">
        <f t="shared" si="10"/>
        <v>0</v>
      </c>
      <c r="AR22" s="93">
        <f t="shared" si="10"/>
        <v>0</v>
      </c>
      <c r="AS22" s="93">
        <f t="shared" si="10"/>
        <v>0</v>
      </c>
      <c r="AT22" s="93">
        <f t="shared" si="10"/>
        <v>0</v>
      </c>
      <c r="AU22" s="93">
        <f t="shared" si="10"/>
        <v>0</v>
      </c>
      <c r="AV22" s="93">
        <f t="shared" si="10"/>
        <v>0</v>
      </c>
      <c r="AW22" s="93">
        <f t="shared" si="10"/>
        <v>123313192907</v>
      </c>
      <c r="AX22" s="93">
        <f t="shared" si="10"/>
        <v>9410106497</v>
      </c>
      <c r="AY22" s="93">
        <f t="shared" si="10"/>
        <v>9505093646</v>
      </c>
      <c r="AZ22" s="93">
        <f t="shared" si="10"/>
        <v>9187586475</v>
      </c>
      <c r="BA22" s="93">
        <f t="shared" si="10"/>
        <v>9365461191</v>
      </c>
      <c r="BB22" s="93">
        <f t="shared" si="10"/>
        <v>9882912746</v>
      </c>
      <c r="BC22" s="93">
        <f t="shared" si="10"/>
        <v>0</v>
      </c>
      <c r="BD22" s="93">
        <f t="shared" si="10"/>
        <v>0</v>
      </c>
      <c r="BE22" s="93">
        <f t="shared" si="10"/>
        <v>0</v>
      </c>
      <c r="BF22" s="93">
        <f t="shared" si="10"/>
        <v>0</v>
      </c>
      <c r="BG22" s="93">
        <f t="shared" si="10"/>
        <v>0</v>
      </c>
      <c r="BH22" s="93">
        <f t="shared" si="10"/>
        <v>0</v>
      </c>
      <c r="BI22" s="93">
        <f t="shared" si="10"/>
        <v>0</v>
      </c>
      <c r="BJ22" s="93">
        <f t="shared" si="10"/>
        <v>47351160555</v>
      </c>
      <c r="BK22" s="93">
        <f t="shared" si="10"/>
        <v>8441731767</v>
      </c>
      <c r="BL22" s="93">
        <f t="shared" si="10"/>
        <v>8986691922</v>
      </c>
      <c r="BM22" s="93">
        <f t="shared" si="10"/>
        <v>9309717628</v>
      </c>
      <c r="BN22" s="93">
        <f t="shared" si="10"/>
        <v>9431465138</v>
      </c>
      <c r="BO22" s="93">
        <f t="shared" si="10"/>
        <v>9836702587</v>
      </c>
      <c r="BP22" s="93">
        <f t="shared" si="10"/>
        <v>0</v>
      </c>
      <c r="BQ22" s="93">
        <f t="shared" si="10"/>
        <v>0</v>
      </c>
      <c r="BR22" s="93">
        <f t="shared" ref="BR22:CJ22" si="11">+BR23+BR41+BR43</f>
        <v>0</v>
      </c>
      <c r="BS22" s="93">
        <f t="shared" si="11"/>
        <v>0</v>
      </c>
      <c r="BT22" s="93">
        <f t="shared" si="11"/>
        <v>0</v>
      </c>
      <c r="BU22" s="93">
        <f t="shared" si="11"/>
        <v>0</v>
      </c>
      <c r="BV22" s="93">
        <f t="shared" si="11"/>
        <v>0</v>
      </c>
      <c r="BW22" s="93">
        <f t="shared" si="11"/>
        <v>46006309042</v>
      </c>
      <c r="BX22" s="93">
        <f t="shared" si="11"/>
        <v>8438421767</v>
      </c>
      <c r="BY22" s="93">
        <f t="shared" si="11"/>
        <v>8990001922</v>
      </c>
      <c r="BZ22" s="93">
        <f t="shared" si="11"/>
        <v>9309717628</v>
      </c>
      <c r="CA22" s="93">
        <f t="shared" si="11"/>
        <v>9431465138</v>
      </c>
      <c r="CB22" s="93">
        <f t="shared" si="11"/>
        <v>9444671379</v>
      </c>
      <c r="CC22" s="93">
        <f t="shared" si="11"/>
        <v>0</v>
      </c>
      <c r="CD22" s="93">
        <f t="shared" si="11"/>
        <v>0</v>
      </c>
      <c r="CE22" s="93">
        <f t="shared" si="11"/>
        <v>0</v>
      </c>
      <c r="CF22" s="93">
        <f t="shared" si="11"/>
        <v>0</v>
      </c>
      <c r="CG22" s="93">
        <f t="shared" si="11"/>
        <v>0</v>
      </c>
      <c r="CH22" s="93">
        <f t="shared" si="11"/>
        <v>0</v>
      </c>
      <c r="CI22" s="93">
        <f t="shared" si="11"/>
        <v>0</v>
      </c>
      <c r="CJ22" s="93">
        <f t="shared" si="11"/>
        <v>45614277834</v>
      </c>
      <c r="CK22" s="93">
        <f t="shared" ref="CK22:CK58" si="12">+AJ22-AW22</f>
        <v>1138807093</v>
      </c>
      <c r="CL22" s="93">
        <f t="shared" ref="CL22:CL85" si="13">+AW22-BJ22</f>
        <v>75962032352</v>
      </c>
      <c r="CM22" s="93">
        <f t="shared" ref="CM22:CM85" si="14">+BJ22-BW22</f>
        <v>1344851513</v>
      </c>
      <c r="CN22" s="93">
        <f t="shared" ref="CN22:CN85" si="15">+BW22-CJ22</f>
        <v>392031208</v>
      </c>
      <c r="CO22" s="17"/>
      <c r="CP22" s="96">
        <f>+CP23+CP41+CP43</f>
        <v>124452000000</v>
      </c>
      <c r="CQ22" s="96">
        <f t="shared" ref="CQ22:CQ85" si="16">+AJ22-CP22</f>
        <v>0</v>
      </c>
      <c r="CR22" s="96">
        <f>+CR23+CR41+CR43</f>
        <v>123313192907</v>
      </c>
      <c r="CS22" s="96">
        <f>+CS23+CS41+CS43</f>
        <v>0</v>
      </c>
      <c r="CT22" s="96">
        <f>+CT23+CT41+CT43</f>
        <v>47351160555</v>
      </c>
      <c r="CU22" s="96">
        <f t="shared" ref="CU22:CU85" si="17">+CT22-BJ22</f>
        <v>0</v>
      </c>
      <c r="CV22" s="96">
        <f>+CV23+CV41+CV43</f>
        <v>46006309042</v>
      </c>
      <c r="CW22" s="96">
        <f>+CW23+CW41+CW43</f>
        <v>0</v>
      </c>
      <c r="CX22" s="96">
        <f>+CX23+CX41+CX43</f>
        <v>45614277834</v>
      </c>
      <c r="CY22" s="96">
        <f>+CY23+CY41+CY43</f>
        <v>0</v>
      </c>
      <c r="DA22" s="4">
        <v>14</v>
      </c>
      <c r="DC22" s="4">
        <v>17</v>
      </c>
      <c r="DE22" s="4">
        <v>19</v>
      </c>
      <c r="DG22" s="4">
        <v>21</v>
      </c>
      <c r="DI22" s="4">
        <v>21</v>
      </c>
    </row>
    <row r="23" spans="1:114" x14ac:dyDescent="0.25">
      <c r="C23" s="98" t="s">
        <v>60</v>
      </c>
      <c r="D23" s="88"/>
      <c r="E23" s="87" t="s">
        <v>61</v>
      </c>
      <c r="F23" s="93">
        <f t="shared" ref="F23:BQ23" si="18">+F24+F28+F30+F37+F40</f>
        <v>118214000000</v>
      </c>
      <c r="G23" s="95">
        <f t="shared" si="18"/>
        <v>0</v>
      </c>
      <c r="H23" s="93">
        <f t="shared" si="18"/>
        <v>0</v>
      </c>
      <c r="I23" s="92">
        <f t="shared" si="18"/>
        <v>0</v>
      </c>
      <c r="J23" s="93">
        <f t="shared" si="18"/>
        <v>0</v>
      </c>
      <c r="K23" s="94">
        <f t="shared" si="18"/>
        <v>0</v>
      </c>
      <c r="L23" s="92">
        <f t="shared" si="18"/>
        <v>0</v>
      </c>
      <c r="M23" s="95">
        <f t="shared" si="18"/>
        <v>29650000000</v>
      </c>
      <c r="N23" s="93">
        <f t="shared" si="18"/>
        <v>0</v>
      </c>
      <c r="O23" s="93">
        <f t="shared" si="18"/>
        <v>0</v>
      </c>
      <c r="P23" s="94">
        <f t="shared" si="18"/>
        <v>0</v>
      </c>
      <c r="Q23" s="92">
        <f t="shared" si="18"/>
        <v>0</v>
      </c>
      <c r="R23" s="92">
        <f t="shared" si="18"/>
        <v>0</v>
      </c>
      <c r="S23" s="92">
        <f t="shared" si="18"/>
        <v>0</v>
      </c>
      <c r="T23" s="92">
        <f t="shared" si="18"/>
        <v>0</v>
      </c>
      <c r="U23" s="92">
        <f t="shared" si="18"/>
        <v>0</v>
      </c>
      <c r="V23" s="92">
        <f t="shared" si="18"/>
        <v>0</v>
      </c>
      <c r="W23" s="92">
        <f t="shared" si="18"/>
        <v>0</v>
      </c>
      <c r="X23" s="92">
        <f t="shared" si="18"/>
        <v>0</v>
      </c>
      <c r="Y23" s="92">
        <f t="shared" si="18"/>
        <v>0</v>
      </c>
      <c r="Z23" s="92">
        <f t="shared" si="18"/>
        <v>0</v>
      </c>
      <c r="AA23" s="92">
        <f t="shared" si="18"/>
        <v>0</v>
      </c>
      <c r="AB23" s="92">
        <f t="shared" si="18"/>
        <v>0</v>
      </c>
      <c r="AC23" s="92">
        <f t="shared" si="18"/>
        <v>0</v>
      </c>
      <c r="AD23" s="92">
        <f t="shared" si="18"/>
        <v>0</v>
      </c>
      <c r="AE23" s="95">
        <f t="shared" si="18"/>
        <v>29650000000</v>
      </c>
      <c r="AF23" s="93">
        <f t="shared" si="18"/>
        <v>0</v>
      </c>
      <c r="AG23" s="92">
        <f t="shared" si="18"/>
        <v>0</v>
      </c>
      <c r="AH23" s="92">
        <f t="shared" si="18"/>
        <v>0</v>
      </c>
      <c r="AI23" s="92">
        <f t="shared" si="18"/>
        <v>0</v>
      </c>
      <c r="AJ23" s="93">
        <f t="shared" si="18"/>
        <v>88564000000</v>
      </c>
      <c r="AK23" s="95">
        <f t="shared" si="18"/>
        <v>88230312617</v>
      </c>
      <c r="AL23" s="93">
        <f t="shared" si="18"/>
        <v>0</v>
      </c>
      <c r="AM23" s="93">
        <f t="shared" si="18"/>
        <v>0</v>
      </c>
      <c r="AN23" s="93">
        <f t="shared" si="18"/>
        <v>0</v>
      </c>
      <c r="AO23" s="93">
        <f t="shared" si="18"/>
        <v>0</v>
      </c>
      <c r="AP23" s="93">
        <f t="shared" si="18"/>
        <v>0</v>
      </c>
      <c r="AQ23" s="93">
        <f t="shared" si="18"/>
        <v>0</v>
      </c>
      <c r="AR23" s="93">
        <f t="shared" si="18"/>
        <v>0</v>
      </c>
      <c r="AS23" s="93">
        <f t="shared" si="18"/>
        <v>0</v>
      </c>
      <c r="AT23" s="93">
        <f t="shared" si="18"/>
        <v>0</v>
      </c>
      <c r="AU23" s="93">
        <f t="shared" si="18"/>
        <v>0</v>
      </c>
      <c r="AV23" s="93">
        <f t="shared" si="18"/>
        <v>0</v>
      </c>
      <c r="AW23" s="93">
        <f>+AW24+AW28+AW30+AW37+AW40</f>
        <v>88230312617</v>
      </c>
      <c r="AX23" s="93">
        <f t="shared" si="18"/>
        <v>6196718384</v>
      </c>
      <c r="AY23" s="93">
        <f t="shared" si="18"/>
        <v>6638603414</v>
      </c>
      <c r="AZ23" s="93">
        <f t="shared" si="18"/>
        <v>6842582110</v>
      </c>
      <c r="BA23" s="93">
        <f t="shared" si="18"/>
        <v>6912709343</v>
      </c>
      <c r="BB23" s="93">
        <f t="shared" si="18"/>
        <v>7257087987</v>
      </c>
      <c r="BC23" s="93">
        <f t="shared" si="18"/>
        <v>0</v>
      </c>
      <c r="BD23" s="93">
        <f t="shared" si="18"/>
        <v>0</v>
      </c>
      <c r="BE23" s="93">
        <f t="shared" si="18"/>
        <v>0</v>
      </c>
      <c r="BF23" s="93">
        <f t="shared" si="18"/>
        <v>0</v>
      </c>
      <c r="BG23" s="93">
        <f t="shared" si="18"/>
        <v>0</v>
      </c>
      <c r="BH23" s="93">
        <f t="shared" si="18"/>
        <v>0</v>
      </c>
      <c r="BI23" s="93">
        <f t="shared" si="18"/>
        <v>0</v>
      </c>
      <c r="BJ23" s="93">
        <f t="shared" si="18"/>
        <v>33847701238</v>
      </c>
      <c r="BK23" s="93">
        <f t="shared" si="18"/>
        <v>6196718384</v>
      </c>
      <c r="BL23" s="93">
        <f t="shared" si="18"/>
        <v>6638603414</v>
      </c>
      <c r="BM23" s="93">
        <f t="shared" si="18"/>
        <v>6842582110</v>
      </c>
      <c r="BN23" s="93">
        <f t="shared" si="18"/>
        <v>6912709343</v>
      </c>
      <c r="BO23" s="93">
        <f t="shared" si="18"/>
        <v>7257087987</v>
      </c>
      <c r="BP23" s="93">
        <f t="shared" si="18"/>
        <v>0</v>
      </c>
      <c r="BQ23" s="93">
        <f t="shared" si="18"/>
        <v>0</v>
      </c>
      <c r="BR23" s="93">
        <f t="shared" ref="BR23:CJ23" si="19">+BR24+BR28+BR30+BR37+BR40</f>
        <v>0</v>
      </c>
      <c r="BS23" s="93">
        <f t="shared" si="19"/>
        <v>0</v>
      </c>
      <c r="BT23" s="93">
        <f t="shared" si="19"/>
        <v>0</v>
      </c>
      <c r="BU23" s="93">
        <f t="shared" si="19"/>
        <v>0</v>
      </c>
      <c r="BV23" s="93">
        <f t="shared" si="19"/>
        <v>0</v>
      </c>
      <c r="BW23" s="93">
        <f t="shared" si="19"/>
        <v>33847701238</v>
      </c>
      <c r="BX23" s="93">
        <f t="shared" si="19"/>
        <v>6196718384</v>
      </c>
      <c r="BY23" s="93">
        <f t="shared" si="19"/>
        <v>6638603414</v>
      </c>
      <c r="BZ23" s="93">
        <f t="shared" si="19"/>
        <v>6842582110</v>
      </c>
      <c r="CA23" s="93">
        <f t="shared" si="19"/>
        <v>6912709343</v>
      </c>
      <c r="CB23" s="93">
        <f t="shared" si="19"/>
        <v>7257087987</v>
      </c>
      <c r="CC23" s="93">
        <f t="shared" si="19"/>
        <v>0</v>
      </c>
      <c r="CD23" s="93">
        <f t="shared" si="19"/>
        <v>0</v>
      </c>
      <c r="CE23" s="93">
        <f t="shared" si="19"/>
        <v>0</v>
      </c>
      <c r="CF23" s="93">
        <f t="shared" si="19"/>
        <v>0</v>
      </c>
      <c r="CG23" s="93">
        <f t="shared" si="19"/>
        <v>0</v>
      </c>
      <c r="CH23" s="93">
        <f t="shared" si="19"/>
        <v>0</v>
      </c>
      <c r="CI23" s="93">
        <f t="shared" si="19"/>
        <v>0</v>
      </c>
      <c r="CJ23" s="93">
        <f t="shared" si="19"/>
        <v>33847701238</v>
      </c>
      <c r="CK23" s="93">
        <f t="shared" si="12"/>
        <v>333687383</v>
      </c>
      <c r="CL23" s="93">
        <f t="shared" si="13"/>
        <v>54382611379</v>
      </c>
      <c r="CM23" s="93">
        <f t="shared" si="14"/>
        <v>0</v>
      </c>
      <c r="CN23" s="93">
        <f t="shared" si="15"/>
        <v>0</v>
      </c>
      <c r="CO23" s="17"/>
      <c r="CP23" s="96">
        <f>+CP24+CP28+CP30+CP37+CP40</f>
        <v>88564000000</v>
      </c>
      <c r="CQ23" s="96">
        <f t="shared" si="16"/>
        <v>0</v>
      </c>
      <c r="CR23" s="96">
        <f>+CR24+CR28+CR30+CR37+CR40</f>
        <v>88230312617</v>
      </c>
      <c r="CS23" s="96">
        <f>+CS24+CS28+CS30+CS37+CS40</f>
        <v>0</v>
      </c>
      <c r="CT23" s="96">
        <f>+CT24+CT28+CT30+CT37+CT40</f>
        <v>33847701238</v>
      </c>
      <c r="CU23" s="96">
        <f t="shared" si="17"/>
        <v>0</v>
      </c>
      <c r="CV23" s="96">
        <f>+CV24+CV28+CV30+CV37+CV40</f>
        <v>33847701238</v>
      </c>
      <c r="CW23" s="96">
        <f>+CW24+CW28+CW30+CW37+CW40</f>
        <v>0</v>
      </c>
      <c r="CX23" s="96">
        <f>+CX24+CX28+CX30+CX37+CX40</f>
        <v>33847701238</v>
      </c>
      <c r="CY23" s="96">
        <f>+CY24+CY28+CY30+CY37+CY40</f>
        <v>0</v>
      </c>
      <c r="DA23" s="4" t="s">
        <v>9</v>
      </c>
      <c r="DB23" s="5" t="s">
        <v>43</v>
      </c>
      <c r="DC23" s="4" t="s">
        <v>62</v>
      </c>
      <c r="DD23" s="5" t="s">
        <v>43</v>
      </c>
      <c r="DE23" s="4" t="s">
        <v>44</v>
      </c>
      <c r="DF23" s="5" t="s">
        <v>43</v>
      </c>
      <c r="DG23" s="4" t="s">
        <v>45</v>
      </c>
      <c r="DH23" s="5" t="s">
        <v>43</v>
      </c>
      <c r="DI23" s="4" t="s">
        <v>46</v>
      </c>
      <c r="DJ23" s="5" t="s">
        <v>43</v>
      </c>
    </row>
    <row r="24" spans="1:114" s="102" customFormat="1" outlineLevel="1" x14ac:dyDescent="0.25">
      <c r="A24" s="99" t="s">
        <v>63</v>
      </c>
      <c r="B24" s="99"/>
      <c r="C24" s="100" t="s">
        <v>64</v>
      </c>
      <c r="D24" s="88">
        <v>10</v>
      </c>
      <c r="E24" s="87" t="s">
        <v>65</v>
      </c>
      <c r="F24" s="93">
        <f>SUM(F25:F27)</f>
        <v>91870000000</v>
      </c>
      <c r="G24" s="95">
        <f t="shared" ref="G24:BR24" si="20">SUM(G25:G27)</f>
        <v>0</v>
      </c>
      <c r="H24" s="93">
        <f t="shared" si="20"/>
        <v>0</v>
      </c>
      <c r="I24" s="92">
        <f t="shared" si="20"/>
        <v>0</v>
      </c>
      <c r="J24" s="93">
        <f t="shared" si="20"/>
        <v>0</v>
      </c>
      <c r="K24" s="94">
        <f t="shared" si="20"/>
        <v>0</v>
      </c>
      <c r="L24" s="92">
        <f t="shared" si="20"/>
        <v>0</v>
      </c>
      <c r="M24" s="95">
        <f t="shared" si="20"/>
        <v>24600000000</v>
      </c>
      <c r="N24" s="93">
        <f t="shared" si="20"/>
        <v>0</v>
      </c>
      <c r="O24" s="93">
        <f t="shared" si="20"/>
        <v>0</v>
      </c>
      <c r="P24" s="94">
        <f t="shared" si="20"/>
        <v>0</v>
      </c>
      <c r="Q24" s="92">
        <f t="shared" si="20"/>
        <v>0</v>
      </c>
      <c r="R24" s="92">
        <f t="shared" si="20"/>
        <v>0</v>
      </c>
      <c r="S24" s="92">
        <f t="shared" si="20"/>
        <v>0</v>
      </c>
      <c r="T24" s="92">
        <f t="shared" si="20"/>
        <v>0</v>
      </c>
      <c r="U24" s="92">
        <f t="shared" si="20"/>
        <v>0</v>
      </c>
      <c r="V24" s="92">
        <f t="shared" si="20"/>
        <v>0</v>
      </c>
      <c r="W24" s="92">
        <f t="shared" si="20"/>
        <v>0</v>
      </c>
      <c r="X24" s="92">
        <f t="shared" si="20"/>
        <v>0</v>
      </c>
      <c r="Y24" s="92">
        <f t="shared" si="20"/>
        <v>0</v>
      </c>
      <c r="Z24" s="92">
        <f t="shared" si="20"/>
        <v>0</v>
      </c>
      <c r="AA24" s="92">
        <f t="shared" si="20"/>
        <v>0</v>
      </c>
      <c r="AB24" s="92">
        <f t="shared" si="20"/>
        <v>0</v>
      </c>
      <c r="AC24" s="92">
        <f t="shared" si="20"/>
        <v>0</v>
      </c>
      <c r="AD24" s="92">
        <f t="shared" si="20"/>
        <v>0</v>
      </c>
      <c r="AE24" s="95">
        <f t="shared" si="20"/>
        <v>24600000000</v>
      </c>
      <c r="AF24" s="93">
        <f t="shared" si="20"/>
        <v>0</v>
      </c>
      <c r="AG24" s="92">
        <f t="shared" si="20"/>
        <v>0</v>
      </c>
      <c r="AH24" s="92">
        <f t="shared" si="20"/>
        <v>0</v>
      </c>
      <c r="AI24" s="92">
        <f t="shared" si="20"/>
        <v>0</v>
      </c>
      <c r="AJ24" s="93">
        <f t="shared" si="20"/>
        <v>67270000000</v>
      </c>
      <c r="AK24" s="95">
        <f t="shared" si="20"/>
        <v>67244312617</v>
      </c>
      <c r="AL24" s="93">
        <f t="shared" si="20"/>
        <v>0</v>
      </c>
      <c r="AM24" s="93">
        <f t="shared" si="20"/>
        <v>0</v>
      </c>
      <c r="AN24" s="93">
        <f t="shared" si="20"/>
        <v>0</v>
      </c>
      <c r="AO24" s="93">
        <f t="shared" si="20"/>
        <v>0</v>
      </c>
      <c r="AP24" s="93">
        <f t="shared" si="20"/>
        <v>0</v>
      </c>
      <c r="AQ24" s="93">
        <f t="shared" si="20"/>
        <v>0</v>
      </c>
      <c r="AR24" s="93">
        <f t="shared" si="20"/>
        <v>0</v>
      </c>
      <c r="AS24" s="93">
        <f t="shared" si="20"/>
        <v>0</v>
      </c>
      <c r="AT24" s="93">
        <f t="shared" si="20"/>
        <v>0</v>
      </c>
      <c r="AU24" s="93">
        <f t="shared" si="20"/>
        <v>0</v>
      </c>
      <c r="AV24" s="93">
        <f t="shared" si="20"/>
        <v>0</v>
      </c>
      <c r="AW24" s="93">
        <f t="shared" si="20"/>
        <v>67244312617</v>
      </c>
      <c r="AX24" s="93">
        <f t="shared" si="20"/>
        <v>5311301873</v>
      </c>
      <c r="AY24" s="93">
        <f t="shared" si="20"/>
        <v>5757450545</v>
      </c>
      <c r="AZ24" s="93">
        <f t="shared" si="20"/>
        <v>6053476145</v>
      </c>
      <c r="BA24" s="93">
        <f t="shared" si="20"/>
        <v>6019166527</v>
      </c>
      <c r="BB24" s="93">
        <f t="shared" si="20"/>
        <v>6282780977</v>
      </c>
      <c r="BC24" s="93">
        <f t="shared" si="20"/>
        <v>0</v>
      </c>
      <c r="BD24" s="93">
        <f t="shared" si="20"/>
        <v>0</v>
      </c>
      <c r="BE24" s="93">
        <f t="shared" si="20"/>
        <v>0</v>
      </c>
      <c r="BF24" s="93">
        <f t="shared" si="20"/>
        <v>0</v>
      </c>
      <c r="BG24" s="93">
        <f t="shared" si="20"/>
        <v>0</v>
      </c>
      <c r="BH24" s="93">
        <f t="shared" si="20"/>
        <v>0</v>
      </c>
      <c r="BI24" s="93">
        <f t="shared" si="20"/>
        <v>0</v>
      </c>
      <c r="BJ24" s="93">
        <f t="shared" si="20"/>
        <v>29424176067</v>
      </c>
      <c r="BK24" s="93">
        <f t="shared" si="20"/>
        <v>5311301873</v>
      </c>
      <c r="BL24" s="93">
        <f t="shared" si="20"/>
        <v>5757450545</v>
      </c>
      <c r="BM24" s="93">
        <f t="shared" si="20"/>
        <v>6053476145</v>
      </c>
      <c r="BN24" s="93">
        <f t="shared" si="20"/>
        <v>6019166527</v>
      </c>
      <c r="BO24" s="93">
        <f t="shared" si="20"/>
        <v>6282780977</v>
      </c>
      <c r="BP24" s="93">
        <f t="shared" si="20"/>
        <v>0</v>
      </c>
      <c r="BQ24" s="93">
        <f t="shared" si="20"/>
        <v>0</v>
      </c>
      <c r="BR24" s="93">
        <f t="shared" si="20"/>
        <v>0</v>
      </c>
      <c r="BS24" s="93">
        <f t="shared" ref="BS24:CJ24" si="21">SUM(BS25:BS27)</f>
        <v>0</v>
      </c>
      <c r="BT24" s="93">
        <f t="shared" si="21"/>
        <v>0</v>
      </c>
      <c r="BU24" s="93">
        <f t="shared" si="21"/>
        <v>0</v>
      </c>
      <c r="BV24" s="93">
        <f t="shared" si="21"/>
        <v>0</v>
      </c>
      <c r="BW24" s="93">
        <f t="shared" si="21"/>
        <v>29424176067</v>
      </c>
      <c r="BX24" s="93">
        <f t="shared" si="21"/>
        <v>5311301873</v>
      </c>
      <c r="BY24" s="93">
        <f t="shared" si="21"/>
        <v>5757450545</v>
      </c>
      <c r="BZ24" s="93">
        <f t="shared" si="21"/>
        <v>6053476145</v>
      </c>
      <c r="CA24" s="93">
        <f t="shared" si="21"/>
        <v>6019166527</v>
      </c>
      <c r="CB24" s="93">
        <f t="shared" si="21"/>
        <v>6282780977</v>
      </c>
      <c r="CC24" s="93">
        <f t="shared" si="21"/>
        <v>0</v>
      </c>
      <c r="CD24" s="93">
        <f t="shared" si="21"/>
        <v>0</v>
      </c>
      <c r="CE24" s="93">
        <f t="shared" si="21"/>
        <v>0</v>
      </c>
      <c r="CF24" s="93">
        <f t="shared" si="21"/>
        <v>0</v>
      </c>
      <c r="CG24" s="93">
        <f t="shared" si="21"/>
        <v>0</v>
      </c>
      <c r="CH24" s="93">
        <f t="shared" si="21"/>
        <v>0</v>
      </c>
      <c r="CI24" s="93">
        <f t="shared" si="21"/>
        <v>0</v>
      </c>
      <c r="CJ24" s="93">
        <f t="shared" si="21"/>
        <v>29424176067</v>
      </c>
      <c r="CK24" s="93">
        <f t="shared" si="12"/>
        <v>25687383</v>
      </c>
      <c r="CL24" s="93">
        <f t="shared" si="13"/>
        <v>37820136550</v>
      </c>
      <c r="CM24" s="93">
        <f t="shared" si="14"/>
        <v>0</v>
      </c>
      <c r="CN24" s="93">
        <f t="shared" si="15"/>
        <v>0</v>
      </c>
      <c r="CO24" s="101"/>
      <c r="CP24" s="96">
        <f>SUM(CP25:CP27)</f>
        <v>67270000000</v>
      </c>
      <c r="CQ24" s="96">
        <f t="shared" si="16"/>
        <v>0</v>
      </c>
      <c r="CR24" s="96">
        <f>SUM(CR25:CR27)</f>
        <v>67244312617</v>
      </c>
      <c r="CS24" s="96">
        <f>SUM(CS25:CS27)</f>
        <v>0</v>
      </c>
      <c r="CT24" s="96">
        <f>SUM(CT25:CT27)</f>
        <v>29424176067</v>
      </c>
      <c r="CU24" s="96">
        <f t="shared" si="17"/>
        <v>0</v>
      </c>
      <c r="CV24" s="96">
        <f>SUM(CV25:CV27)</f>
        <v>29424176067</v>
      </c>
      <c r="CW24" s="96">
        <f>SUM(CW25:CW27)</f>
        <v>0</v>
      </c>
      <c r="CX24" s="96">
        <f>SUM(CX25:CX27)</f>
        <v>29424176067</v>
      </c>
      <c r="CY24" s="96">
        <f>SUM(CY25:CY27)</f>
        <v>0</v>
      </c>
      <c r="DA24" s="4">
        <v>91870000000</v>
      </c>
      <c r="DB24" s="103">
        <f>+F24-DA24</f>
        <v>0</v>
      </c>
      <c r="DC24" s="104">
        <v>91870000000</v>
      </c>
      <c r="DD24" s="103">
        <f>+DC24-AJ24</f>
        <v>24600000000</v>
      </c>
      <c r="DE24" s="104">
        <v>91844312617</v>
      </c>
      <c r="DF24" s="103">
        <f>+DE24-AW24</f>
        <v>24600000000</v>
      </c>
      <c r="DG24" s="104">
        <v>17129975210</v>
      </c>
      <c r="DH24" s="103">
        <f>+DG24-BJ24</f>
        <v>-12294200857</v>
      </c>
      <c r="DI24" s="104">
        <v>17129975210</v>
      </c>
      <c r="DJ24" s="103">
        <f>+DI24-BW24</f>
        <v>-12294200857</v>
      </c>
    </row>
    <row r="25" spans="1:114" outlineLevel="2" x14ac:dyDescent="0.25">
      <c r="B25" s="3" t="str">
        <f>+C25&amp;D25</f>
        <v>A 1-0-1-1-110</v>
      </c>
      <c r="C25" s="98" t="s">
        <v>66</v>
      </c>
      <c r="D25" s="20">
        <v>10</v>
      </c>
      <c r="E25" s="105" t="s">
        <v>67</v>
      </c>
      <c r="F25" s="106">
        <v>85439100000</v>
      </c>
      <c r="G25" s="107">
        <v>0</v>
      </c>
      <c r="H25" s="106">
        <v>0</v>
      </c>
      <c r="I25" s="108">
        <v>0</v>
      </c>
      <c r="J25" s="106">
        <v>0</v>
      </c>
      <c r="K25" s="109">
        <v>0</v>
      </c>
      <c r="L25" s="108">
        <v>0</v>
      </c>
      <c r="M25" s="106">
        <v>23200000000</v>
      </c>
      <c r="N25" s="110">
        <v>0</v>
      </c>
      <c r="O25" s="110">
        <v>0</v>
      </c>
      <c r="P25" s="111">
        <v>0</v>
      </c>
      <c r="Q25" s="108">
        <v>0</v>
      </c>
      <c r="R25" s="108">
        <v>0</v>
      </c>
      <c r="S25" s="108">
        <v>0</v>
      </c>
      <c r="T25" s="108">
        <v>0</v>
      </c>
      <c r="U25" s="108">
        <v>0</v>
      </c>
      <c r="V25" s="108">
        <v>0</v>
      </c>
      <c r="W25" s="108">
        <v>0</v>
      </c>
      <c r="X25" s="108">
        <v>0</v>
      </c>
      <c r="Y25" s="108">
        <v>0</v>
      </c>
      <c r="Z25" s="108">
        <v>0</v>
      </c>
      <c r="AA25" s="108">
        <v>0</v>
      </c>
      <c r="AB25" s="108">
        <v>0</v>
      </c>
      <c r="AC25" s="108">
        <v>0</v>
      </c>
      <c r="AD25" s="108">
        <v>0</v>
      </c>
      <c r="AE25" s="107">
        <f t="shared" ref="AE25:AF27" si="22">+G25+I25+K25+M25+O25+Q25+S25+U25+W25+Y25+AA25+AC25</f>
        <v>23200000000</v>
      </c>
      <c r="AF25" s="106">
        <f t="shared" si="22"/>
        <v>0</v>
      </c>
      <c r="AG25" s="108"/>
      <c r="AH25" s="108"/>
      <c r="AI25" s="108"/>
      <c r="AJ25" s="106">
        <f>+F25-AE25+AF25</f>
        <v>62239100000</v>
      </c>
      <c r="AK25" s="112">
        <v>62225612617</v>
      </c>
      <c r="AL25" s="113">
        <v>0</v>
      </c>
      <c r="AM25" s="113">
        <v>0</v>
      </c>
      <c r="AN25" s="106">
        <v>0</v>
      </c>
      <c r="AO25" s="106">
        <v>0</v>
      </c>
      <c r="AP25" s="106"/>
      <c r="AQ25" s="106"/>
      <c r="AR25" s="106"/>
      <c r="AS25" s="106"/>
      <c r="AT25" s="106"/>
      <c r="AU25" s="106"/>
      <c r="AV25" s="106"/>
      <c r="AW25" s="106">
        <f>+SUM(AK25:AV25)</f>
        <v>62225612617</v>
      </c>
      <c r="AX25" s="106">
        <v>5026521585</v>
      </c>
      <c r="AY25" s="106">
        <v>5598232786</v>
      </c>
      <c r="AZ25" s="106">
        <v>5776851735</v>
      </c>
      <c r="BA25" s="106">
        <v>5785693233</v>
      </c>
      <c r="BB25" s="106">
        <v>5874840643</v>
      </c>
      <c r="BC25" s="106"/>
      <c r="BD25" s="106"/>
      <c r="BE25" s="106"/>
      <c r="BF25" s="106"/>
      <c r="BG25" s="106"/>
      <c r="BH25" s="106"/>
      <c r="BI25" s="106"/>
      <c r="BJ25" s="106">
        <f>+SUM(AX25:BI25)</f>
        <v>28062139982</v>
      </c>
      <c r="BK25" s="106">
        <v>5026521585</v>
      </c>
      <c r="BL25" s="106">
        <v>5598232786</v>
      </c>
      <c r="BM25" s="106">
        <v>5776851735</v>
      </c>
      <c r="BN25" s="106">
        <v>5785693233</v>
      </c>
      <c r="BO25" s="106">
        <v>5874840643</v>
      </c>
      <c r="BP25" s="106"/>
      <c r="BQ25" s="106"/>
      <c r="BR25" s="106"/>
      <c r="BS25" s="106"/>
      <c r="BT25" s="106"/>
      <c r="BU25" s="106"/>
      <c r="BV25" s="106"/>
      <c r="BW25" s="106">
        <f>+SUM(BK25:BV25)</f>
        <v>28062139982</v>
      </c>
      <c r="BX25" s="106">
        <v>5026521585</v>
      </c>
      <c r="BY25" s="106">
        <v>5598232786</v>
      </c>
      <c r="BZ25" s="106">
        <v>5776851735</v>
      </c>
      <c r="CA25" s="106">
        <v>5785693233</v>
      </c>
      <c r="CB25" s="106">
        <v>5874840643</v>
      </c>
      <c r="CC25" s="106"/>
      <c r="CD25" s="106"/>
      <c r="CE25" s="106"/>
      <c r="CF25" s="106"/>
      <c r="CG25" s="106"/>
      <c r="CH25" s="106"/>
      <c r="CI25" s="106"/>
      <c r="CJ25" s="106">
        <f>+SUM(BX25:CI25)</f>
        <v>28062139982</v>
      </c>
      <c r="CK25" s="93">
        <f t="shared" si="12"/>
        <v>13487383</v>
      </c>
      <c r="CL25" s="93">
        <f t="shared" si="13"/>
        <v>34163472635</v>
      </c>
      <c r="CM25" s="93">
        <f t="shared" si="14"/>
        <v>0</v>
      </c>
      <c r="CN25" s="93">
        <f t="shared" si="15"/>
        <v>0</v>
      </c>
      <c r="CO25" s="114"/>
      <c r="CP25" s="115">
        <v>62239100000</v>
      </c>
      <c r="CQ25" s="115">
        <f t="shared" si="16"/>
        <v>0</v>
      </c>
      <c r="CR25" s="115">
        <v>62225612617</v>
      </c>
      <c r="CS25" s="115">
        <f>+AW25-CR25</f>
        <v>0</v>
      </c>
      <c r="CT25" s="115">
        <v>28062139982</v>
      </c>
      <c r="CU25" s="115">
        <f t="shared" si="17"/>
        <v>0</v>
      </c>
      <c r="CV25" s="115">
        <v>28062139982</v>
      </c>
      <c r="CW25" s="115">
        <f>+BW25-CV25</f>
        <v>0</v>
      </c>
      <c r="CX25" s="115">
        <v>28062139982</v>
      </c>
      <c r="CY25" s="115">
        <f>+CJ25-CX25</f>
        <v>0</v>
      </c>
    </row>
    <row r="26" spans="1:114" outlineLevel="2" x14ac:dyDescent="0.25">
      <c r="B26" s="3" t="str">
        <f t="shared" ref="B26:B36" si="23">+C26&amp;D26</f>
        <v>A 1-0-1-1-210</v>
      </c>
      <c r="C26" s="98" t="s">
        <v>68</v>
      </c>
      <c r="D26" s="20">
        <v>10</v>
      </c>
      <c r="E26" s="105" t="s">
        <v>69</v>
      </c>
      <c r="F26" s="106">
        <v>5512200000</v>
      </c>
      <c r="G26" s="107">
        <v>0</v>
      </c>
      <c r="H26" s="106">
        <v>0</v>
      </c>
      <c r="I26" s="108">
        <v>0</v>
      </c>
      <c r="J26" s="106">
        <v>0</v>
      </c>
      <c r="K26" s="109">
        <v>0</v>
      </c>
      <c r="L26" s="108">
        <v>0</v>
      </c>
      <c r="M26" s="106">
        <v>1300000000</v>
      </c>
      <c r="N26" s="110">
        <v>0</v>
      </c>
      <c r="O26" s="110">
        <v>0</v>
      </c>
      <c r="P26" s="111">
        <v>0</v>
      </c>
      <c r="Q26" s="108">
        <v>0</v>
      </c>
      <c r="R26" s="108">
        <v>0</v>
      </c>
      <c r="S26" s="108">
        <v>0</v>
      </c>
      <c r="T26" s="108">
        <v>0</v>
      </c>
      <c r="U26" s="108">
        <v>0</v>
      </c>
      <c r="V26" s="108">
        <v>0</v>
      </c>
      <c r="W26" s="108">
        <v>0</v>
      </c>
      <c r="X26" s="108">
        <v>0</v>
      </c>
      <c r="Y26" s="108">
        <v>0</v>
      </c>
      <c r="Z26" s="108">
        <v>0</v>
      </c>
      <c r="AA26" s="108">
        <v>0</v>
      </c>
      <c r="AB26" s="108">
        <v>0</v>
      </c>
      <c r="AC26" s="108">
        <v>0</v>
      </c>
      <c r="AD26" s="108">
        <v>0</v>
      </c>
      <c r="AE26" s="107">
        <f t="shared" si="22"/>
        <v>1300000000</v>
      </c>
      <c r="AF26" s="106">
        <f t="shared" si="22"/>
        <v>0</v>
      </c>
      <c r="AG26" s="108"/>
      <c r="AH26" s="108"/>
      <c r="AI26" s="108"/>
      <c r="AJ26" s="106">
        <f>+F26-AE26+AF26</f>
        <v>4212200000</v>
      </c>
      <c r="AK26" s="112">
        <v>4200000000</v>
      </c>
      <c r="AL26" s="113">
        <v>0</v>
      </c>
      <c r="AM26" s="113">
        <v>0</v>
      </c>
      <c r="AN26" s="106">
        <v>0</v>
      </c>
      <c r="AO26" s="106">
        <v>0</v>
      </c>
      <c r="AP26" s="106"/>
      <c r="AQ26" s="106"/>
      <c r="AR26" s="106"/>
      <c r="AS26" s="106"/>
      <c r="AT26" s="106"/>
      <c r="AU26" s="106"/>
      <c r="AV26" s="106"/>
      <c r="AW26" s="106">
        <f t="shared" ref="AW26:AW40" si="24">+SUM(AK26:AV26)</f>
        <v>4200000000</v>
      </c>
      <c r="AX26" s="106">
        <v>218358052</v>
      </c>
      <c r="AY26" s="106">
        <v>93333141</v>
      </c>
      <c r="AZ26" s="106">
        <v>202406673</v>
      </c>
      <c r="BA26" s="106">
        <v>172391559</v>
      </c>
      <c r="BB26" s="106">
        <v>351077398</v>
      </c>
      <c r="BC26" s="106"/>
      <c r="BD26" s="106"/>
      <c r="BE26" s="106"/>
      <c r="BF26" s="106"/>
      <c r="BG26" s="106"/>
      <c r="BH26" s="106"/>
      <c r="BI26" s="106"/>
      <c r="BJ26" s="106">
        <f>+SUM(AX26:BI26)</f>
        <v>1037566823</v>
      </c>
      <c r="BK26" s="106">
        <v>218358052</v>
      </c>
      <c r="BL26" s="106">
        <v>93333141</v>
      </c>
      <c r="BM26" s="106">
        <v>202406673</v>
      </c>
      <c r="BN26" s="106">
        <v>172391559</v>
      </c>
      <c r="BO26" s="106">
        <v>351077398</v>
      </c>
      <c r="BP26" s="106"/>
      <c r="BQ26" s="106"/>
      <c r="BR26" s="106"/>
      <c r="BS26" s="106"/>
      <c r="BT26" s="106"/>
      <c r="BU26" s="106"/>
      <c r="BV26" s="106"/>
      <c r="BW26" s="106">
        <f t="shared" ref="BW26:BW40" si="25">+SUM(BK26:BV26)</f>
        <v>1037566823</v>
      </c>
      <c r="BX26" s="106">
        <v>218358052</v>
      </c>
      <c r="BY26" s="106">
        <v>93333141</v>
      </c>
      <c r="BZ26" s="106">
        <v>202406673</v>
      </c>
      <c r="CA26" s="106">
        <v>172391559</v>
      </c>
      <c r="CB26" s="106">
        <v>351077398</v>
      </c>
      <c r="CC26" s="106"/>
      <c r="CD26" s="106"/>
      <c r="CE26" s="106"/>
      <c r="CF26" s="106"/>
      <c r="CG26" s="106"/>
      <c r="CH26" s="106"/>
      <c r="CI26" s="106"/>
      <c r="CJ26" s="106">
        <f t="shared" ref="CJ26:CJ40" si="26">+SUM(BX26:CI26)</f>
        <v>1037566823</v>
      </c>
      <c r="CK26" s="93">
        <f t="shared" si="12"/>
        <v>12200000</v>
      </c>
      <c r="CL26" s="93">
        <f t="shared" si="13"/>
        <v>3162433177</v>
      </c>
      <c r="CM26" s="93">
        <f t="shared" si="14"/>
        <v>0</v>
      </c>
      <c r="CN26" s="93">
        <f t="shared" si="15"/>
        <v>0</v>
      </c>
      <c r="CO26" s="116"/>
      <c r="CP26" s="115">
        <v>4212200000</v>
      </c>
      <c r="CQ26" s="115">
        <f t="shared" si="16"/>
        <v>0</v>
      </c>
      <c r="CR26" s="115">
        <v>4200000000</v>
      </c>
      <c r="CS26" s="115">
        <f>+AW26-CR26</f>
        <v>0</v>
      </c>
      <c r="CT26" s="115">
        <v>1037566823</v>
      </c>
      <c r="CU26" s="115">
        <f t="shared" si="17"/>
        <v>0</v>
      </c>
      <c r="CV26" s="115">
        <v>1037566823</v>
      </c>
      <c r="CW26" s="115">
        <f>+BW26-CV26</f>
        <v>0</v>
      </c>
      <c r="CX26" s="115">
        <v>1037566823</v>
      </c>
      <c r="CY26" s="115">
        <f>+CJ26-CX26</f>
        <v>0</v>
      </c>
    </row>
    <row r="27" spans="1:114" outlineLevel="2" x14ac:dyDescent="0.25">
      <c r="B27" s="3" t="str">
        <f t="shared" si="23"/>
        <v>A 1-0-1-1-410</v>
      </c>
      <c r="C27" s="98" t="s">
        <v>70</v>
      </c>
      <c r="D27" s="20">
        <v>10</v>
      </c>
      <c r="E27" s="105" t="s">
        <v>71</v>
      </c>
      <c r="F27" s="106">
        <v>918700000</v>
      </c>
      <c r="G27" s="107">
        <v>0</v>
      </c>
      <c r="H27" s="106">
        <v>0</v>
      </c>
      <c r="I27" s="108">
        <v>0</v>
      </c>
      <c r="J27" s="106">
        <v>0</v>
      </c>
      <c r="K27" s="109">
        <v>0</v>
      </c>
      <c r="L27" s="108">
        <v>0</v>
      </c>
      <c r="M27" s="106">
        <v>100000000</v>
      </c>
      <c r="N27" s="110">
        <v>0</v>
      </c>
      <c r="O27" s="110">
        <v>0</v>
      </c>
      <c r="P27" s="111">
        <v>0</v>
      </c>
      <c r="Q27" s="108">
        <v>0</v>
      </c>
      <c r="R27" s="108">
        <v>0</v>
      </c>
      <c r="S27" s="108">
        <v>0</v>
      </c>
      <c r="T27" s="108">
        <v>0</v>
      </c>
      <c r="U27" s="108">
        <v>0</v>
      </c>
      <c r="V27" s="108">
        <v>0</v>
      </c>
      <c r="W27" s="108">
        <v>0</v>
      </c>
      <c r="X27" s="108">
        <v>0</v>
      </c>
      <c r="Y27" s="108">
        <v>0</v>
      </c>
      <c r="Z27" s="108">
        <v>0</v>
      </c>
      <c r="AA27" s="108">
        <v>0</v>
      </c>
      <c r="AB27" s="108">
        <v>0</v>
      </c>
      <c r="AC27" s="108">
        <v>0</v>
      </c>
      <c r="AD27" s="108">
        <v>0</v>
      </c>
      <c r="AE27" s="107">
        <f t="shared" si="22"/>
        <v>100000000</v>
      </c>
      <c r="AF27" s="106">
        <f t="shared" si="22"/>
        <v>0</v>
      </c>
      <c r="AG27" s="108"/>
      <c r="AH27" s="108"/>
      <c r="AI27" s="108"/>
      <c r="AJ27" s="106">
        <f>+F27-AE27+AF27</f>
        <v>818700000</v>
      </c>
      <c r="AK27" s="112">
        <v>818700000</v>
      </c>
      <c r="AL27" s="113">
        <v>0</v>
      </c>
      <c r="AM27" s="113">
        <v>0</v>
      </c>
      <c r="AN27" s="106">
        <v>0</v>
      </c>
      <c r="AO27" s="106">
        <v>0</v>
      </c>
      <c r="AP27" s="106"/>
      <c r="AQ27" s="106"/>
      <c r="AR27" s="106"/>
      <c r="AS27" s="106"/>
      <c r="AT27" s="106"/>
      <c r="AU27" s="106"/>
      <c r="AV27" s="106"/>
      <c r="AW27" s="106">
        <f t="shared" si="24"/>
        <v>818700000</v>
      </c>
      <c r="AX27" s="106">
        <v>66422236</v>
      </c>
      <c r="AY27" s="106">
        <v>65884618</v>
      </c>
      <c r="AZ27" s="106">
        <v>74217737</v>
      </c>
      <c r="BA27" s="106">
        <v>61081735</v>
      </c>
      <c r="BB27" s="106">
        <v>56862936</v>
      </c>
      <c r="BC27" s="106"/>
      <c r="BD27" s="106"/>
      <c r="BE27" s="106"/>
      <c r="BF27" s="106"/>
      <c r="BG27" s="106"/>
      <c r="BH27" s="106"/>
      <c r="BI27" s="106"/>
      <c r="BJ27" s="106">
        <f>+SUM(AX27:BI27)</f>
        <v>324469262</v>
      </c>
      <c r="BK27" s="106">
        <v>66422236</v>
      </c>
      <c r="BL27" s="106">
        <v>65884618</v>
      </c>
      <c r="BM27" s="106">
        <v>74217737</v>
      </c>
      <c r="BN27" s="106">
        <v>61081735</v>
      </c>
      <c r="BO27" s="106">
        <v>56862936</v>
      </c>
      <c r="BP27" s="106"/>
      <c r="BQ27" s="106"/>
      <c r="BR27" s="106"/>
      <c r="BS27" s="106"/>
      <c r="BT27" s="106"/>
      <c r="BU27" s="106"/>
      <c r="BV27" s="106"/>
      <c r="BW27" s="106">
        <f t="shared" si="25"/>
        <v>324469262</v>
      </c>
      <c r="BX27" s="106">
        <v>66422236</v>
      </c>
      <c r="BY27" s="106">
        <v>65884618</v>
      </c>
      <c r="BZ27" s="106">
        <v>74217737</v>
      </c>
      <c r="CA27" s="106">
        <v>61081735</v>
      </c>
      <c r="CB27" s="106">
        <v>56862936</v>
      </c>
      <c r="CC27" s="106"/>
      <c r="CD27" s="106"/>
      <c r="CE27" s="106"/>
      <c r="CF27" s="106"/>
      <c r="CG27" s="106"/>
      <c r="CH27" s="106"/>
      <c r="CI27" s="106"/>
      <c r="CJ27" s="106">
        <f t="shared" si="26"/>
        <v>324469262</v>
      </c>
      <c r="CK27" s="93">
        <f t="shared" si="12"/>
        <v>0</v>
      </c>
      <c r="CL27" s="93">
        <f t="shared" si="13"/>
        <v>494230738</v>
      </c>
      <c r="CM27" s="93">
        <f t="shared" si="14"/>
        <v>0</v>
      </c>
      <c r="CN27" s="93">
        <f t="shared" si="15"/>
        <v>0</v>
      </c>
      <c r="CO27" s="17"/>
      <c r="CP27" s="115">
        <v>818700000</v>
      </c>
      <c r="CQ27" s="115">
        <f t="shared" si="16"/>
        <v>0</v>
      </c>
      <c r="CR27" s="115">
        <v>818700000</v>
      </c>
      <c r="CS27" s="115">
        <f>+AW27-CR27</f>
        <v>0</v>
      </c>
      <c r="CT27" s="115">
        <v>324469262</v>
      </c>
      <c r="CU27" s="115">
        <f t="shared" si="17"/>
        <v>0</v>
      </c>
      <c r="CV27" s="115">
        <v>324469262</v>
      </c>
      <c r="CW27" s="115">
        <f>+BW27-CV27</f>
        <v>0</v>
      </c>
      <c r="CX27" s="115">
        <v>324469262</v>
      </c>
      <c r="CY27" s="115">
        <f>+CJ27-CX27</f>
        <v>0</v>
      </c>
    </row>
    <row r="28" spans="1:114" s="102" customFormat="1" outlineLevel="1" x14ac:dyDescent="0.25">
      <c r="A28" s="99" t="s">
        <v>72</v>
      </c>
      <c r="C28" s="100" t="s">
        <v>73</v>
      </c>
      <c r="D28" s="88">
        <v>10</v>
      </c>
      <c r="E28" s="117" t="s">
        <v>74</v>
      </c>
      <c r="F28" s="110">
        <f>+F29</f>
        <v>1461000000</v>
      </c>
      <c r="G28" s="118">
        <f t="shared" ref="G28:BR28" si="27">+G29</f>
        <v>0</v>
      </c>
      <c r="H28" s="110">
        <f t="shared" si="27"/>
        <v>0</v>
      </c>
      <c r="I28" s="119">
        <f t="shared" si="27"/>
        <v>0</v>
      </c>
      <c r="J28" s="110">
        <f t="shared" si="27"/>
        <v>0</v>
      </c>
      <c r="K28" s="111">
        <f t="shared" si="27"/>
        <v>0</v>
      </c>
      <c r="L28" s="119">
        <f t="shared" si="27"/>
        <v>0</v>
      </c>
      <c r="M28" s="118">
        <f t="shared" si="27"/>
        <v>0</v>
      </c>
      <c r="N28" s="110">
        <f t="shared" si="27"/>
        <v>0</v>
      </c>
      <c r="O28" s="110">
        <f t="shared" si="27"/>
        <v>0</v>
      </c>
      <c r="P28" s="111">
        <f t="shared" si="27"/>
        <v>0</v>
      </c>
      <c r="Q28" s="119">
        <f t="shared" si="27"/>
        <v>0</v>
      </c>
      <c r="R28" s="119">
        <f t="shared" si="27"/>
        <v>0</v>
      </c>
      <c r="S28" s="119">
        <f t="shared" si="27"/>
        <v>0</v>
      </c>
      <c r="T28" s="119">
        <f t="shared" si="27"/>
        <v>0</v>
      </c>
      <c r="U28" s="119">
        <f t="shared" si="27"/>
        <v>0</v>
      </c>
      <c r="V28" s="119">
        <f t="shared" si="27"/>
        <v>0</v>
      </c>
      <c r="W28" s="119">
        <f t="shared" si="27"/>
        <v>0</v>
      </c>
      <c r="X28" s="119">
        <f t="shared" si="27"/>
        <v>0</v>
      </c>
      <c r="Y28" s="119">
        <f t="shared" si="27"/>
        <v>0</v>
      </c>
      <c r="Z28" s="119">
        <f t="shared" si="27"/>
        <v>0</v>
      </c>
      <c r="AA28" s="119">
        <f t="shared" si="27"/>
        <v>0</v>
      </c>
      <c r="AB28" s="119">
        <f t="shared" si="27"/>
        <v>0</v>
      </c>
      <c r="AC28" s="119">
        <f t="shared" si="27"/>
        <v>0</v>
      </c>
      <c r="AD28" s="119">
        <f t="shared" si="27"/>
        <v>0</v>
      </c>
      <c r="AE28" s="118">
        <f t="shared" si="27"/>
        <v>0</v>
      </c>
      <c r="AF28" s="110">
        <f t="shared" si="27"/>
        <v>0</v>
      </c>
      <c r="AG28" s="119">
        <f t="shared" si="27"/>
        <v>0</v>
      </c>
      <c r="AH28" s="119">
        <f t="shared" si="27"/>
        <v>0</v>
      </c>
      <c r="AI28" s="119">
        <f t="shared" si="27"/>
        <v>0</v>
      </c>
      <c r="AJ28" s="110">
        <f t="shared" si="27"/>
        <v>1461000000</v>
      </c>
      <c r="AK28" s="118">
        <f t="shared" si="27"/>
        <v>1461000000</v>
      </c>
      <c r="AL28" s="110">
        <f t="shared" si="27"/>
        <v>0</v>
      </c>
      <c r="AM28" s="110">
        <f t="shared" si="27"/>
        <v>0</v>
      </c>
      <c r="AN28" s="110">
        <f t="shared" si="27"/>
        <v>0</v>
      </c>
      <c r="AO28" s="110">
        <f t="shared" si="27"/>
        <v>0</v>
      </c>
      <c r="AP28" s="110">
        <f t="shared" si="27"/>
        <v>0</v>
      </c>
      <c r="AQ28" s="110">
        <f t="shared" si="27"/>
        <v>0</v>
      </c>
      <c r="AR28" s="110">
        <f t="shared" si="27"/>
        <v>0</v>
      </c>
      <c r="AS28" s="110">
        <f t="shared" si="27"/>
        <v>0</v>
      </c>
      <c r="AT28" s="110">
        <f t="shared" si="27"/>
        <v>0</v>
      </c>
      <c r="AU28" s="110">
        <f t="shared" si="27"/>
        <v>0</v>
      </c>
      <c r="AV28" s="110">
        <f t="shared" si="27"/>
        <v>0</v>
      </c>
      <c r="AW28" s="110">
        <f t="shared" si="27"/>
        <v>1461000000</v>
      </c>
      <c r="AX28" s="110">
        <f t="shared" si="27"/>
        <v>118539544</v>
      </c>
      <c r="AY28" s="110">
        <f t="shared" si="27"/>
        <v>120627785</v>
      </c>
      <c r="AZ28" s="110">
        <f t="shared" si="27"/>
        <v>120653419</v>
      </c>
      <c r="BA28" s="110">
        <f t="shared" si="27"/>
        <v>126194219</v>
      </c>
      <c r="BB28" s="110">
        <f t="shared" si="27"/>
        <v>119162202</v>
      </c>
      <c r="BC28" s="110">
        <f t="shared" si="27"/>
        <v>0</v>
      </c>
      <c r="BD28" s="110">
        <f t="shared" si="27"/>
        <v>0</v>
      </c>
      <c r="BE28" s="110">
        <f t="shared" si="27"/>
        <v>0</v>
      </c>
      <c r="BF28" s="110">
        <f t="shared" si="27"/>
        <v>0</v>
      </c>
      <c r="BG28" s="110">
        <f t="shared" si="27"/>
        <v>0</v>
      </c>
      <c r="BH28" s="110">
        <f t="shared" si="27"/>
        <v>0</v>
      </c>
      <c r="BI28" s="110">
        <f t="shared" si="27"/>
        <v>0</v>
      </c>
      <c r="BJ28" s="110">
        <f t="shared" si="27"/>
        <v>605177169</v>
      </c>
      <c r="BK28" s="110">
        <f t="shared" si="27"/>
        <v>118539544</v>
      </c>
      <c r="BL28" s="110">
        <f t="shared" si="27"/>
        <v>120627785</v>
      </c>
      <c r="BM28" s="110">
        <f t="shared" si="27"/>
        <v>120653419</v>
      </c>
      <c r="BN28" s="110">
        <f t="shared" si="27"/>
        <v>126194219</v>
      </c>
      <c r="BO28" s="110">
        <f t="shared" si="27"/>
        <v>119162202</v>
      </c>
      <c r="BP28" s="110">
        <f t="shared" si="27"/>
        <v>0</v>
      </c>
      <c r="BQ28" s="110">
        <f t="shared" si="27"/>
        <v>0</v>
      </c>
      <c r="BR28" s="110">
        <f t="shared" si="27"/>
        <v>0</v>
      </c>
      <c r="BS28" s="110">
        <f t="shared" ref="BS28:CJ28" si="28">+BS29</f>
        <v>0</v>
      </c>
      <c r="BT28" s="110">
        <f t="shared" si="28"/>
        <v>0</v>
      </c>
      <c r="BU28" s="110">
        <f t="shared" si="28"/>
        <v>0</v>
      </c>
      <c r="BV28" s="110">
        <f t="shared" si="28"/>
        <v>0</v>
      </c>
      <c r="BW28" s="110">
        <f t="shared" si="28"/>
        <v>605177169</v>
      </c>
      <c r="BX28" s="110">
        <f t="shared" si="28"/>
        <v>118539544</v>
      </c>
      <c r="BY28" s="110">
        <f t="shared" si="28"/>
        <v>120627785</v>
      </c>
      <c r="BZ28" s="110">
        <f t="shared" si="28"/>
        <v>120653419</v>
      </c>
      <c r="CA28" s="110">
        <f t="shared" si="28"/>
        <v>126194219</v>
      </c>
      <c r="CB28" s="110">
        <f t="shared" si="28"/>
        <v>119162202</v>
      </c>
      <c r="CC28" s="110">
        <f t="shared" si="28"/>
        <v>0</v>
      </c>
      <c r="CD28" s="110">
        <f t="shared" si="28"/>
        <v>0</v>
      </c>
      <c r="CE28" s="110">
        <f t="shared" si="28"/>
        <v>0</v>
      </c>
      <c r="CF28" s="110">
        <f t="shared" si="28"/>
        <v>0</v>
      </c>
      <c r="CG28" s="110">
        <f t="shared" si="28"/>
        <v>0</v>
      </c>
      <c r="CH28" s="110">
        <f t="shared" si="28"/>
        <v>0</v>
      </c>
      <c r="CI28" s="110">
        <f t="shared" si="28"/>
        <v>0</v>
      </c>
      <c r="CJ28" s="110">
        <f t="shared" si="28"/>
        <v>605177169</v>
      </c>
      <c r="CK28" s="110">
        <f t="shared" si="12"/>
        <v>0</v>
      </c>
      <c r="CL28" s="110">
        <f t="shared" si="13"/>
        <v>855822831</v>
      </c>
      <c r="CM28" s="110">
        <f t="shared" si="14"/>
        <v>0</v>
      </c>
      <c r="CN28" s="110">
        <f t="shared" si="15"/>
        <v>0</v>
      </c>
      <c r="CO28" s="120"/>
      <c r="CP28" s="121">
        <f>+CP29</f>
        <v>1461000000</v>
      </c>
      <c r="CQ28" s="121">
        <f t="shared" si="16"/>
        <v>0</v>
      </c>
      <c r="CR28" s="121">
        <f>+CR29</f>
        <v>1461000000</v>
      </c>
      <c r="CS28" s="121">
        <f>+CS29</f>
        <v>0</v>
      </c>
      <c r="CT28" s="121">
        <f>+CT29</f>
        <v>605177169</v>
      </c>
      <c r="CU28" s="121">
        <f t="shared" si="17"/>
        <v>0</v>
      </c>
      <c r="CV28" s="121">
        <f>+CV29</f>
        <v>605177169</v>
      </c>
      <c r="CW28" s="121">
        <f>+CW29</f>
        <v>0</v>
      </c>
      <c r="CX28" s="121">
        <f>+CX29</f>
        <v>605177169</v>
      </c>
      <c r="CY28" s="121">
        <f>+CY29</f>
        <v>0</v>
      </c>
      <c r="DA28" s="4">
        <v>1461000000</v>
      </c>
      <c r="DB28" s="103">
        <f>+F28-DA28</f>
        <v>0</v>
      </c>
      <c r="DC28" s="104">
        <v>1461000000</v>
      </c>
      <c r="DD28" s="103">
        <f>+DC28-AJ28</f>
        <v>0</v>
      </c>
      <c r="DE28" s="104">
        <v>1461000000</v>
      </c>
      <c r="DF28" s="103">
        <f>+DE28-AW28</f>
        <v>0</v>
      </c>
      <c r="DG28" s="104">
        <v>359820748</v>
      </c>
      <c r="DH28" s="103">
        <f>+DG28-BJ28</f>
        <v>-245356421</v>
      </c>
      <c r="DI28" s="104">
        <v>359820748</v>
      </c>
      <c r="DJ28" s="103">
        <f>+DI28-BW28</f>
        <v>-245356421</v>
      </c>
    </row>
    <row r="29" spans="1:114" outlineLevel="1" x14ac:dyDescent="0.25">
      <c r="B29" s="3" t="str">
        <f t="shared" si="23"/>
        <v>A 1-0-1-4-210</v>
      </c>
      <c r="C29" s="98" t="s">
        <v>75</v>
      </c>
      <c r="D29" s="20">
        <v>10</v>
      </c>
      <c r="E29" s="105" t="s">
        <v>76</v>
      </c>
      <c r="F29" s="106">
        <v>1461000000</v>
      </c>
      <c r="G29" s="107">
        <v>0</v>
      </c>
      <c r="H29" s="106">
        <v>0</v>
      </c>
      <c r="I29" s="108">
        <v>0</v>
      </c>
      <c r="J29" s="106">
        <v>0</v>
      </c>
      <c r="K29" s="109">
        <v>0</v>
      </c>
      <c r="L29" s="108">
        <v>0</v>
      </c>
      <c r="M29" s="118">
        <v>0</v>
      </c>
      <c r="N29" s="110">
        <v>0</v>
      </c>
      <c r="O29" s="110">
        <v>0</v>
      </c>
      <c r="P29" s="111">
        <v>0</v>
      </c>
      <c r="Q29" s="108">
        <v>0</v>
      </c>
      <c r="R29" s="108">
        <v>0</v>
      </c>
      <c r="S29" s="108">
        <v>0</v>
      </c>
      <c r="T29" s="108">
        <v>0</v>
      </c>
      <c r="U29" s="108">
        <v>0</v>
      </c>
      <c r="V29" s="108">
        <v>0</v>
      </c>
      <c r="W29" s="108">
        <v>0</v>
      </c>
      <c r="X29" s="108">
        <v>0</v>
      </c>
      <c r="Y29" s="108">
        <v>0</v>
      </c>
      <c r="Z29" s="108">
        <v>0</v>
      </c>
      <c r="AA29" s="108">
        <v>0</v>
      </c>
      <c r="AB29" s="108">
        <v>0</v>
      </c>
      <c r="AC29" s="108">
        <v>0</v>
      </c>
      <c r="AD29" s="108">
        <v>0</v>
      </c>
      <c r="AE29" s="107">
        <f>+G29+I29+K29+M29+O29+Q29+S29+U29+W29+Y29+AA29+AC29</f>
        <v>0</v>
      </c>
      <c r="AF29" s="106">
        <f>+H29+J29+L29+N29+P29+R29+T29+V29+X29+Z29+AB29+AD29</f>
        <v>0</v>
      </c>
      <c r="AG29" s="108"/>
      <c r="AH29" s="108"/>
      <c r="AI29" s="122"/>
      <c r="AJ29" s="106">
        <f>+F29-AE29+AF29</f>
        <v>1461000000</v>
      </c>
      <c r="AK29" s="112">
        <v>1461000000</v>
      </c>
      <c r="AL29" s="113">
        <v>0</v>
      </c>
      <c r="AM29" s="113">
        <v>0</v>
      </c>
      <c r="AN29" s="106">
        <v>0</v>
      </c>
      <c r="AO29" s="106">
        <v>0</v>
      </c>
      <c r="AP29" s="106"/>
      <c r="AQ29" s="106"/>
      <c r="AR29" s="106"/>
      <c r="AS29" s="106"/>
      <c r="AT29" s="106"/>
      <c r="AU29" s="106"/>
      <c r="AV29" s="106"/>
      <c r="AW29" s="106">
        <f t="shared" si="24"/>
        <v>1461000000</v>
      </c>
      <c r="AX29" s="106">
        <v>118539544</v>
      </c>
      <c r="AY29" s="106">
        <v>120627785</v>
      </c>
      <c r="AZ29" s="106">
        <v>120653419</v>
      </c>
      <c r="BA29" s="106">
        <v>126194219</v>
      </c>
      <c r="BB29" s="106">
        <v>119162202</v>
      </c>
      <c r="BC29" s="106"/>
      <c r="BD29" s="106"/>
      <c r="BE29" s="106"/>
      <c r="BF29" s="106"/>
      <c r="BG29" s="106"/>
      <c r="BH29" s="106"/>
      <c r="BI29" s="106"/>
      <c r="BJ29" s="106">
        <f t="shared" ref="BJ29:BJ40" si="29">+SUM(AX29:BI29)</f>
        <v>605177169</v>
      </c>
      <c r="BK29" s="106">
        <v>118539544</v>
      </c>
      <c r="BL29" s="106">
        <v>120627785</v>
      </c>
      <c r="BM29" s="106">
        <v>120653419</v>
      </c>
      <c r="BN29" s="106">
        <v>126194219</v>
      </c>
      <c r="BO29" s="106">
        <v>119162202</v>
      </c>
      <c r="BP29" s="106"/>
      <c r="BQ29" s="106"/>
      <c r="BR29" s="106"/>
      <c r="BS29" s="106"/>
      <c r="BT29" s="106"/>
      <c r="BU29" s="106"/>
      <c r="BV29" s="106"/>
      <c r="BW29" s="106">
        <f t="shared" si="25"/>
        <v>605177169</v>
      </c>
      <c r="BX29" s="106">
        <v>118539544</v>
      </c>
      <c r="BY29" s="106">
        <v>120627785</v>
      </c>
      <c r="BZ29" s="106">
        <v>120653419</v>
      </c>
      <c r="CA29" s="106">
        <v>126194219</v>
      </c>
      <c r="CB29" s="106">
        <v>119162202</v>
      </c>
      <c r="CC29" s="106"/>
      <c r="CD29" s="106"/>
      <c r="CE29" s="106"/>
      <c r="CF29" s="106"/>
      <c r="CG29" s="106"/>
      <c r="CH29" s="106"/>
      <c r="CI29" s="106"/>
      <c r="CJ29" s="106">
        <f t="shared" si="26"/>
        <v>605177169</v>
      </c>
      <c r="CK29" s="93">
        <f t="shared" si="12"/>
        <v>0</v>
      </c>
      <c r="CL29" s="93">
        <f t="shared" si="13"/>
        <v>855822831</v>
      </c>
      <c r="CM29" s="93">
        <f t="shared" si="14"/>
        <v>0</v>
      </c>
      <c r="CN29" s="93">
        <f t="shared" si="15"/>
        <v>0</v>
      </c>
      <c r="CO29" s="17"/>
      <c r="CP29" s="115">
        <v>1461000000</v>
      </c>
      <c r="CQ29" s="115">
        <f t="shared" si="16"/>
        <v>0</v>
      </c>
      <c r="CR29" s="115">
        <v>1461000000</v>
      </c>
      <c r="CS29" s="115">
        <f>+AW29-CR29</f>
        <v>0</v>
      </c>
      <c r="CT29" s="115">
        <v>605177169</v>
      </c>
      <c r="CU29" s="115">
        <f t="shared" si="17"/>
        <v>0</v>
      </c>
      <c r="CV29" s="115">
        <v>605177169</v>
      </c>
      <c r="CW29" s="115">
        <f>+BW29-CV29</f>
        <v>0</v>
      </c>
      <c r="CX29" s="115">
        <v>605177169</v>
      </c>
      <c r="CY29" s="115">
        <f>+CJ29-CX29</f>
        <v>0</v>
      </c>
    </row>
    <row r="30" spans="1:114" s="102" customFormat="1" outlineLevel="4" x14ac:dyDescent="0.25">
      <c r="A30" s="99" t="s">
        <v>77</v>
      </c>
      <c r="C30" s="100" t="s">
        <v>78</v>
      </c>
      <c r="D30" s="88">
        <v>10</v>
      </c>
      <c r="E30" s="117" t="s">
        <v>79</v>
      </c>
      <c r="F30" s="110">
        <f>SUM(F31:F36)</f>
        <v>24337000000</v>
      </c>
      <c r="G30" s="118">
        <f t="shared" ref="G30:BR30" si="30">SUM(G31:G36)</f>
        <v>0</v>
      </c>
      <c r="H30" s="110">
        <f t="shared" si="30"/>
        <v>0</v>
      </c>
      <c r="I30" s="119">
        <f t="shared" si="30"/>
        <v>0</v>
      </c>
      <c r="J30" s="110">
        <f t="shared" si="30"/>
        <v>0</v>
      </c>
      <c r="K30" s="111">
        <f t="shared" si="30"/>
        <v>0</v>
      </c>
      <c r="L30" s="119">
        <f t="shared" si="30"/>
        <v>0</v>
      </c>
      <c r="M30" s="118">
        <f t="shared" si="30"/>
        <v>5050000000</v>
      </c>
      <c r="N30" s="110">
        <f t="shared" si="30"/>
        <v>0</v>
      </c>
      <c r="O30" s="110">
        <f t="shared" si="30"/>
        <v>0</v>
      </c>
      <c r="P30" s="111">
        <f t="shared" si="30"/>
        <v>0</v>
      </c>
      <c r="Q30" s="119">
        <f t="shared" si="30"/>
        <v>0</v>
      </c>
      <c r="R30" s="119">
        <f t="shared" si="30"/>
        <v>0</v>
      </c>
      <c r="S30" s="119">
        <f t="shared" si="30"/>
        <v>0</v>
      </c>
      <c r="T30" s="119">
        <f t="shared" si="30"/>
        <v>0</v>
      </c>
      <c r="U30" s="119">
        <f t="shared" si="30"/>
        <v>0</v>
      </c>
      <c r="V30" s="119">
        <f t="shared" si="30"/>
        <v>0</v>
      </c>
      <c r="W30" s="119">
        <f t="shared" si="30"/>
        <v>0</v>
      </c>
      <c r="X30" s="119">
        <f t="shared" si="30"/>
        <v>0</v>
      </c>
      <c r="Y30" s="119">
        <f t="shared" si="30"/>
        <v>0</v>
      </c>
      <c r="Z30" s="119">
        <f t="shared" si="30"/>
        <v>0</v>
      </c>
      <c r="AA30" s="119">
        <f t="shared" si="30"/>
        <v>0</v>
      </c>
      <c r="AB30" s="119">
        <f t="shared" si="30"/>
        <v>0</v>
      </c>
      <c r="AC30" s="119">
        <f t="shared" si="30"/>
        <v>0</v>
      </c>
      <c r="AD30" s="119">
        <f t="shared" si="30"/>
        <v>0</v>
      </c>
      <c r="AE30" s="118">
        <f t="shared" si="30"/>
        <v>5050000000</v>
      </c>
      <c r="AF30" s="110">
        <f t="shared" si="30"/>
        <v>0</v>
      </c>
      <c r="AG30" s="119">
        <f t="shared" si="30"/>
        <v>0</v>
      </c>
      <c r="AH30" s="119">
        <f t="shared" si="30"/>
        <v>0</v>
      </c>
      <c r="AI30" s="119">
        <f t="shared" si="30"/>
        <v>0</v>
      </c>
      <c r="AJ30" s="110">
        <f t="shared" si="30"/>
        <v>19287000000</v>
      </c>
      <c r="AK30" s="118">
        <f t="shared" si="30"/>
        <v>18979000000</v>
      </c>
      <c r="AL30" s="110">
        <f t="shared" si="30"/>
        <v>0</v>
      </c>
      <c r="AM30" s="110">
        <f t="shared" si="30"/>
        <v>0</v>
      </c>
      <c r="AN30" s="110">
        <f t="shared" si="30"/>
        <v>0</v>
      </c>
      <c r="AO30" s="110">
        <f t="shared" si="30"/>
        <v>0</v>
      </c>
      <c r="AP30" s="110">
        <f t="shared" si="30"/>
        <v>0</v>
      </c>
      <c r="AQ30" s="110">
        <f t="shared" si="30"/>
        <v>0</v>
      </c>
      <c r="AR30" s="110">
        <f t="shared" si="30"/>
        <v>0</v>
      </c>
      <c r="AS30" s="110">
        <f t="shared" si="30"/>
        <v>0</v>
      </c>
      <c r="AT30" s="110">
        <f t="shared" si="30"/>
        <v>0</v>
      </c>
      <c r="AU30" s="110">
        <f t="shared" si="30"/>
        <v>0</v>
      </c>
      <c r="AV30" s="110">
        <f t="shared" si="30"/>
        <v>0</v>
      </c>
      <c r="AW30" s="110">
        <f t="shared" si="30"/>
        <v>18979000000</v>
      </c>
      <c r="AX30" s="110">
        <f t="shared" si="30"/>
        <v>743123974</v>
      </c>
      <c r="AY30" s="110">
        <f t="shared" si="30"/>
        <v>713422729</v>
      </c>
      <c r="AZ30" s="110">
        <f t="shared" si="30"/>
        <v>640356355</v>
      </c>
      <c r="BA30" s="110">
        <f t="shared" si="30"/>
        <v>715830507</v>
      </c>
      <c r="BB30" s="110">
        <f t="shared" si="30"/>
        <v>804496830</v>
      </c>
      <c r="BC30" s="110">
        <f t="shared" si="30"/>
        <v>0</v>
      </c>
      <c r="BD30" s="110">
        <f t="shared" si="30"/>
        <v>0</v>
      </c>
      <c r="BE30" s="110">
        <f t="shared" si="30"/>
        <v>0</v>
      </c>
      <c r="BF30" s="110">
        <f t="shared" si="30"/>
        <v>0</v>
      </c>
      <c r="BG30" s="110">
        <f t="shared" si="30"/>
        <v>0</v>
      </c>
      <c r="BH30" s="110">
        <f t="shared" si="30"/>
        <v>0</v>
      </c>
      <c r="BI30" s="110">
        <f t="shared" si="30"/>
        <v>0</v>
      </c>
      <c r="BJ30" s="110">
        <f t="shared" si="30"/>
        <v>3617230395</v>
      </c>
      <c r="BK30" s="110">
        <f t="shared" si="30"/>
        <v>743123974</v>
      </c>
      <c r="BL30" s="110">
        <f t="shared" si="30"/>
        <v>713422729</v>
      </c>
      <c r="BM30" s="110">
        <f t="shared" si="30"/>
        <v>640356355</v>
      </c>
      <c r="BN30" s="110">
        <f t="shared" si="30"/>
        <v>715830507</v>
      </c>
      <c r="BO30" s="110">
        <f t="shared" si="30"/>
        <v>804496830</v>
      </c>
      <c r="BP30" s="110">
        <f t="shared" si="30"/>
        <v>0</v>
      </c>
      <c r="BQ30" s="110">
        <f t="shared" si="30"/>
        <v>0</v>
      </c>
      <c r="BR30" s="110">
        <f t="shared" si="30"/>
        <v>0</v>
      </c>
      <c r="BS30" s="110">
        <f t="shared" ref="BS30:CJ30" si="31">SUM(BS31:BS36)</f>
        <v>0</v>
      </c>
      <c r="BT30" s="110">
        <f t="shared" si="31"/>
        <v>0</v>
      </c>
      <c r="BU30" s="110">
        <f t="shared" si="31"/>
        <v>0</v>
      </c>
      <c r="BV30" s="110">
        <f t="shared" si="31"/>
        <v>0</v>
      </c>
      <c r="BW30" s="110">
        <f t="shared" si="31"/>
        <v>3617230395</v>
      </c>
      <c r="BX30" s="110">
        <f t="shared" si="31"/>
        <v>743123974</v>
      </c>
      <c r="BY30" s="110">
        <f t="shared" si="31"/>
        <v>713422729</v>
      </c>
      <c r="BZ30" s="110">
        <f t="shared" si="31"/>
        <v>640356355</v>
      </c>
      <c r="CA30" s="110">
        <f t="shared" si="31"/>
        <v>715830507</v>
      </c>
      <c r="CB30" s="110">
        <f t="shared" si="31"/>
        <v>804496830</v>
      </c>
      <c r="CC30" s="110">
        <f t="shared" si="31"/>
        <v>0</v>
      </c>
      <c r="CD30" s="110">
        <f t="shared" si="31"/>
        <v>0</v>
      </c>
      <c r="CE30" s="110">
        <f t="shared" si="31"/>
        <v>0</v>
      </c>
      <c r="CF30" s="110">
        <f t="shared" si="31"/>
        <v>0</v>
      </c>
      <c r="CG30" s="110">
        <f t="shared" si="31"/>
        <v>0</v>
      </c>
      <c r="CH30" s="110">
        <f t="shared" si="31"/>
        <v>0</v>
      </c>
      <c r="CI30" s="110">
        <f t="shared" si="31"/>
        <v>0</v>
      </c>
      <c r="CJ30" s="110">
        <f t="shared" si="31"/>
        <v>3617230395</v>
      </c>
      <c r="CK30" s="110">
        <f t="shared" si="12"/>
        <v>308000000</v>
      </c>
      <c r="CL30" s="110">
        <f t="shared" si="13"/>
        <v>15361769605</v>
      </c>
      <c r="CM30" s="110">
        <f t="shared" si="14"/>
        <v>0</v>
      </c>
      <c r="CN30" s="110">
        <f t="shared" si="15"/>
        <v>0</v>
      </c>
      <c r="CO30" s="120"/>
      <c r="CP30" s="121">
        <f>SUM(CP31:CP36)</f>
        <v>19287000000</v>
      </c>
      <c r="CQ30" s="121">
        <f t="shared" si="16"/>
        <v>0</v>
      </c>
      <c r="CR30" s="121">
        <f>SUM(CR31:CR36)</f>
        <v>18979000000</v>
      </c>
      <c r="CS30" s="121">
        <f t="shared" ref="CS30:CY30" si="32">SUM(CS31:CS36)</f>
        <v>0</v>
      </c>
      <c r="CT30" s="121">
        <f>SUM(CT31:CT36)</f>
        <v>3617230395</v>
      </c>
      <c r="CU30" s="121">
        <f t="shared" si="32"/>
        <v>0</v>
      </c>
      <c r="CV30" s="121">
        <f>SUM(CV31:CV36)</f>
        <v>3617230395</v>
      </c>
      <c r="CW30" s="121">
        <f t="shared" si="32"/>
        <v>0</v>
      </c>
      <c r="CX30" s="121">
        <f>SUM(CX31:CX36)</f>
        <v>3617230395</v>
      </c>
      <c r="CY30" s="121">
        <f t="shared" si="32"/>
        <v>0</v>
      </c>
      <c r="DA30" s="4">
        <v>24337000000</v>
      </c>
      <c r="DB30" s="103">
        <f>+F30-DA30</f>
        <v>0</v>
      </c>
      <c r="DC30" s="104">
        <v>24337000000</v>
      </c>
      <c r="DD30" s="103">
        <f>+DC30-AJ30</f>
        <v>5050000000</v>
      </c>
      <c r="DE30" s="104">
        <v>24029000000</v>
      </c>
      <c r="DF30" s="103">
        <f>+DE30-AW30</f>
        <v>5050000000</v>
      </c>
      <c r="DG30" s="104">
        <v>2101093078</v>
      </c>
      <c r="DH30" s="103">
        <f>+DG30-BJ30</f>
        <v>-1516137317</v>
      </c>
      <c r="DI30" s="104">
        <v>2101093078</v>
      </c>
      <c r="DJ30" s="103">
        <f>+DI30-BW30</f>
        <v>-1516137317</v>
      </c>
    </row>
    <row r="31" spans="1:114" ht="14.25" customHeight="1" outlineLevel="5" x14ac:dyDescent="0.25">
      <c r="B31" s="3" t="str">
        <f t="shared" si="23"/>
        <v>A 1-0-1-5-110</v>
      </c>
      <c r="C31" s="98" t="s">
        <v>80</v>
      </c>
      <c r="D31" s="20">
        <v>10</v>
      </c>
      <c r="E31" s="105" t="s">
        <v>81</v>
      </c>
      <c r="F31" s="106">
        <v>3600000000</v>
      </c>
      <c r="G31" s="107">
        <v>0</v>
      </c>
      <c r="H31" s="106">
        <v>0</v>
      </c>
      <c r="I31" s="108">
        <v>0</v>
      </c>
      <c r="J31" s="106">
        <v>0</v>
      </c>
      <c r="K31" s="109">
        <v>0</v>
      </c>
      <c r="L31" s="108">
        <v>0</v>
      </c>
      <c r="M31" s="107">
        <v>600000000</v>
      </c>
      <c r="N31" s="110">
        <v>0</v>
      </c>
      <c r="O31" s="110">
        <v>0</v>
      </c>
      <c r="P31" s="111">
        <v>0</v>
      </c>
      <c r="Q31" s="108">
        <v>0</v>
      </c>
      <c r="R31" s="108">
        <v>0</v>
      </c>
      <c r="S31" s="108">
        <v>0</v>
      </c>
      <c r="T31" s="108">
        <v>0</v>
      </c>
      <c r="U31" s="108">
        <v>0</v>
      </c>
      <c r="V31" s="108">
        <v>0</v>
      </c>
      <c r="W31" s="108">
        <v>0</v>
      </c>
      <c r="X31" s="108">
        <v>0</v>
      </c>
      <c r="Y31" s="108">
        <v>0</v>
      </c>
      <c r="Z31" s="108">
        <v>0</v>
      </c>
      <c r="AA31" s="108">
        <v>0</v>
      </c>
      <c r="AB31" s="108">
        <v>0</v>
      </c>
      <c r="AC31" s="108">
        <v>0</v>
      </c>
      <c r="AD31" s="108">
        <v>0</v>
      </c>
      <c r="AE31" s="107">
        <f t="shared" ref="AE31:AF36" si="33">+G31+I31+K31+M31+O31+Q31+S31+U31+W31+Y31+AA31+AC31</f>
        <v>600000000</v>
      </c>
      <c r="AF31" s="106">
        <f t="shared" si="33"/>
        <v>0</v>
      </c>
      <c r="AG31" s="108"/>
      <c r="AH31" s="108"/>
      <c r="AI31" s="122"/>
      <c r="AJ31" s="106">
        <f t="shared" ref="AJ31:AJ36" si="34">+F31-AE31+AF31</f>
        <v>3000000000</v>
      </c>
      <c r="AK31" s="112">
        <v>2900000000</v>
      </c>
      <c r="AL31" s="113">
        <v>0</v>
      </c>
      <c r="AM31" s="113">
        <v>0</v>
      </c>
      <c r="AN31" s="106">
        <v>0</v>
      </c>
      <c r="AO31" s="106">
        <v>0</v>
      </c>
      <c r="AP31" s="106"/>
      <c r="AQ31" s="106"/>
      <c r="AR31" s="106"/>
      <c r="AS31" s="106"/>
      <c r="AT31" s="106"/>
      <c r="AU31" s="106"/>
      <c r="AV31" s="106"/>
      <c r="AW31" s="106">
        <f t="shared" si="24"/>
        <v>2900000000</v>
      </c>
      <c r="AX31" s="106">
        <v>198787157</v>
      </c>
      <c r="AY31" s="106">
        <v>230287863</v>
      </c>
      <c r="AZ31" s="106">
        <v>231946822</v>
      </c>
      <c r="BA31" s="106">
        <v>234240875</v>
      </c>
      <c r="BB31" s="106">
        <v>240208268</v>
      </c>
      <c r="BC31" s="106"/>
      <c r="BD31" s="106"/>
      <c r="BE31" s="106"/>
      <c r="BF31" s="106"/>
      <c r="BG31" s="106"/>
      <c r="BH31" s="106"/>
      <c r="BI31" s="106"/>
      <c r="BJ31" s="106">
        <f t="shared" si="29"/>
        <v>1135470985</v>
      </c>
      <c r="BK31" s="106">
        <v>198787157</v>
      </c>
      <c r="BL31" s="106">
        <v>230287863</v>
      </c>
      <c r="BM31" s="106">
        <v>231946822</v>
      </c>
      <c r="BN31" s="106">
        <v>234240875</v>
      </c>
      <c r="BO31" s="106">
        <v>240208268</v>
      </c>
      <c r="BP31" s="106"/>
      <c r="BQ31" s="106"/>
      <c r="BR31" s="106"/>
      <c r="BS31" s="106"/>
      <c r="BT31" s="106"/>
      <c r="BU31" s="106"/>
      <c r="BV31" s="106"/>
      <c r="BW31" s="106">
        <f t="shared" si="25"/>
        <v>1135470985</v>
      </c>
      <c r="BX31" s="106">
        <v>198787157</v>
      </c>
      <c r="BY31" s="106">
        <v>230287863</v>
      </c>
      <c r="BZ31" s="106">
        <v>231946822</v>
      </c>
      <c r="CA31" s="106">
        <v>234240875</v>
      </c>
      <c r="CB31" s="106">
        <v>240208268</v>
      </c>
      <c r="CC31" s="106"/>
      <c r="CD31" s="106"/>
      <c r="CE31" s="106"/>
      <c r="CF31" s="106"/>
      <c r="CG31" s="106"/>
      <c r="CH31" s="106"/>
      <c r="CI31" s="106"/>
      <c r="CJ31" s="106">
        <f t="shared" si="26"/>
        <v>1135470985</v>
      </c>
      <c r="CK31" s="93">
        <f t="shared" si="12"/>
        <v>100000000</v>
      </c>
      <c r="CL31" s="93">
        <f t="shared" si="13"/>
        <v>1764529015</v>
      </c>
      <c r="CM31" s="93">
        <f t="shared" si="14"/>
        <v>0</v>
      </c>
      <c r="CN31" s="93">
        <f t="shared" si="15"/>
        <v>0</v>
      </c>
      <c r="CO31" s="17"/>
      <c r="CP31" s="115">
        <v>3000000000</v>
      </c>
      <c r="CQ31" s="115">
        <f t="shared" si="16"/>
        <v>0</v>
      </c>
      <c r="CR31" s="115">
        <v>2900000000</v>
      </c>
      <c r="CS31" s="115">
        <f t="shared" ref="CS31:CS36" si="35">+AW31-CR31</f>
        <v>0</v>
      </c>
      <c r="CT31" s="115">
        <v>1135470985</v>
      </c>
      <c r="CU31" s="115">
        <f t="shared" si="17"/>
        <v>0</v>
      </c>
      <c r="CV31" s="115">
        <v>1135470985</v>
      </c>
      <c r="CW31" s="115">
        <f t="shared" ref="CW31:CW36" si="36">+BW31-CV31</f>
        <v>0</v>
      </c>
      <c r="CX31" s="115">
        <v>1135470985</v>
      </c>
      <c r="CY31" s="115">
        <f t="shared" ref="CY31:CY36" si="37">+CJ31-CX31</f>
        <v>0</v>
      </c>
    </row>
    <row r="32" spans="1:114" ht="13.5" customHeight="1" outlineLevel="5" x14ac:dyDescent="0.25">
      <c r="B32" s="3" t="str">
        <f t="shared" si="23"/>
        <v>A 1-0-1-5-210</v>
      </c>
      <c r="C32" s="98" t="s">
        <v>82</v>
      </c>
      <c r="D32" s="20">
        <v>10</v>
      </c>
      <c r="E32" s="105" t="s">
        <v>83</v>
      </c>
      <c r="F32" s="106">
        <v>3000000000</v>
      </c>
      <c r="G32" s="107">
        <v>0</v>
      </c>
      <c r="H32" s="106">
        <v>0</v>
      </c>
      <c r="I32" s="108">
        <v>0</v>
      </c>
      <c r="J32" s="106">
        <v>0</v>
      </c>
      <c r="K32" s="109">
        <v>0</v>
      </c>
      <c r="L32" s="108">
        <v>0</v>
      </c>
      <c r="M32" s="107">
        <v>850000000</v>
      </c>
      <c r="N32" s="110">
        <v>0</v>
      </c>
      <c r="O32" s="110">
        <v>0</v>
      </c>
      <c r="P32" s="111">
        <v>0</v>
      </c>
      <c r="Q32" s="108">
        <v>0</v>
      </c>
      <c r="R32" s="108">
        <v>0</v>
      </c>
      <c r="S32" s="108">
        <v>0</v>
      </c>
      <c r="T32" s="108">
        <v>0</v>
      </c>
      <c r="U32" s="108">
        <v>0</v>
      </c>
      <c r="V32" s="108">
        <v>0</v>
      </c>
      <c r="W32" s="108">
        <v>0</v>
      </c>
      <c r="X32" s="108">
        <v>0</v>
      </c>
      <c r="Y32" s="108">
        <v>0</v>
      </c>
      <c r="Z32" s="108">
        <v>0</v>
      </c>
      <c r="AA32" s="108">
        <v>0</v>
      </c>
      <c r="AB32" s="108">
        <v>0</v>
      </c>
      <c r="AC32" s="108">
        <v>0</v>
      </c>
      <c r="AD32" s="108">
        <v>0</v>
      </c>
      <c r="AE32" s="107">
        <f t="shared" si="33"/>
        <v>850000000</v>
      </c>
      <c r="AF32" s="106">
        <f t="shared" si="33"/>
        <v>0</v>
      </c>
      <c r="AG32" s="108"/>
      <c r="AH32" s="108"/>
      <c r="AI32" s="122"/>
      <c r="AJ32" s="106">
        <f t="shared" si="34"/>
        <v>2150000000</v>
      </c>
      <c r="AK32" s="112">
        <v>2100000000</v>
      </c>
      <c r="AL32" s="113">
        <v>0</v>
      </c>
      <c r="AM32" s="113">
        <v>0</v>
      </c>
      <c r="AN32" s="106">
        <v>0</v>
      </c>
      <c r="AO32" s="106">
        <v>0</v>
      </c>
      <c r="AP32" s="106"/>
      <c r="AQ32" s="106"/>
      <c r="AR32" s="106"/>
      <c r="AS32" s="106"/>
      <c r="AT32" s="106"/>
      <c r="AU32" s="106"/>
      <c r="AV32" s="106"/>
      <c r="AW32" s="106">
        <f t="shared" si="24"/>
        <v>2100000000</v>
      </c>
      <c r="AX32" s="106">
        <v>216894823</v>
      </c>
      <c r="AY32" s="106">
        <v>236969577</v>
      </c>
      <c r="AZ32" s="106">
        <v>108399094</v>
      </c>
      <c r="BA32" s="106">
        <v>178155505</v>
      </c>
      <c r="BB32" s="106">
        <v>136572931</v>
      </c>
      <c r="BC32" s="106"/>
      <c r="BD32" s="106"/>
      <c r="BE32" s="106"/>
      <c r="BF32" s="106"/>
      <c r="BG32" s="106"/>
      <c r="BH32" s="106"/>
      <c r="BI32" s="106"/>
      <c r="BJ32" s="106">
        <f t="shared" si="29"/>
        <v>876991930</v>
      </c>
      <c r="BK32" s="106">
        <v>216894823</v>
      </c>
      <c r="BL32" s="106">
        <v>236969577</v>
      </c>
      <c r="BM32" s="106">
        <v>108399094</v>
      </c>
      <c r="BN32" s="106">
        <v>178155505</v>
      </c>
      <c r="BO32" s="106">
        <v>136572931</v>
      </c>
      <c r="BP32" s="106"/>
      <c r="BQ32" s="106"/>
      <c r="BR32" s="106"/>
      <c r="BS32" s="106"/>
      <c r="BT32" s="106"/>
      <c r="BU32" s="106"/>
      <c r="BV32" s="106"/>
      <c r="BW32" s="106">
        <f t="shared" si="25"/>
        <v>876991930</v>
      </c>
      <c r="BX32" s="106">
        <v>216894823</v>
      </c>
      <c r="BY32" s="106">
        <v>236969577</v>
      </c>
      <c r="BZ32" s="106">
        <v>108399094</v>
      </c>
      <c r="CA32" s="106">
        <v>178155505</v>
      </c>
      <c r="CB32" s="106">
        <v>136572931</v>
      </c>
      <c r="CC32" s="106"/>
      <c r="CD32" s="106"/>
      <c r="CE32" s="106"/>
      <c r="CF32" s="106"/>
      <c r="CG32" s="106"/>
      <c r="CH32" s="106"/>
      <c r="CI32" s="106"/>
      <c r="CJ32" s="106">
        <f t="shared" si="26"/>
        <v>876991930</v>
      </c>
      <c r="CK32" s="93">
        <f t="shared" si="12"/>
        <v>50000000</v>
      </c>
      <c r="CL32" s="93">
        <f t="shared" si="13"/>
        <v>1223008070</v>
      </c>
      <c r="CM32" s="93">
        <f t="shared" si="14"/>
        <v>0</v>
      </c>
      <c r="CN32" s="93">
        <f t="shared" si="15"/>
        <v>0</v>
      </c>
      <c r="CO32" s="17"/>
      <c r="CP32" s="115">
        <v>2150000000</v>
      </c>
      <c r="CQ32" s="115">
        <f t="shared" si="16"/>
        <v>0</v>
      </c>
      <c r="CR32" s="115">
        <v>2100000000</v>
      </c>
      <c r="CS32" s="115">
        <f t="shared" si="35"/>
        <v>0</v>
      </c>
      <c r="CT32" s="115">
        <v>876991930</v>
      </c>
      <c r="CU32" s="115">
        <f t="shared" si="17"/>
        <v>0</v>
      </c>
      <c r="CV32" s="115">
        <v>876991930</v>
      </c>
      <c r="CW32" s="115">
        <f t="shared" si="36"/>
        <v>0</v>
      </c>
      <c r="CX32" s="115">
        <v>876991930</v>
      </c>
      <c r="CY32" s="115">
        <f t="shared" si="37"/>
        <v>0</v>
      </c>
    </row>
    <row r="33" spans="1:114" outlineLevel="5" x14ac:dyDescent="0.25">
      <c r="B33" s="3" t="str">
        <f t="shared" si="23"/>
        <v>A 1-0-1-5-1410</v>
      </c>
      <c r="C33" s="98" t="s">
        <v>84</v>
      </c>
      <c r="D33" s="20">
        <v>10</v>
      </c>
      <c r="E33" s="105" t="s">
        <v>85</v>
      </c>
      <c r="F33" s="106">
        <v>4000000000</v>
      </c>
      <c r="G33" s="107">
        <v>0</v>
      </c>
      <c r="H33" s="106">
        <v>0</v>
      </c>
      <c r="I33" s="108">
        <v>0</v>
      </c>
      <c r="J33" s="106">
        <v>0</v>
      </c>
      <c r="K33" s="109">
        <v>0</v>
      </c>
      <c r="L33" s="108">
        <v>0</v>
      </c>
      <c r="M33" s="107">
        <v>1150000000</v>
      </c>
      <c r="N33" s="110">
        <v>0</v>
      </c>
      <c r="O33" s="110">
        <v>0</v>
      </c>
      <c r="P33" s="111">
        <v>0</v>
      </c>
      <c r="Q33" s="108">
        <v>0</v>
      </c>
      <c r="R33" s="108">
        <v>0</v>
      </c>
      <c r="S33" s="108">
        <v>0</v>
      </c>
      <c r="T33" s="108">
        <v>0</v>
      </c>
      <c r="U33" s="108">
        <v>0</v>
      </c>
      <c r="V33" s="108">
        <v>0</v>
      </c>
      <c r="W33" s="108">
        <v>0</v>
      </c>
      <c r="X33" s="108">
        <v>0</v>
      </c>
      <c r="Y33" s="108">
        <v>0</v>
      </c>
      <c r="Z33" s="108">
        <v>0</v>
      </c>
      <c r="AA33" s="108">
        <v>0</v>
      </c>
      <c r="AB33" s="108">
        <v>0</v>
      </c>
      <c r="AC33" s="108">
        <v>0</v>
      </c>
      <c r="AD33" s="108">
        <v>0</v>
      </c>
      <c r="AE33" s="107">
        <f t="shared" si="33"/>
        <v>1150000000</v>
      </c>
      <c r="AF33" s="106">
        <f t="shared" si="33"/>
        <v>0</v>
      </c>
      <c r="AG33" s="108"/>
      <c r="AH33" s="108"/>
      <c r="AI33" s="122"/>
      <c r="AJ33" s="106">
        <f t="shared" si="34"/>
        <v>2850000000</v>
      </c>
      <c r="AK33" s="112">
        <v>2800000000</v>
      </c>
      <c r="AL33" s="113">
        <v>0</v>
      </c>
      <c r="AM33" s="113">
        <v>0</v>
      </c>
      <c r="AN33" s="106">
        <v>0</v>
      </c>
      <c r="AO33" s="106">
        <v>0</v>
      </c>
      <c r="AP33" s="106"/>
      <c r="AQ33" s="106"/>
      <c r="AR33" s="106"/>
      <c r="AS33" s="106"/>
      <c r="AT33" s="106"/>
      <c r="AU33" s="106"/>
      <c r="AV33" s="106"/>
      <c r="AW33" s="106">
        <f t="shared" si="24"/>
        <v>2800000000</v>
      </c>
      <c r="AX33" s="106">
        <v>7219791</v>
      </c>
      <c r="AY33" s="106">
        <v>10088625</v>
      </c>
      <c r="AZ33" s="106">
        <v>3097424</v>
      </c>
      <c r="BA33" s="106">
        <v>8153741</v>
      </c>
      <c r="BB33" s="106">
        <v>7111387</v>
      </c>
      <c r="BC33" s="106"/>
      <c r="BD33" s="106"/>
      <c r="BE33" s="106"/>
      <c r="BF33" s="106"/>
      <c r="BG33" s="106"/>
      <c r="BH33" s="106"/>
      <c r="BI33" s="106"/>
      <c r="BJ33" s="106">
        <f t="shared" si="29"/>
        <v>35670968</v>
      </c>
      <c r="BK33" s="106">
        <v>7219791</v>
      </c>
      <c r="BL33" s="106">
        <v>10088625</v>
      </c>
      <c r="BM33" s="106">
        <v>3097424</v>
      </c>
      <c r="BN33" s="106">
        <v>8153741</v>
      </c>
      <c r="BO33" s="106">
        <v>7111387</v>
      </c>
      <c r="BP33" s="106"/>
      <c r="BQ33" s="106"/>
      <c r="BR33" s="106"/>
      <c r="BS33" s="106"/>
      <c r="BT33" s="106"/>
      <c r="BU33" s="106"/>
      <c r="BV33" s="106"/>
      <c r="BW33" s="106">
        <f t="shared" si="25"/>
        <v>35670968</v>
      </c>
      <c r="BX33" s="106">
        <v>7219791</v>
      </c>
      <c r="BY33" s="106">
        <v>10088625</v>
      </c>
      <c r="BZ33" s="106">
        <v>3097424</v>
      </c>
      <c r="CA33" s="106">
        <v>8153741</v>
      </c>
      <c r="CB33" s="106">
        <v>7111387</v>
      </c>
      <c r="CC33" s="106"/>
      <c r="CD33" s="106"/>
      <c r="CE33" s="106"/>
      <c r="CF33" s="106"/>
      <c r="CG33" s="106"/>
      <c r="CH33" s="106"/>
      <c r="CI33" s="106"/>
      <c r="CJ33" s="106">
        <f t="shared" si="26"/>
        <v>35670968</v>
      </c>
      <c r="CK33" s="93">
        <f t="shared" si="12"/>
        <v>50000000</v>
      </c>
      <c r="CL33" s="93">
        <f t="shared" si="13"/>
        <v>2764329032</v>
      </c>
      <c r="CM33" s="93">
        <f t="shared" si="14"/>
        <v>0</v>
      </c>
      <c r="CN33" s="93">
        <f t="shared" si="15"/>
        <v>0</v>
      </c>
      <c r="CO33" s="17"/>
      <c r="CP33" s="115">
        <v>2850000000</v>
      </c>
      <c r="CQ33" s="115">
        <f t="shared" si="16"/>
        <v>0</v>
      </c>
      <c r="CR33" s="115">
        <v>2800000000</v>
      </c>
      <c r="CS33" s="115">
        <f t="shared" si="35"/>
        <v>0</v>
      </c>
      <c r="CT33" s="115">
        <v>35670968</v>
      </c>
      <c r="CU33" s="115">
        <f t="shared" si="17"/>
        <v>0</v>
      </c>
      <c r="CV33" s="115">
        <v>35670968</v>
      </c>
      <c r="CW33" s="115">
        <f t="shared" si="36"/>
        <v>0</v>
      </c>
      <c r="CX33" s="115">
        <v>35670968</v>
      </c>
      <c r="CY33" s="115">
        <f t="shared" si="37"/>
        <v>0</v>
      </c>
    </row>
    <row r="34" spans="1:114" outlineLevel="5" x14ac:dyDescent="0.25">
      <c r="B34" s="3" t="str">
        <f t="shared" si="23"/>
        <v>A 1-0-1-5-1510</v>
      </c>
      <c r="C34" s="98" t="s">
        <v>86</v>
      </c>
      <c r="D34" s="20">
        <v>10</v>
      </c>
      <c r="E34" s="105" t="s">
        <v>87</v>
      </c>
      <c r="F34" s="106">
        <v>3758000000</v>
      </c>
      <c r="G34" s="107">
        <v>0</v>
      </c>
      <c r="H34" s="106">
        <v>0</v>
      </c>
      <c r="I34" s="108">
        <v>0</v>
      </c>
      <c r="J34" s="106">
        <v>0</v>
      </c>
      <c r="K34" s="109">
        <v>0</v>
      </c>
      <c r="L34" s="108">
        <v>0</v>
      </c>
      <c r="M34" s="107">
        <v>800000000</v>
      </c>
      <c r="N34" s="110">
        <v>0</v>
      </c>
      <c r="O34" s="110">
        <v>0</v>
      </c>
      <c r="P34" s="111">
        <v>0</v>
      </c>
      <c r="Q34" s="108">
        <v>0</v>
      </c>
      <c r="R34" s="108">
        <v>0</v>
      </c>
      <c r="S34" s="108">
        <v>0</v>
      </c>
      <c r="T34" s="108">
        <v>0</v>
      </c>
      <c r="U34" s="108">
        <v>0</v>
      </c>
      <c r="V34" s="108">
        <v>0</v>
      </c>
      <c r="W34" s="108">
        <v>0</v>
      </c>
      <c r="X34" s="108">
        <v>0</v>
      </c>
      <c r="Y34" s="108">
        <v>0</v>
      </c>
      <c r="Z34" s="108">
        <v>0</v>
      </c>
      <c r="AA34" s="108">
        <v>0</v>
      </c>
      <c r="AB34" s="108">
        <v>0</v>
      </c>
      <c r="AC34" s="108">
        <v>0</v>
      </c>
      <c r="AD34" s="108">
        <v>0</v>
      </c>
      <c r="AE34" s="107">
        <f t="shared" si="33"/>
        <v>800000000</v>
      </c>
      <c r="AF34" s="106">
        <f t="shared" si="33"/>
        <v>0</v>
      </c>
      <c r="AG34" s="108"/>
      <c r="AH34" s="108"/>
      <c r="AI34" s="122"/>
      <c r="AJ34" s="106">
        <f t="shared" si="34"/>
        <v>2958000000</v>
      </c>
      <c r="AK34" s="112">
        <v>2900000000</v>
      </c>
      <c r="AL34" s="113">
        <v>0</v>
      </c>
      <c r="AM34" s="113">
        <v>0</v>
      </c>
      <c r="AN34" s="106">
        <v>0</v>
      </c>
      <c r="AO34" s="106">
        <v>0</v>
      </c>
      <c r="AP34" s="106"/>
      <c r="AQ34" s="106"/>
      <c r="AR34" s="106"/>
      <c r="AS34" s="106"/>
      <c r="AT34" s="106"/>
      <c r="AU34" s="106"/>
      <c r="AV34" s="106"/>
      <c r="AW34" s="106">
        <f t="shared" si="24"/>
        <v>2900000000</v>
      </c>
      <c r="AX34" s="106">
        <v>165075736</v>
      </c>
      <c r="AY34" s="106">
        <v>83466656</v>
      </c>
      <c r="AZ34" s="106">
        <v>141798628</v>
      </c>
      <c r="BA34" s="106">
        <v>136480903</v>
      </c>
      <c r="BB34" s="106">
        <v>257905694</v>
      </c>
      <c r="BC34" s="106"/>
      <c r="BD34" s="106"/>
      <c r="BE34" s="106"/>
      <c r="BF34" s="106"/>
      <c r="BG34" s="106"/>
      <c r="BH34" s="106"/>
      <c r="BI34" s="106"/>
      <c r="BJ34" s="106">
        <f t="shared" si="29"/>
        <v>784727617</v>
      </c>
      <c r="BK34" s="106">
        <v>165075736</v>
      </c>
      <c r="BL34" s="106">
        <v>83466656</v>
      </c>
      <c r="BM34" s="106">
        <v>141798628</v>
      </c>
      <c r="BN34" s="106">
        <v>136480903</v>
      </c>
      <c r="BO34" s="106">
        <v>257905694</v>
      </c>
      <c r="BP34" s="106"/>
      <c r="BQ34" s="106"/>
      <c r="BR34" s="106"/>
      <c r="BS34" s="106"/>
      <c r="BT34" s="106"/>
      <c r="BU34" s="106"/>
      <c r="BV34" s="106"/>
      <c r="BW34" s="106">
        <f t="shared" si="25"/>
        <v>784727617</v>
      </c>
      <c r="BX34" s="106">
        <v>165075736</v>
      </c>
      <c r="BY34" s="106">
        <v>83466656</v>
      </c>
      <c r="BZ34" s="106">
        <v>141798628</v>
      </c>
      <c r="CA34" s="106">
        <v>136480903</v>
      </c>
      <c r="CB34" s="106">
        <v>257905694</v>
      </c>
      <c r="CC34" s="106"/>
      <c r="CD34" s="106"/>
      <c r="CE34" s="106"/>
      <c r="CF34" s="106"/>
      <c r="CG34" s="106"/>
      <c r="CH34" s="106"/>
      <c r="CI34" s="106"/>
      <c r="CJ34" s="106">
        <f t="shared" si="26"/>
        <v>784727617</v>
      </c>
      <c r="CK34" s="93">
        <f t="shared" si="12"/>
        <v>58000000</v>
      </c>
      <c r="CL34" s="93">
        <f t="shared" si="13"/>
        <v>2115272383</v>
      </c>
      <c r="CM34" s="93">
        <f t="shared" si="14"/>
        <v>0</v>
      </c>
      <c r="CN34" s="93">
        <f t="shared" si="15"/>
        <v>0</v>
      </c>
      <c r="CO34" s="17"/>
      <c r="CP34" s="115">
        <v>2958000000</v>
      </c>
      <c r="CQ34" s="115">
        <f t="shared" si="16"/>
        <v>0</v>
      </c>
      <c r="CR34" s="115">
        <v>2900000000</v>
      </c>
      <c r="CS34" s="115">
        <f t="shared" si="35"/>
        <v>0</v>
      </c>
      <c r="CT34" s="115">
        <v>784727617</v>
      </c>
      <c r="CU34" s="115">
        <f t="shared" si="17"/>
        <v>0</v>
      </c>
      <c r="CV34" s="115">
        <v>784727617</v>
      </c>
      <c r="CW34" s="115">
        <f t="shared" si="36"/>
        <v>0</v>
      </c>
      <c r="CX34" s="115">
        <v>784727617</v>
      </c>
      <c r="CY34" s="115">
        <f t="shared" si="37"/>
        <v>0</v>
      </c>
    </row>
    <row r="35" spans="1:114" outlineLevel="5" x14ac:dyDescent="0.25">
      <c r="B35" s="3" t="str">
        <f t="shared" si="23"/>
        <v>A 1-0-1-5-1610</v>
      </c>
      <c r="C35" s="98" t="s">
        <v>88</v>
      </c>
      <c r="D35" s="20">
        <v>10</v>
      </c>
      <c r="E35" s="105" t="s">
        <v>89</v>
      </c>
      <c r="F35" s="106">
        <v>8000000000</v>
      </c>
      <c r="G35" s="107">
        <v>0</v>
      </c>
      <c r="H35" s="106">
        <v>0</v>
      </c>
      <c r="I35" s="108">
        <v>0</v>
      </c>
      <c r="J35" s="106">
        <v>0</v>
      </c>
      <c r="K35" s="109">
        <v>0</v>
      </c>
      <c r="L35" s="108">
        <v>0</v>
      </c>
      <c r="M35" s="107">
        <v>1650000000</v>
      </c>
      <c r="N35" s="110">
        <v>0</v>
      </c>
      <c r="O35" s="110">
        <v>0</v>
      </c>
      <c r="P35" s="111">
        <v>0</v>
      </c>
      <c r="Q35" s="108">
        <v>0</v>
      </c>
      <c r="R35" s="108">
        <v>0</v>
      </c>
      <c r="S35" s="108">
        <v>0</v>
      </c>
      <c r="T35" s="108">
        <v>0</v>
      </c>
      <c r="U35" s="108">
        <v>0</v>
      </c>
      <c r="V35" s="108">
        <v>0</v>
      </c>
      <c r="W35" s="108">
        <v>0</v>
      </c>
      <c r="X35" s="108">
        <v>0</v>
      </c>
      <c r="Y35" s="108">
        <v>0</v>
      </c>
      <c r="Z35" s="108">
        <v>0</v>
      </c>
      <c r="AA35" s="108">
        <v>0</v>
      </c>
      <c r="AB35" s="108">
        <v>0</v>
      </c>
      <c r="AC35" s="108">
        <v>0</v>
      </c>
      <c r="AD35" s="108">
        <v>0</v>
      </c>
      <c r="AE35" s="107">
        <f t="shared" si="33"/>
        <v>1650000000</v>
      </c>
      <c r="AF35" s="106">
        <f t="shared" si="33"/>
        <v>0</v>
      </c>
      <c r="AG35" s="108"/>
      <c r="AH35" s="108"/>
      <c r="AI35" s="122"/>
      <c r="AJ35" s="106">
        <f t="shared" si="34"/>
        <v>6350000000</v>
      </c>
      <c r="AK35" s="112">
        <v>6300000000</v>
      </c>
      <c r="AL35" s="113">
        <v>0</v>
      </c>
      <c r="AM35" s="113">
        <v>0</v>
      </c>
      <c r="AN35" s="106">
        <v>0</v>
      </c>
      <c r="AO35" s="106">
        <v>0</v>
      </c>
      <c r="AP35" s="106"/>
      <c r="AQ35" s="106"/>
      <c r="AR35" s="106"/>
      <c r="AS35" s="106"/>
      <c r="AT35" s="106"/>
      <c r="AU35" s="106"/>
      <c r="AV35" s="106"/>
      <c r="AW35" s="106">
        <f t="shared" si="24"/>
        <v>6300000000</v>
      </c>
      <c r="AX35" s="106">
        <v>3547614</v>
      </c>
      <c r="AY35" s="106">
        <v>3851951</v>
      </c>
      <c r="AZ35" s="106">
        <v>2278134</v>
      </c>
      <c r="BA35" s="106">
        <v>6247012</v>
      </c>
      <c r="BB35" s="106">
        <v>10642697</v>
      </c>
      <c r="BC35" s="106"/>
      <c r="BD35" s="106"/>
      <c r="BE35" s="106"/>
      <c r="BF35" s="106"/>
      <c r="BG35" s="106"/>
      <c r="BH35" s="106"/>
      <c r="BI35" s="106"/>
      <c r="BJ35" s="106">
        <f t="shared" si="29"/>
        <v>26567408</v>
      </c>
      <c r="BK35" s="106">
        <v>3547614</v>
      </c>
      <c r="BL35" s="106">
        <v>3851951</v>
      </c>
      <c r="BM35" s="106">
        <v>2278134</v>
      </c>
      <c r="BN35" s="106">
        <v>6247012</v>
      </c>
      <c r="BO35" s="106">
        <v>10642697</v>
      </c>
      <c r="BP35" s="106"/>
      <c r="BQ35" s="106"/>
      <c r="BR35" s="106"/>
      <c r="BS35" s="106"/>
      <c r="BT35" s="106"/>
      <c r="BU35" s="106"/>
      <c r="BV35" s="106"/>
      <c r="BW35" s="106">
        <f t="shared" si="25"/>
        <v>26567408</v>
      </c>
      <c r="BX35" s="106">
        <v>3547614</v>
      </c>
      <c r="BY35" s="106">
        <v>3851951</v>
      </c>
      <c r="BZ35" s="106">
        <v>2278134</v>
      </c>
      <c r="CA35" s="106">
        <v>6247012</v>
      </c>
      <c r="CB35" s="106">
        <v>10642697</v>
      </c>
      <c r="CC35" s="106"/>
      <c r="CD35" s="106"/>
      <c r="CE35" s="106"/>
      <c r="CF35" s="106"/>
      <c r="CG35" s="106"/>
      <c r="CH35" s="106"/>
      <c r="CI35" s="106"/>
      <c r="CJ35" s="106">
        <f t="shared" si="26"/>
        <v>26567408</v>
      </c>
      <c r="CK35" s="93">
        <f t="shared" si="12"/>
        <v>50000000</v>
      </c>
      <c r="CL35" s="93">
        <f t="shared" si="13"/>
        <v>6273432592</v>
      </c>
      <c r="CM35" s="93">
        <f t="shared" si="14"/>
        <v>0</v>
      </c>
      <c r="CN35" s="93">
        <f t="shared" si="15"/>
        <v>0</v>
      </c>
      <c r="CO35" s="17"/>
      <c r="CP35" s="115">
        <v>6350000000</v>
      </c>
      <c r="CQ35" s="115">
        <f t="shared" si="16"/>
        <v>0</v>
      </c>
      <c r="CR35" s="115">
        <v>6300000000</v>
      </c>
      <c r="CS35" s="115">
        <f t="shared" si="35"/>
        <v>0</v>
      </c>
      <c r="CT35" s="115">
        <v>26567408</v>
      </c>
      <c r="CU35" s="115">
        <f t="shared" si="17"/>
        <v>0</v>
      </c>
      <c r="CV35" s="115">
        <v>26567408</v>
      </c>
      <c r="CW35" s="115">
        <f t="shared" si="36"/>
        <v>0</v>
      </c>
      <c r="CX35" s="115">
        <v>26567408</v>
      </c>
      <c r="CY35" s="115">
        <f t="shared" si="37"/>
        <v>0</v>
      </c>
    </row>
    <row r="36" spans="1:114" outlineLevel="5" x14ac:dyDescent="0.25">
      <c r="B36" s="3" t="str">
        <f t="shared" si="23"/>
        <v>A 1-0-1-5-2210</v>
      </c>
      <c r="C36" s="98" t="s">
        <v>90</v>
      </c>
      <c r="D36" s="20">
        <v>10</v>
      </c>
      <c r="E36" s="105" t="s">
        <v>91</v>
      </c>
      <c r="F36" s="106">
        <v>1979000000</v>
      </c>
      <c r="G36" s="107">
        <v>0</v>
      </c>
      <c r="H36" s="106">
        <v>0</v>
      </c>
      <c r="I36" s="108">
        <v>0</v>
      </c>
      <c r="J36" s="106">
        <v>0</v>
      </c>
      <c r="K36" s="109">
        <v>0</v>
      </c>
      <c r="L36" s="108">
        <v>0</v>
      </c>
      <c r="M36" s="118">
        <v>0</v>
      </c>
      <c r="N36" s="110">
        <v>0</v>
      </c>
      <c r="O36" s="110">
        <v>0</v>
      </c>
      <c r="P36" s="111">
        <v>0</v>
      </c>
      <c r="Q36" s="108">
        <v>0</v>
      </c>
      <c r="R36" s="108">
        <v>0</v>
      </c>
      <c r="S36" s="108">
        <v>0</v>
      </c>
      <c r="T36" s="108">
        <v>0</v>
      </c>
      <c r="U36" s="108">
        <v>0</v>
      </c>
      <c r="V36" s="108">
        <v>0</v>
      </c>
      <c r="W36" s="108">
        <v>0</v>
      </c>
      <c r="X36" s="108">
        <v>0</v>
      </c>
      <c r="Y36" s="108">
        <v>0</v>
      </c>
      <c r="Z36" s="108">
        <v>0</v>
      </c>
      <c r="AA36" s="108">
        <v>0</v>
      </c>
      <c r="AB36" s="108">
        <v>0</v>
      </c>
      <c r="AC36" s="108">
        <v>0</v>
      </c>
      <c r="AD36" s="108">
        <v>0</v>
      </c>
      <c r="AE36" s="107">
        <f t="shared" si="33"/>
        <v>0</v>
      </c>
      <c r="AF36" s="106">
        <f t="shared" si="33"/>
        <v>0</v>
      </c>
      <c r="AG36" s="108"/>
      <c r="AH36" s="108"/>
      <c r="AI36" s="122"/>
      <c r="AJ36" s="106">
        <f t="shared" si="34"/>
        <v>1979000000</v>
      </c>
      <c r="AK36" s="112">
        <v>1979000000</v>
      </c>
      <c r="AL36" s="113">
        <v>0</v>
      </c>
      <c r="AM36" s="113">
        <v>0</v>
      </c>
      <c r="AN36" s="106">
        <v>0</v>
      </c>
      <c r="AO36" s="106">
        <v>0</v>
      </c>
      <c r="AP36" s="106"/>
      <c r="AQ36" s="106"/>
      <c r="AR36" s="106"/>
      <c r="AS36" s="106"/>
      <c r="AT36" s="106"/>
      <c r="AU36" s="106"/>
      <c r="AV36" s="106"/>
      <c r="AW36" s="106">
        <f t="shared" si="24"/>
        <v>1979000000</v>
      </c>
      <c r="AX36" s="106">
        <v>151598853</v>
      </c>
      <c r="AY36" s="106">
        <v>148758057</v>
      </c>
      <c r="AZ36" s="106">
        <v>152836253</v>
      </c>
      <c r="BA36" s="106">
        <v>152552471</v>
      </c>
      <c r="BB36" s="106">
        <v>152055853</v>
      </c>
      <c r="BC36" s="106"/>
      <c r="BD36" s="106"/>
      <c r="BE36" s="106"/>
      <c r="BF36" s="106"/>
      <c r="BG36" s="106"/>
      <c r="BH36" s="106"/>
      <c r="BI36" s="106"/>
      <c r="BJ36" s="106">
        <f t="shared" si="29"/>
        <v>757801487</v>
      </c>
      <c r="BK36" s="106">
        <v>151598853</v>
      </c>
      <c r="BL36" s="106">
        <v>148758057</v>
      </c>
      <c r="BM36" s="106">
        <v>152836253</v>
      </c>
      <c r="BN36" s="106">
        <v>152552471</v>
      </c>
      <c r="BO36" s="106">
        <v>152055853</v>
      </c>
      <c r="BP36" s="106"/>
      <c r="BQ36" s="106"/>
      <c r="BR36" s="106"/>
      <c r="BS36" s="106"/>
      <c r="BT36" s="106"/>
      <c r="BU36" s="106"/>
      <c r="BV36" s="106"/>
      <c r="BW36" s="106">
        <f t="shared" si="25"/>
        <v>757801487</v>
      </c>
      <c r="BX36" s="106">
        <v>151598853</v>
      </c>
      <c r="BY36" s="106">
        <v>148758057</v>
      </c>
      <c r="BZ36" s="106">
        <v>152836253</v>
      </c>
      <c r="CA36" s="106">
        <v>152552471</v>
      </c>
      <c r="CB36" s="106">
        <v>152055853</v>
      </c>
      <c r="CC36" s="106"/>
      <c r="CD36" s="106"/>
      <c r="CE36" s="106"/>
      <c r="CF36" s="106"/>
      <c r="CG36" s="106"/>
      <c r="CH36" s="106"/>
      <c r="CI36" s="106"/>
      <c r="CJ36" s="106">
        <f t="shared" si="26"/>
        <v>757801487</v>
      </c>
      <c r="CK36" s="93">
        <f t="shared" si="12"/>
        <v>0</v>
      </c>
      <c r="CL36" s="93">
        <f t="shared" si="13"/>
        <v>1221198513</v>
      </c>
      <c r="CM36" s="93">
        <f t="shared" si="14"/>
        <v>0</v>
      </c>
      <c r="CN36" s="93">
        <f t="shared" si="15"/>
        <v>0</v>
      </c>
      <c r="CO36" s="17"/>
      <c r="CP36" s="115">
        <v>1979000000</v>
      </c>
      <c r="CQ36" s="115">
        <f t="shared" si="16"/>
        <v>0</v>
      </c>
      <c r="CR36" s="115">
        <v>1979000000</v>
      </c>
      <c r="CS36" s="115">
        <f t="shared" si="35"/>
        <v>0</v>
      </c>
      <c r="CT36" s="115">
        <v>757801487</v>
      </c>
      <c r="CU36" s="115">
        <f t="shared" si="17"/>
        <v>0</v>
      </c>
      <c r="CV36" s="115">
        <v>757801487</v>
      </c>
      <c r="CW36" s="115">
        <f t="shared" si="36"/>
        <v>0</v>
      </c>
      <c r="CX36" s="115">
        <v>757801487</v>
      </c>
      <c r="CY36" s="115">
        <f t="shared" si="37"/>
        <v>0</v>
      </c>
    </row>
    <row r="37" spans="1:114" s="102" customFormat="1" outlineLevel="4" x14ac:dyDescent="0.25">
      <c r="A37" s="99" t="s">
        <v>92</v>
      </c>
      <c r="C37" s="100" t="s">
        <v>93</v>
      </c>
      <c r="D37" s="88">
        <v>10</v>
      </c>
      <c r="E37" s="117" t="s">
        <v>94</v>
      </c>
      <c r="F37" s="110">
        <f>+F38+F39</f>
        <v>546000000</v>
      </c>
      <c r="G37" s="118">
        <f t="shared" ref="G37:BR37" si="38">+G38+G39</f>
        <v>0</v>
      </c>
      <c r="H37" s="110">
        <f t="shared" si="38"/>
        <v>0</v>
      </c>
      <c r="I37" s="119">
        <f t="shared" si="38"/>
        <v>0</v>
      </c>
      <c r="J37" s="110">
        <f t="shared" si="38"/>
        <v>0</v>
      </c>
      <c r="K37" s="111">
        <f t="shared" si="38"/>
        <v>0</v>
      </c>
      <c r="L37" s="119">
        <f t="shared" si="38"/>
        <v>0</v>
      </c>
      <c r="M37" s="118">
        <f t="shared" si="38"/>
        <v>0</v>
      </c>
      <c r="N37" s="110">
        <f t="shared" si="38"/>
        <v>0</v>
      </c>
      <c r="O37" s="110">
        <f t="shared" si="38"/>
        <v>0</v>
      </c>
      <c r="P37" s="111">
        <f t="shared" si="38"/>
        <v>0</v>
      </c>
      <c r="Q37" s="119">
        <f t="shared" si="38"/>
        <v>0</v>
      </c>
      <c r="R37" s="119">
        <f t="shared" si="38"/>
        <v>0</v>
      </c>
      <c r="S37" s="119">
        <f t="shared" si="38"/>
        <v>0</v>
      </c>
      <c r="T37" s="119">
        <f t="shared" si="38"/>
        <v>0</v>
      </c>
      <c r="U37" s="119">
        <f t="shared" si="38"/>
        <v>0</v>
      </c>
      <c r="V37" s="119">
        <f t="shared" si="38"/>
        <v>0</v>
      </c>
      <c r="W37" s="119">
        <f t="shared" si="38"/>
        <v>0</v>
      </c>
      <c r="X37" s="119">
        <f t="shared" si="38"/>
        <v>0</v>
      </c>
      <c r="Y37" s="119">
        <f t="shared" si="38"/>
        <v>0</v>
      </c>
      <c r="Z37" s="119">
        <f t="shared" si="38"/>
        <v>0</v>
      </c>
      <c r="AA37" s="119">
        <f t="shared" si="38"/>
        <v>0</v>
      </c>
      <c r="AB37" s="119">
        <f t="shared" si="38"/>
        <v>0</v>
      </c>
      <c r="AC37" s="119">
        <f t="shared" si="38"/>
        <v>0</v>
      </c>
      <c r="AD37" s="119">
        <f t="shared" si="38"/>
        <v>0</v>
      </c>
      <c r="AE37" s="118">
        <f t="shared" si="38"/>
        <v>0</v>
      </c>
      <c r="AF37" s="110">
        <f t="shared" si="38"/>
        <v>0</v>
      </c>
      <c r="AG37" s="119">
        <f t="shared" si="38"/>
        <v>0</v>
      </c>
      <c r="AH37" s="119">
        <f t="shared" si="38"/>
        <v>0</v>
      </c>
      <c r="AI37" s="119">
        <f t="shared" si="38"/>
        <v>0</v>
      </c>
      <c r="AJ37" s="110">
        <f t="shared" si="38"/>
        <v>546000000</v>
      </c>
      <c r="AK37" s="118">
        <f t="shared" si="38"/>
        <v>546000000</v>
      </c>
      <c r="AL37" s="110">
        <f t="shared" si="38"/>
        <v>0</v>
      </c>
      <c r="AM37" s="110">
        <f t="shared" si="38"/>
        <v>0</v>
      </c>
      <c r="AN37" s="110">
        <f t="shared" si="38"/>
        <v>0</v>
      </c>
      <c r="AO37" s="110">
        <f t="shared" si="38"/>
        <v>0</v>
      </c>
      <c r="AP37" s="110">
        <f t="shared" si="38"/>
        <v>0</v>
      </c>
      <c r="AQ37" s="110">
        <f t="shared" si="38"/>
        <v>0</v>
      </c>
      <c r="AR37" s="110">
        <f t="shared" si="38"/>
        <v>0</v>
      </c>
      <c r="AS37" s="110">
        <f t="shared" si="38"/>
        <v>0</v>
      </c>
      <c r="AT37" s="110">
        <f t="shared" si="38"/>
        <v>0</v>
      </c>
      <c r="AU37" s="110">
        <f t="shared" si="38"/>
        <v>0</v>
      </c>
      <c r="AV37" s="110">
        <f t="shared" si="38"/>
        <v>0</v>
      </c>
      <c r="AW37" s="110">
        <f t="shared" si="38"/>
        <v>546000000</v>
      </c>
      <c r="AX37" s="110">
        <f t="shared" si="38"/>
        <v>23752993</v>
      </c>
      <c r="AY37" s="110">
        <f t="shared" si="38"/>
        <v>47102355</v>
      </c>
      <c r="AZ37" s="110">
        <f t="shared" si="38"/>
        <v>28096191</v>
      </c>
      <c r="BA37" s="110">
        <f t="shared" si="38"/>
        <v>51518090</v>
      </c>
      <c r="BB37" s="110">
        <f t="shared" si="38"/>
        <v>50647978</v>
      </c>
      <c r="BC37" s="110">
        <f t="shared" si="38"/>
        <v>0</v>
      </c>
      <c r="BD37" s="110">
        <f t="shared" si="38"/>
        <v>0</v>
      </c>
      <c r="BE37" s="110">
        <f t="shared" si="38"/>
        <v>0</v>
      </c>
      <c r="BF37" s="110">
        <f t="shared" si="38"/>
        <v>0</v>
      </c>
      <c r="BG37" s="110">
        <f t="shared" si="38"/>
        <v>0</v>
      </c>
      <c r="BH37" s="110">
        <f t="shared" si="38"/>
        <v>0</v>
      </c>
      <c r="BI37" s="110">
        <f t="shared" si="38"/>
        <v>0</v>
      </c>
      <c r="BJ37" s="110">
        <f t="shared" si="38"/>
        <v>201117607</v>
      </c>
      <c r="BK37" s="110">
        <f t="shared" si="38"/>
        <v>23752993</v>
      </c>
      <c r="BL37" s="110">
        <f t="shared" si="38"/>
        <v>47102355</v>
      </c>
      <c r="BM37" s="110">
        <f t="shared" si="38"/>
        <v>28096191</v>
      </c>
      <c r="BN37" s="110">
        <f t="shared" si="38"/>
        <v>51518090</v>
      </c>
      <c r="BO37" s="110">
        <f t="shared" si="38"/>
        <v>50647978</v>
      </c>
      <c r="BP37" s="110">
        <f t="shared" si="38"/>
        <v>0</v>
      </c>
      <c r="BQ37" s="110">
        <f t="shared" si="38"/>
        <v>0</v>
      </c>
      <c r="BR37" s="110">
        <f t="shared" si="38"/>
        <v>0</v>
      </c>
      <c r="BS37" s="110">
        <f t="shared" ref="BS37:CJ37" si="39">+BS38+BS39</f>
        <v>0</v>
      </c>
      <c r="BT37" s="110">
        <f t="shared" si="39"/>
        <v>0</v>
      </c>
      <c r="BU37" s="110">
        <f t="shared" si="39"/>
        <v>0</v>
      </c>
      <c r="BV37" s="110">
        <f t="shared" si="39"/>
        <v>0</v>
      </c>
      <c r="BW37" s="110">
        <f t="shared" si="39"/>
        <v>201117607</v>
      </c>
      <c r="BX37" s="110">
        <f t="shared" si="39"/>
        <v>23752993</v>
      </c>
      <c r="BY37" s="110">
        <f t="shared" si="39"/>
        <v>47102355</v>
      </c>
      <c r="BZ37" s="110">
        <f t="shared" si="39"/>
        <v>28096191</v>
      </c>
      <c r="CA37" s="110">
        <f t="shared" si="39"/>
        <v>51518090</v>
      </c>
      <c r="CB37" s="110">
        <f t="shared" si="39"/>
        <v>50647978</v>
      </c>
      <c r="CC37" s="110">
        <f t="shared" si="39"/>
        <v>0</v>
      </c>
      <c r="CD37" s="110">
        <f t="shared" si="39"/>
        <v>0</v>
      </c>
      <c r="CE37" s="110">
        <f t="shared" si="39"/>
        <v>0</v>
      </c>
      <c r="CF37" s="110">
        <f t="shared" si="39"/>
        <v>0</v>
      </c>
      <c r="CG37" s="110">
        <f t="shared" si="39"/>
        <v>0</v>
      </c>
      <c r="CH37" s="110">
        <f t="shared" si="39"/>
        <v>0</v>
      </c>
      <c r="CI37" s="110">
        <f t="shared" si="39"/>
        <v>0</v>
      </c>
      <c r="CJ37" s="110">
        <f t="shared" si="39"/>
        <v>201117607</v>
      </c>
      <c r="CK37" s="110">
        <f t="shared" si="12"/>
        <v>0</v>
      </c>
      <c r="CL37" s="110">
        <f t="shared" si="13"/>
        <v>344882393</v>
      </c>
      <c r="CM37" s="110">
        <f t="shared" si="14"/>
        <v>0</v>
      </c>
      <c r="CN37" s="110">
        <f t="shared" si="15"/>
        <v>0</v>
      </c>
      <c r="CO37" s="120"/>
      <c r="CP37" s="121">
        <f>+CP38+CP39</f>
        <v>546000000</v>
      </c>
      <c r="CQ37" s="121">
        <f t="shared" si="16"/>
        <v>0</v>
      </c>
      <c r="CR37" s="121">
        <f>+CR38+CR39</f>
        <v>546000000</v>
      </c>
      <c r="CS37" s="121">
        <f>+CS38+CS39</f>
        <v>0</v>
      </c>
      <c r="CT37" s="121">
        <f>+CT38+CT39</f>
        <v>201117607</v>
      </c>
      <c r="CU37" s="96">
        <f t="shared" si="17"/>
        <v>0</v>
      </c>
      <c r="CV37" s="121">
        <f>+CV38+CV39</f>
        <v>201117607</v>
      </c>
      <c r="CW37" s="121">
        <f>+CW38+CW39</f>
        <v>0</v>
      </c>
      <c r="CX37" s="121">
        <f>+CX38+CX39</f>
        <v>201117607</v>
      </c>
      <c r="CY37" s="121">
        <f>+CY38+CY39</f>
        <v>0</v>
      </c>
      <c r="DA37" s="4">
        <v>546000000</v>
      </c>
      <c r="DB37" s="103">
        <f>+F37-DA37</f>
        <v>0</v>
      </c>
      <c r="DC37" s="104">
        <v>546000000</v>
      </c>
      <c r="DD37" s="103">
        <f>+DC37-AJ37</f>
        <v>0</v>
      </c>
      <c r="DE37" s="104">
        <v>546000000</v>
      </c>
      <c r="DF37" s="103">
        <f>+DE37-AW37</f>
        <v>0</v>
      </c>
      <c r="DG37" s="104">
        <v>98951539</v>
      </c>
      <c r="DH37" s="103">
        <f>+DG37-BJ37</f>
        <v>-102166068</v>
      </c>
      <c r="DI37" s="104">
        <v>98951539</v>
      </c>
      <c r="DJ37" s="103">
        <f>+DI37-BW37</f>
        <v>-102166068</v>
      </c>
    </row>
    <row r="38" spans="1:114" outlineLevel="5" x14ac:dyDescent="0.25">
      <c r="B38" s="3" t="str">
        <f>+C38&amp;D38</f>
        <v>A 1-0-1-9-110</v>
      </c>
      <c r="C38" s="98" t="s">
        <v>95</v>
      </c>
      <c r="D38" s="20">
        <v>10</v>
      </c>
      <c r="E38" s="105" t="s">
        <v>96</v>
      </c>
      <c r="F38" s="106">
        <v>326000000</v>
      </c>
      <c r="G38" s="107">
        <v>0</v>
      </c>
      <c r="H38" s="106">
        <v>0</v>
      </c>
      <c r="I38" s="108">
        <v>0</v>
      </c>
      <c r="J38" s="106">
        <v>0</v>
      </c>
      <c r="K38" s="109">
        <v>0</v>
      </c>
      <c r="L38" s="108">
        <v>0</v>
      </c>
      <c r="M38" s="118">
        <v>0</v>
      </c>
      <c r="N38" s="110">
        <v>0</v>
      </c>
      <c r="O38" s="110">
        <v>0</v>
      </c>
      <c r="P38" s="111">
        <v>0</v>
      </c>
      <c r="Q38" s="108">
        <v>0</v>
      </c>
      <c r="R38" s="108">
        <v>0</v>
      </c>
      <c r="S38" s="108">
        <v>0</v>
      </c>
      <c r="T38" s="108">
        <v>0</v>
      </c>
      <c r="U38" s="108">
        <v>0</v>
      </c>
      <c r="V38" s="108">
        <v>0</v>
      </c>
      <c r="W38" s="108">
        <v>0</v>
      </c>
      <c r="X38" s="108">
        <v>0</v>
      </c>
      <c r="Y38" s="108">
        <v>0</v>
      </c>
      <c r="Z38" s="108">
        <v>0</v>
      </c>
      <c r="AA38" s="108">
        <v>0</v>
      </c>
      <c r="AB38" s="108">
        <v>0</v>
      </c>
      <c r="AC38" s="108">
        <v>0</v>
      </c>
      <c r="AD38" s="108">
        <v>0</v>
      </c>
      <c r="AE38" s="107">
        <f t="shared" ref="AE38:AF40" si="40">+G38+I38+K38+M38+O38+Q38+S38+U38+W38+Y38+AA38+AC38</f>
        <v>0</v>
      </c>
      <c r="AF38" s="106">
        <f t="shared" si="40"/>
        <v>0</v>
      </c>
      <c r="AG38" s="108"/>
      <c r="AH38" s="108"/>
      <c r="AI38" s="122"/>
      <c r="AJ38" s="106">
        <f>+F38-AE38+AF38</f>
        <v>326000000</v>
      </c>
      <c r="AK38" s="112">
        <v>326000000</v>
      </c>
      <c r="AL38" s="113">
        <v>0</v>
      </c>
      <c r="AM38" s="113">
        <v>0</v>
      </c>
      <c r="AN38" s="106">
        <v>0</v>
      </c>
      <c r="AO38" s="106">
        <v>0</v>
      </c>
      <c r="AP38" s="106"/>
      <c r="AQ38" s="106"/>
      <c r="AR38" s="106"/>
      <c r="AS38" s="106"/>
      <c r="AT38" s="106"/>
      <c r="AU38" s="106"/>
      <c r="AV38" s="106"/>
      <c r="AW38" s="106">
        <f t="shared" si="24"/>
        <v>326000000</v>
      </c>
      <c r="AX38" s="106">
        <v>0</v>
      </c>
      <c r="AY38" s="106">
        <v>18017754</v>
      </c>
      <c r="AZ38" s="106">
        <v>22177673</v>
      </c>
      <c r="BA38" s="106">
        <v>23746290</v>
      </c>
      <c r="BB38" s="106">
        <v>23463751</v>
      </c>
      <c r="BC38" s="106"/>
      <c r="BD38" s="106"/>
      <c r="BE38" s="106"/>
      <c r="BF38" s="106"/>
      <c r="BG38" s="106"/>
      <c r="BH38" s="106"/>
      <c r="BI38" s="106"/>
      <c r="BJ38" s="106">
        <f t="shared" si="29"/>
        <v>87405468</v>
      </c>
      <c r="BK38" s="106">
        <v>0</v>
      </c>
      <c r="BL38" s="106">
        <v>18017754</v>
      </c>
      <c r="BM38" s="106">
        <v>22177673</v>
      </c>
      <c r="BN38" s="106">
        <v>23746290</v>
      </c>
      <c r="BO38" s="106">
        <v>23463751</v>
      </c>
      <c r="BP38" s="106"/>
      <c r="BQ38" s="106"/>
      <c r="BR38" s="106"/>
      <c r="BS38" s="106"/>
      <c r="BT38" s="106"/>
      <c r="BU38" s="106"/>
      <c r="BV38" s="106"/>
      <c r="BW38" s="106">
        <f t="shared" si="25"/>
        <v>87405468</v>
      </c>
      <c r="BX38" s="106">
        <v>0</v>
      </c>
      <c r="BY38" s="106">
        <v>18017754</v>
      </c>
      <c r="BZ38" s="106">
        <v>22177673</v>
      </c>
      <c r="CA38" s="106">
        <v>23746290</v>
      </c>
      <c r="CB38" s="106">
        <v>23463751</v>
      </c>
      <c r="CC38" s="106"/>
      <c r="CD38" s="106"/>
      <c r="CE38" s="106"/>
      <c r="CF38" s="106"/>
      <c r="CG38" s="106"/>
      <c r="CH38" s="106"/>
      <c r="CI38" s="106"/>
      <c r="CJ38" s="106">
        <f t="shared" si="26"/>
        <v>87405468</v>
      </c>
      <c r="CK38" s="93">
        <f t="shared" si="12"/>
        <v>0</v>
      </c>
      <c r="CL38" s="93">
        <f t="shared" si="13"/>
        <v>238594532</v>
      </c>
      <c r="CM38" s="93">
        <f t="shared" si="14"/>
        <v>0</v>
      </c>
      <c r="CN38" s="93">
        <f t="shared" si="15"/>
        <v>0</v>
      </c>
      <c r="CO38" s="17"/>
      <c r="CP38" s="115">
        <v>326000000</v>
      </c>
      <c r="CQ38" s="115">
        <f t="shared" si="16"/>
        <v>0</v>
      </c>
      <c r="CR38" s="115">
        <v>326000000</v>
      </c>
      <c r="CS38" s="115">
        <f>+AW38-CR38</f>
        <v>0</v>
      </c>
      <c r="CT38" s="115">
        <v>87405468</v>
      </c>
      <c r="CU38" s="115">
        <f t="shared" si="17"/>
        <v>0</v>
      </c>
      <c r="CV38" s="115">
        <v>87405468</v>
      </c>
      <c r="CW38" s="115">
        <f>+BW38-CV38</f>
        <v>0</v>
      </c>
      <c r="CX38" s="115">
        <v>87405468</v>
      </c>
      <c r="CY38" s="115">
        <f>+CJ38-CX38</f>
        <v>0</v>
      </c>
    </row>
    <row r="39" spans="1:114" outlineLevel="5" x14ac:dyDescent="0.25">
      <c r="B39" s="3" t="str">
        <f>+C39&amp;D39</f>
        <v>A 1-0-1-9-310</v>
      </c>
      <c r="C39" s="98" t="s">
        <v>97</v>
      </c>
      <c r="D39" s="20">
        <v>10</v>
      </c>
      <c r="E39" s="105" t="s">
        <v>98</v>
      </c>
      <c r="F39" s="106">
        <v>220000000</v>
      </c>
      <c r="G39" s="107">
        <v>0</v>
      </c>
      <c r="H39" s="106">
        <v>0</v>
      </c>
      <c r="I39" s="108">
        <v>0</v>
      </c>
      <c r="J39" s="106">
        <v>0</v>
      </c>
      <c r="K39" s="109">
        <v>0</v>
      </c>
      <c r="L39" s="108">
        <v>0</v>
      </c>
      <c r="M39" s="118">
        <v>0</v>
      </c>
      <c r="N39" s="110">
        <v>0</v>
      </c>
      <c r="O39" s="110">
        <v>0</v>
      </c>
      <c r="P39" s="111">
        <v>0</v>
      </c>
      <c r="Q39" s="108">
        <v>0</v>
      </c>
      <c r="R39" s="108">
        <v>0</v>
      </c>
      <c r="S39" s="108">
        <v>0</v>
      </c>
      <c r="T39" s="108">
        <v>0</v>
      </c>
      <c r="U39" s="108">
        <v>0</v>
      </c>
      <c r="V39" s="108">
        <v>0</v>
      </c>
      <c r="W39" s="108">
        <v>0</v>
      </c>
      <c r="X39" s="108">
        <v>0</v>
      </c>
      <c r="Y39" s="108">
        <v>0</v>
      </c>
      <c r="Z39" s="108">
        <v>0</v>
      </c>
      <c r="AA39" s="108">
        <v>0</v>
      </c>
      <c r="AB39" s="108">
        <v>0</v>
      </c>
      <c r="AC39" s="108">
        <v>0</v>
      </c>
      <c r="AD39" s="108">
        <v>0</v>
      </c>
      <c r="AE39" s="107">
        <f t="shared" si="40"/>
        <v>0</v>
      </c>
      <c r="AF39" s="106">
        <f t="shared" si="40"/>
        <v>0</v>
      </c>
      <c r="AG39" s="108"/>
      <c r="AH39" s="108"/>
      <c r="AI39" s="108"/>
      <c r="AJ39" s="106">
        <f>+F39-AE39+AF39</f>
        <v>220000000</v>
      </c>
      <c r="AK39" s="112">
        <v>220000000</v>
      </c>
      <c r="AL39" s="113">
        <v>0</v>
      </c>
      <c r="AM39" s="113">
        <v>0</v>
      </c>
      <c r="AN39" s="106">
        <v>0</v>
      </c>
      <c r="AO39" s="106">
        <v>0</v>
      </c>
      <c r="AP39" s="106"/>
      <c r="AQ39" s="106"/>
      <c r="AR39" s="106"/>
      <c r="AS39" s="106"/>
      <c r="AT39" s="106"/>
      <c r="AU39" s="106"/>
      <c r="AV39" s="106"/>
      <c r="AW39" s="106">
        <f t="shared" si="24"/>
        <v>220000000</v>
      </c>
      <c r="AX39" s="106">
        <v>23752993</v>
      </c>
      <c r="AY39" s="106">
        <v>29084601</v>
      </c>
      <c r="AZ39" s="106">
        <v>5918518</v>
      </c>
      <c r="BA39" s="106">
        <v>27771800</v>
      </c>
      <c r="BB39" s="106">
        <v>27184227</v>
      </c>
      <c r="BC39" s="106"/>
      <c r="BD39" s="106"/>
      <c r="BE39" s="106"/>
      <c r="BF39" s="106"/>
      <c r="BG39" s="106"/>
      <c r="BH39" s="106"/>
      <c r="BI39" s="106"/>
      <c r="BJ39" s="106">
        <f t="shared" si="29"/>
        <v>113712139</v>
      </c>
      <c r="BK39" s="106">
        <v>23752993</v>
      </c>
      <c r="BL39" s="106">
        <v>29084601</v>
      </c>
      <c r="BM39" s="106">
        <v>5918518</v>
      </c>
      <c r="BN39" s="106">
        <v>27771800</v>
      </c>
      <c r="BO39" s="106">
        <v>27184227</v>
      </c>
      <c r="BP39" s="106"/>
      <c r="BQ39" s="106"/>
      <c r="BR39" s="106"/>
      <c r="BS39" s="106"/>
      <c r="BT39" s="106"/>
      <c r="BU39" s="106"/>
      <c r="BV39" s="106"/>
      <c r="BW39" s="106">
        <f t="shared" si="25"/>
        <v>113712139</v>
      </c>
      <c r="BX39" s="106">
        <v>23752993</v>
      </c>
      <c r="BY39" s="106">
        <v>29084601</v>
      </c>
      <c r="BZ39" s="106">
        <v>5918518</v>
      </c>
      <c r="CA39" s="106">
        <v>27771800</v>
      </c>
      <c r="CB39" s="106">
        <v>27184227</v>
      </c>
      <c r="CC39" s="106"/>
      <c r="CD39" s="106"/>
      <c r="CE39" s="106"/>
      <c r="CF39" s="106"/>
      <c r="CG39" s="106"/>
      <c r="CH39" s="106"/>
      <c r="CI39" s="106"/>
      <c r="CJ39" s="106">
        <f t="shared" si="26"/>
        <v>113712139</v>
      </c>
      <c r="CK39" s="93">
        <f t="shared" si="12"/>
        <v>0</v>
      </c>
      <c r="CL39" s="93">
        <f t="shared" si="13"/>
        <v>106287861</v>
      </c>
      <c r="CM39" s="93">
        <f t="shared" si="14"/>
        <v>0</v>
      </c>
      <c r="CN39" s="93">
        <f t="shared" si="15"/>
        <v>0</v>
      </c>
      <c r="CO39" s="17"/>
      <c r="CP39" s="115">
        <v>220000000</v>
      </c>
      <c r="CQ39" s="115">
        <f t="shared" si="16"/>
        <v>0</v>
      </c>
      <c r="CR39" s="115">
        <v>220000000</v>
      </c>
      <c r="CS39" s="115">
        <f>+AW39-CR39</f>
        <v>0</v>
      </c>
      <c r="CT39" s="115">
        <v>113712139</v>
      </c>
      <c r="CU39" s="115">
        <f t="shared" si="17"/>
        <v>0</v>
      </c>
      <c r="CV39" s="115">
        <v>113712139</v>
      </c>
      <c r="CW39" s="115">
        <f>+BW39-CV39</f>
        <v>0</v>
      </c>
      <c r="CX39" s="115">
        <v>113712139</v>
      </c>
      <c r="CY39" s="115">
        <f>+CJ39-CX39</f>
        <v>0</v>
      </c>
    </row>
    <row r="40" spans="1:114" s="102" customFormat="1" outlineLevel="4" x14ac:dyDescent="0.25">
      <c r="B40" s="3" t="str">
        <f>+C40&amp;D40</f>
        <v>A 1-0-1-99910</v>
      </c>
      <c r="C40" s="100" t="s">
        <v>99</v>
      </c>
      <c r="D40" s="88">
        <v>10</v>
      </c>
      <c r="E40" s="117" t="s">
        <v>100</v>
      </c>
      <c r="F40" s="110"/>
      <c r="G40" s="118">
        <v>0</v>
      </c>
      <c r="H40" s="110">
        <v>0</v>
      </c>
      <c r="I40" s="119">
        <v>0</v>
      </c>
      <c r="J40" s="110">
        <v>0</v>
      </c>
      <c r="K40" s="111">
        <v>0</v>
      </c>
      <c r="L40" s="119">
        <v>0</v>
      </c>
      <c r="M40" s="118">
        <v>0</v>
      </c>
      <c r="N40" s="110">
        <v>0</v>
      </c>
      <c r="O40" s="110">
        <v>0</v>
      </c>
      <c r="P40" s="111">
        <v>0</v>
      </c>
      <c r="Q40" s="119">
        <v>0</v>
      </c>
      <c r="R40" s="119">
        <v>0</v>
      </c>
      <c r="S40" s="119">
        <v>0</v>
      </c>
      <c r="T40" s="119">
        <v>0</v>
      </c>
      <c r="U40" s="119">
        <v>0</v>
      </c>
      <c r="V40" s="119">
        <v>0</v>
      </c>
      <c r="W40" s="119">
        <v>0</v>
      </c>
      <c r="X40" s="119">
        <v>0</v>
      </c>
      <c r="Y40" s="119">
        <v>0</v>
      </c>
      <c r="Z40" s="119">
        <v>0</v>
      </c>
      <c r="AA40" s="119">
        <v>0</v>
      </c>
      <c r="AB40" s="119">
        <v>0</v>
      </c>
      <c r="AC40" s="119">
        <v>0</v>
      </c>
      <c r="AD40" s="119">
        <v>0</v>
      </c>
      <c r="AE40" s="107">
        <f t="shared" si="40"/>
        <v>0</v>
      </c>
      <c r="AF40" s="106">
        <f t="shared" si="40"/>
        <v>0</v>
      </c>
      <c r="AG40" s="119"/>
      <c r="AH40" s="119"/>
      <c r="AI40" s="123"/>
      <c r="AJ40" s="106">
        <f>+F40-AE40+AF40</f>
        <v>0</v>
      </c>
      <c r="AK40" s="124">
        <v>0</v>
      </c>
      <c r="AL40" s="113">
        <v>0</v>
      </c>
      <c r="AM40" s="113">
        <v>0</v>
      </c>
      <c r="AN40" s="106">
        <v>0</v>
      </c>
      <c r="AO40" s="110">
        <v>0</v>
      </c>
      <c r="AP40" s="110"/>
      <c r="AQ40" s="110"/>
      <c r="AR40" s="110"/>
      <c r="AS40" s="110"/>
      <c r="AT40" s="110"/>
      <c r="AU40" s="110"/>
      <c r="AV40" s="110"/>
      <c r="AW40" s="106">
        <f t="shared" si="24"/>
        <v>0</v>
      </c>
      <c r="AX40" s="110">
        <v>0</v>
      </c>
      <c r="AY40" s="110">
        <v>0</v>
      </c>
      <c r="AZ40" s="106">
        <v>0</v>
      </c>
      <c r="BA40" s="106">
        <v>0</v>
      </c>
      <c r="BB40" s="110">
        <v>0</v>
      </c>
      <c r="BC40" s="110"/>
      <c r="BD40" s="110"/>
      <c r="BE40" s="110"/>
      <c r="BF40" s="110"/>
      <c r="BG40" s="110"/>
      <c r="BH40" s="110"/>
      <c r="BI40" s="110"/>
      <c r="BJ40" s="106">
        <f t="shared" si="29"/>
        <v>0</v>
      </c>
      <c r="BK40" s="110">
        <v>0</v>
      </c>
      <c r="BL40" s="106">
        <v>0</v>
      </c>
      <c r="BM40" s="106">
        <v>0</v>
      </c>
      <c r="BN40" s="106">
        <v>0</v>
      </c>
      <c r="BO40" s="110">
        <v>0</v>
      </c>
      <c r="BP40" s="110"/>
      <c r="BQ40" s="110"/>
      <c r="BR40" s="110"/>
      <c r="BS40" s="110"/>
      <c r="BT40" s="110"/>
      <c r="BU40" s="110"/>
      <c r="BV40" s="110"/>
      <c r="BW40" s="106">
        <f t="shared" si="25"/>
        <v>0</v>
      </c>
      <c r="BX40" s="110">
        <v>0</v>
      </c>
      <c r="BY40" s="106">
        <v>0</v>
      </c>
      <c r="BZ40" s="106">
        <v>0</v>
      </c>
      <c r="CA40" s="106">
        <v>0</v>
      </c>
      <c r="CB40" s="110">
        <v>0</v>
      </c>
      <c r="CC40" s="110"/>
      <c r="CD40" s="110"/>
      <c r="CE40" s="110"/>
      <c r="CF40" s="110"/>
      <c r="CG40" s="110"/>
      <c r="CH40" s="110"/>
      <c r="CI40" s="110"/>
      <c r="CJ40" s="106">
        <f t="shared" si="26"/>
        <v>0</v>
      </c>
      <c r="CK40" s="93">
        <f t="shared" si="12"/>
        <v>0</v>
      </c>
      <c r="CL40" s="93">
        <f t="shared" si="13"/>
        <v>0</v>
      </c>
      <c r="CM40" s="93">
        <f t="shared" si="14"/>
        <v>0</v>
      </c>
      <c r="CN40" s="93">
        <f t="shared" si="15"/>
        <v>0</v>
      </c>
      <c r="CO40" s="120"/>
      <c r="CP40" s="115">
        <v>0</v>
      </c>
      <c r="CQ40" s="96">
        <f t="shared" si="16"/>
        <v>0</v>
      </c>
      <c r="CR40" s="115">
        <v>0</v>
      </c>
      <c r="CS40" s="96">
        <f>+AW40-CR40</f>
        <v>0</v>
      </c>
      <c r="CT40" s="115">
        <v>0</v>
      </c>
      <c r="CU40" s="96">
        <f t="shared" si="17"/>
        <v>0</v>
      </c>
      <c r="CV40" s="115">
        <v>0</v>
      </c>
      <c r="CW40" s="115">
        <f>+BW40-CV40</f>
        <v>0</v>
      </c>
      <c r="CX40" s="115">
        <v>0</v>
      </c>
      <c r="CY40" s="115">
        <f>+CJ40-CX40</f>
        <v>0</v>
      </c>
      <c r="DA40" s="104"/>
      <c r="DB40" s="103"/>
      <c r="DC40" s="104"/>
      <c r="DD40" s="103"/>
      <c r="DE40" s="104"/>
      <c r="DF40" s="103"/>
      <c r="DG40" s="104"/>
      <c r="DH40" s="103"/>
      <c r="DI40" s="104"/>
      <c r="DJ40" s="103"/>
    </row>
    <row r="41" spans="1:114" s="102" customFormat="1" outlineLevel="4" x14ac:dyDescent="0.25">
      <c r="A41" s="99" t="s">
        <v>101</v>
      </c>
      <c r="C41" s="100" t="s">
        <v>102</v>
      </c>
      <c r="D41" s="88">
        <v>10</v>
      </c>
      <c r="E41" s="117" t="s">
        <v>103</v>
      </c>
      <c r="F41" s="110">
        <f>+F42</f>
        <v>1620000000</v>
      </c>
      <c r="G41" s="118">
        <f t="shared" ref="G41:BR41" si="41">+G42</f>
        <v>0</v>
      </c>
      <c r="H41" s="110">
        <f t="shared" si="41"/>
        <v>0</v>
      </c>
      <c r="I41" s="119">
        <f t="shared" si="41"/>
        <v>0</v>
      </c>
      <c r="J41" s="110">
        <f t="shared" si="41"/>
        <v>0</v>
      </c>
      <c r="K41" s="111">
        <f t="shared" si="41"/>
        <v>0</v>
      </c>
      <c r="L41" s="119">
        <f t="shared" si="41"/>
        <v>0</v>
      </c>
      <c r="M41" s="118">
        <f t="shared" si="41"/>
        <v>0</v>
      </c>
      <c r="N41" s="110">
        <f t="shared" si="41"/>
        <v>600000000</v>
      </c>
      <c r="O41" s="110">
        <f t="shared" si="41"/>
        <v>0</v>
      </c>
      <c r="P41" s="111">
        <f t="shared" si="41"/>
        <v>0</v>
      </c>
      <c r="Q41" s="119">
        <f t="shared" si="41"/>
        <v>0</v>
      </c>
      <c r="R41" s="119">
        <f t="shared" si="41"/>
        <v>0</v>
      </c>
      <c r="S41" s="119">
        <f t="shared" si="41"/>
        <v>0</v>
      </c>
      <c r="T41" s="119">
        <f t="shared" si="41"/>
        <v>0</v>
      </c>
      <c r="U41" s="119">
        <f t="shared" si="41"/>
        <v>0</v>
      </c>
      <c r="V41" s="119">
        <f t="shared" si="41"/>
        <v>0</v>
      </c>
      <c r="W41" s="119">
        <f t="shared" si="41"/>
        <v>0</v>
      </c>
      <c r="X41" s="119">
        <f t="shared" si="41"/>
        <v>0</v>
      </c>
      <c r="Y41" s="119">
        <f t="shared" si="41"/>
        <v>0</v>
      </c>
      <c r="Z41" s="119">
        <f t="shared" si="41"/>
        <v>0</v>
      </c>
      <c r="AA41" s="119">
        <f t="shared" si="41"/>
        <v>0</v>
      </c>
      <c r="AB41" s="119">
        <f t="shared" si="41"/>
        <v>0</v>
      </c>
      <c r="AC41" s="119">
        <f t="shared" si="41"/>
        <v>0</v>
      </c>
      <c r="AD41" s="119">
        <f t="shared" si="41"/>
        <v>0</v>
      </c>
      <c r="AE41" s="118">
        <f t="shared" si="41"/>
        <v>0</v>
      </c>
      <c r="AF41" s="110">
        <f t="shared" si="41"/>
        <v>600000000</v>
      </c>
      <c r="AG41" s="119">
        <f t="shared" si="41"/>
        <v>0</v>
      </c>
      <c r="AH41" s="119">
        <f t="shared" si="41"/>
        <v>0</v>
      </c>
      <c r="AI41" s="119">
        <f t="shared" si="41"/>
        <v>0</v>
      </c>
      <c r="AJ41" s="110">
        <f t="shared" si="41"/>
        <v>2220000000</v>
      </c>
      <c r="AK41" s="118">
        <f t="shared" si="41"/>
        <v>1550813907</v>
      </c>
      <c r="AL41" s="110">
        <f t="shared" si="41"/>
        <v>66000000</v>
      </c>
      <c r="AM41" s="110">
        <f t="shared" si="41"/>
        <v>2500000</v>
      </c>
      <c r="AN41" s="110">
        <f t="shared" si="41"/>
        <v>335879000</v>
      </c>
      <c r="AO41" s="110">
        <f t="shared" si="41"/>
        <v>26000000</v>
      </c>
      <c r="AP41" s="110">
        <f t="shared" si="41"/>
        <v>0</v>
      </c>
      <c r="AQ41" s="110">
        <f t="shared" si="41"/>
        <v>0</v>
      </c>
      <c r="AR41" s="110">
        <f t="shared" si="41"/>
        <v>0</v>
      </c>
      <c r="AS41" s="110">
        <f t="shared" si="41"/>
        <v>0</v>
      </c>
      <c r="AT41" s="110">
        <f t="shared" si="41"/>
        <v>0</v>
      </c>
      <c r="AU41" s="110">
        <f t="shared" si="41"/>
        <v>0</v>
      </c>
      <c r="AV41" s="110">
        <f t="shared" si="41"/>
        <v>0</v>
      </c>
      <c r="AW41" s="110">
        <f t="shared" si="41"/>
        <v>1981192907</v>
      </c>
      <c r="AX41" s="110">
        <f t="shared" si="41"/>
        <v>971684730</v>
      </c>
      <c r="AY41" s="110">
        <f t="shared" si="41"/>
        <v>530623053</v>
      </c>
      <c r="AZ41" s="110">
        <f t="shared" si="41"/>
        <v>2500000</v>
      </c>
      <c r="BA41" s="110">
        <f t="shared" si="41"/>
        <v>55000000</v>
      </c>
      <c r="BB41" s="110">
        <f t="shared" si="41"/>
        <v>205879000</v>
      </c>
      <c r="BC41" s="110">
        <f t="shared" si="41"/>
        <v>0</v>
      </c>
      <c r="BD41" s="110">
        <f t="shared" si="41"/>
        <v>0</v>
      </c>
      <c r="BE41" s="110">
        <f t="shared" si="41"/>
        <v>0</v>
      </c>
      <c r="BF41" s="110">
        <f t="shared" si="41"/>
        <v>0</v>
      </c>
      <c r="BG41" s="110">
        <f t="shared" si="41"/>
        <v>0</v>
      </c>
      <c r="BH41" s="110">
        <f t="shared" si="41"/>
        <v>0</v>
      </c>
      <c r="BI41" s="110">
        <f t="shared" si="41"/>
        <v>0</v>
      </c>
      <c r="BJ41" s="110">
        <f t="shared" si="41"/>
        <v>1765686783</v>
      </c>
      <c r="BK41" s="110">
        <f t="shared" si="41"/>
        <v>3310000</v>
      </c>
      <c r="BL41" s="110">
        <f t="shared" si="41"/>
        <v>12221329</v>
      </c>
      <c r="BM41" s="110">
        <f t="shared" si="41"/>
        <v>125644897</v>
      </c>
      <c r="BN41" s="110">
        <f t="shared" si="41"/>
        <v>120879247</v>
      </c>
      <c r="BO41" s="110">
        <f t="shared" si="41"/>
        <v>159668841</v>
      </c>
      <c r="BP41" s="110">
        <f t="shared" si="41"/>
        <v>0</v>
      </c>
      <c r="BQ41" s="110">
        <f t="shared" si="41"/>
        <v>0</v>
      </c>
      <c r="BR41" s="110">
        <f t="shared" si="41"/>
        <v>0</v>
      </c>
      <c r="BS41" s="110">
        <f t="shared" ref="BS41:CJ41" si="42">+BS42</f>
        <v>0</v>
      </c>
      <c r="BT41" s="110">
        <f t="shared" si="42"/>
        <v>0</v>
      </c>
      <c r="BU41" s="110">
        <f t="shared" si="42"/>
        <v>0</v>
      </c>
      <c r="BV41" s="110">
        <f t="shared" si="42"/>
        <v>0</v>
      </c>
      <c r="BW41" s="110">
        <f t="shared" si="42"/>
        <v>421724314</v>
      </c>
      <c r="BX41" s="110">
        <f t="shared" si="42"/>
        <v>0</v>
      </c>
      <c r="BY41" s="110">
        <f t="shared" si="42"/>
        <v>15531329</v>
      </c>
      <c r="BZ41" s="110">
        <f t="shared" si="42"/>
        <v>125644897</v>
      </c>
      <c r="CA41" s="110">
        <f t="shared" si="42"/>
        <v>120879247</v>
      </c>
      <c r="CB41" s="110">
        <f t="shared" si="42"/>
        <v>159668841</v>
      </c>
      <c r="CC41" s="110">
        <f t="shared" si="42"/>
        <v>0</v>
      </c>
      <c r="CD41" s="110">
        <f t="shared" si="42"/>
        <v>0</v>
      </c>
      <c r="CE41" s="110">
        <f t="shared" si="42"/>
        <v>0</v>
      </c>
      <c r="CF41" s="110">
        <f t="shared" si="42"/>
        <v>0</v>
      </c>
      <c r="CG41" s="110">
        <f t="shared" si="42"/>
        <v>0</v>
      </c>
      <c r="CH41" s="110">
        <f t="shared" si="42"/>
        <v>0</v>
      </c>
      <c r="CI41" s="110">
        <f t="shared" si="42"/>
        <v>0</v>
      </c>
      <c r="CJ41" s="110">
        <f t="shared" si="42"/>
        <v>421724314</v>
      </c>
      <c r="CK41" s="110">
        <f t="shared" si="12"/>
        <v>238807093</v>
      </c>
      <c r="CL41" s="110">
        <f t="shared" si="13"/>
        <v>215506124</v>
      </c>
      <c r="CM41" s="110">
        <f t="shared" si="14"/>
        <v>1343962469</v>
      </c>
      <c r="CN41" s="110">
        <f t="shared" si="15"/>
        <v>0</v>
      </c>
      <c r="CO41" s="120"/>
      <c r="CP41" s="121">
        <f>+CP42</f>
        <v>2220000000</v>
      </c>
      <c r="CQ41" s="121">
        <f t="shared" si="16"/>
        <v>0</v>
      </c>
      <c r="CR41" s="121">
        <f>+CR42</f>
        <v>1981192907</v>
      </c>
      <c r="CS41" s="121">
        <f>+CS42</f>
        <v>0</v>
      </c>
      <c r="CT41" s="121">
        <f>+CT42</f>
        <v>1765686783</v>
      </c>
      <c r="CU41" s="96">
        <f t="shared" si="17"/>
        <v>0</v>
      </c>
      <c r="CV41" s="121">
        <f>+CV42</f>
        <v>421724314</v>
      </c>
      <c r="CW41" s="121"/>
      <c r="CX41" s="121">
        <f>+CX42</f>
        <v>421724314</v>
      </c>
      <c r="CY41" s="115">
        <f>+CX41-CJ41</f>
        <v>0</v>
      </c>
      <c r="DA41" s="4">
        <v>1620000000</v>
      </c>
      <c r="DB41" s="103">
        <f>+F41-DA41</f>
        <v>0</v>
      </c>
      <c r="DC41" s="104">
        <v>1620000000</v>
      </c>
      <c r="DD41" s="103">
        <f>+DC41-AJ41</f>
        <v>-600000000</v>
      </c>
      <c r="DE41" s="104">
        <v>1619313907</v>
      </c>
      <c r="DF41" s="103">
        <f>+DE41-AW41</f>
        <v>-361879000</v>
      </c>
      <c r="DG41" s="104">
        <v>1504807783</v>
      </c>
      <c r="DH41" s="103">
        <f>+DG41-BJ41</f>
        <v>-260879000</v>
      </c>
      <c r="DI41" s="104">
        <v>1504807783</v>
      </c>
      <c r="DJ41" s="103">
        <f>+DI41-BW41</f>
        <v>1083083469</v>
      </c>
    </row>
    <row r="42" spans="1:114" outlineLevel="4" x14ac:dyDescent="0.25">
      <c r="B42" s="3" t="str">
        <f>+C42&amp;D42</f>
        <v>A 1-0-2-1210</v>
      </c>
      <c r="C42" s="98" t="s">
        <v>104</v>
      </c>
      <c r="D42" s="20">
        <v>10</v>
      </c>
      <c r="E42" s="105" t="s">
        <v>105</v>
      </c>
      <c r="F42" s="106">
        <v>1620000000</v>
      </c>
      <c r="G42" s="107">
        <v>0</v>
      </c>
      <c r="H42" s="106">
        <v>0</v>
      </c>
      <c r="I42" s="108">
        <v>0</v>
      </c>
      <c r="J42" s="106">
        <v>0</v>
      </c>
      <c r="K42" s="109">
        <v>0</v>
      </c>
      <c r="L42" s="108">
        <v>0</v>
      </c>
      <c r="M42" s="118">
        <v>0</v>
      </c>
      <c r="N42" s="106">
        <v>600000000</v>
      </c>
      <c r="O42" s="110">
        <v>0</v>
      </c>
      <c r="P42" s="111">
        <v>0</v>
      </c>
      <c r="Q42" s="108">
        <v>0</v>
      </c>
      <c r="R42" s="108">
        <v>0</v>
      </c>
      <c r="S42" s="108">
        <v>0</v>
      </c>
      <c r="T42" s="108">
        <v>0</v>
      </c>
      <c r="U42" s="108">
        <v>0</v>
      </c>
      <c r="V42" s="108">
        <v>0</v>
      </c>
      <c r="W42" s="108">
        <v>0</v>
      </c>
      <c r="X42" s="108">
        <v>0</v>
      </c>
      <c r="Y42" s="108">
        <v>0</v>
      </c>
      <c r="Z42" s="108">
        <v>0</v>
      </c>
      <c r="AA42" s="108">
        <v>0</v>
      </c>
      <c r="AB42" s="108">
        <v>0</v>
      </c>
      <c r="AC42" s="108">
        <v>0</v>
      </c>
      <c r="AD42" s="108">
        <v>0</v>
      </c>
      <c r="AE42" s="107">
        <f>+G42+I42+K42+M42+O42+Q42+S42+U42+W42+Y42+AA42+AC42</f>
        <v>0</v>
      </c>
      <c r="AF42" s="106">
        <f>+H42+J42+L42+N42+P42+R42+T42+V42+X42+Z42+AB42+AD42</f>
        <v>600000000</v>
      </c>
      <c r="AG42" s="108"/>
      <c r="AH42" s="108"/>
      <c r="AI42" s="122"/>
      <c r="AJ42" s="106">
        <f>+F42-AE42+AF42</f>
        <v>2220000000</v>
      </c>
      <c r="AK42" s="112">
        <v>1550813907</v>
      </c>
      <c r="AL42" s="113">
        <v>66000000</v>
      </c>
      <c r="AM42" s="113">
        <v>2500000</v>
      </c>
      <c r="AN42" s="106">
        <v>335879000</v>
      </c>
      <c r="AO42" s="106">
        <v>26000000</v>
      </c>
      <c r="AP42" s="106"/>
      <c r="AQ42" s="106"/>
      <c r="AR42" s="106"/>
      <c r="AS42" s="106"/>
      <c r="AT42" s="106"/>
      <c r="AU42" s="106"/>
      <c r="AV42" s="106"/>
      <c r="AW42" s="106">
        <f>+SUM(AK42:AV42)</f>
        <v>1981192907</v>
      </c>
      <c r="AX42" s="106">
        <v>971684730</v>
      </c>
      <c r="AY42" s="106">
        <v>530623053</v>
      </c>
      <c r="AZ42" s="106">
        <v>2500000</v>
      </c>
      <c r="BA42" s="106">
        <v>55000000</v>
      </c>
      <c r="BB42" s="106">
        <v>205879000</v>
      </c>
      <c r="BC42" s="106"/>
      <c r="BD42" s="106"/>
      <c r="BE42" s="106"/>
      <c r="BF42" s="106"/>
      <c r="BG42" s="106"/>
      <c r="BH42" s="106"/>
      <c r="BI42" s="106"/>
      <c r="BJ42" s="106">
        <f>+SUM(AX42:BI42)</f>
        <v>1765686783</v>
      </c>
      <c r="BK42" s="106">
        <v>3310000</v>
      </c>
      <c r="BL42" s="106">
        <v>12221329</v>
      </c>
      <c r="BM42" s="106">
        <v>125644897</v>
      </c>
      <c r="BN42" s="106">
        <v>120879247</v>
      </c>
      <c r="BO42" s="106">
        <v>159668841</v>
      </c>
      <c r="BP42" s="106"/>
      <c r="BQ42" s="106"/>
      <c r="BR42" s="106"/>
      <c r="BS42" s="106"/>
      <c r="BT42" s="106"/>
      <c r="BU42" s="106"/>
      <c r="BV42" s="106"/>
      <c r="BW42" s="106">
        <f>+SUM(BK42:BV42)</f>
        <v>421724314</v>
      </c>
      <c r="BX42" s="106">
        <v>0</v>
      </c>
      <c r="BY42" s="106">
        <v>15531329</v>
      </c>
      <c r="BZ42" s="106">
        <v>125644897</v>
      </c>
      <c r="CA42" s="106">
        <v>120879247</v>
      </c>
      <c r="CB42" s="106">
        <v>159668841</v>
      </c>
      <c r="CC42" s="106"/>
      <c r="CD42" s="106"/>
      <c r="CE42" s="106"/>
      <c r="CF42" s="106"/>
      <c r="CG42" s="106"/>
      <c r="CH42" s="106"/>
      <c r="CI42" s="106"/>
      <c r="CJ42" s="106">
        <f>+SUM(BX42:CI42)</f>
        <v>421724314</v>
      </c>
      <c r="CK42" s="93">
        <f t="shared" si="12"/>
        <v>238807093</v>
      </c>
      <c r="CL42" s="93">
        <f t="shared" si="13"/>
        <v>215506124</v>
      </c>
      <c r="CM42" s="93">
        <f t="shared" si="14"/>
        <v>1343962469</v>
      </c>
      <c r="CN42" s="93">
        <f t="shared" si="15"/>
        <v>0</v>
      </c>
      <c r="CO42" s="17"/>
      <c r="CP42" s="115">
        <v>2220000000</v>
      </c>
      <c r="CQ42" s="115">
        <f t="shared" si="16"/>
        <v>0</v>
      </c>
      <c r="CR42" s="115">
        <v>1981192907</v>
      </c>
      <c r="CS42" s="115">
        <f>+AW42-CR42</f>
        <v>0</v>
      </c>
      <c r="CT42" s="115">
        <v>1765686783</v>
      </c>
      <c r="CU42" s="115">
        <f t="shared" si="17"/>
        <v>0</v>
      </c>
      <c r="CV42" s="115">
        <v>421724314</v>
      </c>
      <c r="CW42" s="115">
        <f>+BW42-CV42</f>
        <v>0</v>
      </c>
      <c r="CX42" s="115">
        <v>421724314</v>
      </c>
      <c r="CY42" s="115">
        <f>+CJ42-CX42</f>
        <v>0</v>
      </c>
    </row>
    <row r="43" spans="1:114" s="102" customFormat="1" outlineLevel="3" x14ac:dyDescent="0.25">
      <c r="A43" s="99" t="s">
        <v>106</v>
      </c>
      <c r="C43" s="100" t="s">
        <v>107</v>
      </c>
      <c r="D43" s="88">
        <v>10</v>
      </c>
      <c r="E43" s="117" t="s">
        <v>108</v>
      </c>
      <c r="F43" s="110">
        <f>+F44+F50+F55+F56+F57+F58</f>
        <v>39618000000</v>
      </c>
      <c r="G43" s="118">
        <f t="shared" ref="G43:BR43" si="43">+G44+G50+G55+G56+G57+G58</f>
        <v>0</v>
      </c>
      <c r="H43" s="110">
        <f t="shared" si="43"/>
        <v>0</v>
      </c>
      <c r="I43" s="119">
        <f t="shared" si="43"/>
        <v>0</v>
      </c>
      <c r="J43" s="110">
        <f t="shared" si="43"/>
        <v>0</v>
      </c>
      <c r="K43" s="111">
        <f t="shared" si="43"/>
        <v>0</v>
      </c>
      <c r="L43" s="119">
        <f t="shared" si="43"/>
        <v>0</v>
      </c>
      <c r="M43" s="118">
        <f t="shared" si="43"/>
        <v>5950000000</v>
      </c>
      <c r="N43" s="110">
        <f t="shared" si="43"/>
        <v>0</v>
      </c>
      <c r="O43" s="110">
        <f t="shared" si="43"/>
        <v>0</v>
      </c>
      <c r="P43" s="111">
        <f t="shared" si="43"/>
        <v>0</v>
      </c>
      <c r="Q43" s="119">
        <f t="shared" si="43"/>
        <v>0</v>
      </c>
      <c r="R43" s="119">
        <f t="shared" si="43"/>
        <v>0</v>
      </c>
      <c r="S43" s="119">
        <f t="shared" si="43"/>
        <v>0</v>
      </c>
      <c r="T43" s="119">
        <f t="shared" si="43"/>
        <v>0</v>
      </c>
      <c r="U43" s="119">
        <f t="shared" si="43"/>
        <v>0</v>
      </c>
      <c r="V43" s="119">
        <f t="shared" si="43"/>
        <v>0</v>
      </c>
      <c r="W43" s="119">
        <f t="shared" si="43"/>
        <v>0</v>
      </c>
      <c r="X43" s="119">
        <f t="shared" si="43"/>
        <v>0</v>
      </c>
      <c r="Y43" s="119">
        <f t="shared" si="43"/>
        <v>0</v>
      </c>
      <c r="Z43" s="119">
        <f t="shared" si="43"/>
        <v>0</v>
      </c>
      <c r="AA43" s="119">
        <f t="shared" si="43"/>
        <v>0</v>
      </c>
      <c r="AB43" s="119">
        <f t="shared" si="43"/>
        <v>0</v>
      </c>
      <c r="AC43" s="119">
        <f t="shared" si="43"/>
        <v>0</v>
      </c>
      <c r="AD43" s="119">
        <f t="shared" si="43"/>
        <v>0</v>
      </c>
      <c r="AE43" s="118">
        <f t="shared" si="43"/>
        <v>5950000000</v>
      </c>
      <c r="AF43" s="110">
        <f t="shared" si="43"/>
        <v>0</v>
      </c>
      <c r="AG43" s="119">
        <f t="shared" si="43"/>
        <v>0</v>
      </c>
      <c r="AH43" s="119">
        <f t="shared" si="43"/>
        <v>0</v>
      </c>
      <c r="AI43" s="119">
        <f t="shared" si="43"/>
        <v>0</v>
      </c>
      <c r="AJ43" s="110">
        <f t="shared" si="43"/>
        <v>33668000000</v>
      </c>
      <c r="AK43" s="118">
        <f>+AK44+AK50+AK55+AK56+AK57+AK58</f>
        <v>33101687383</v>
      </c>
      <c r="AL43" s="110">
        <f t="shared" si="43"/>
        <v>0</v>
      </c>
      <c r="AM43" s="110">
        <f t="shared" si="43"/>
        <v>0</v>
      </c>
      <c r="AN43" s="110">
        <f t="shared" si="43"/>
        <v>0</v>
      </c>
      <c r="AO43" s="110">
        <f t="shared" si="43"/>
        <v>0</v>
      </c>
      <c r="AP43" s="110">
        <f t="shared" si="43"/>
        <v>0</v>
      </c>
      <c r="AQ43" s="110">
        <f t="shared" si="43"/>
        <v>0</v>
      </c>
      <c r="AR43" s="110">
        <f t="shared" si="43"/>
        <v>0</v>
      </c>
      <c r="AS43" s="110">
        <f t="shared" si="43"/>
        <v>0</v>
      </c>
      <c r="AT43" s="110">
        <f t="shared" si="43"/>
        <v>0</v>
      </c>
      <c r="AU43" s="110">
        <f t="shared" si="43"/>
        <v>0</v>
      </c>
      <c r="AV43" s="110">
        <f t="shared" si="43"/>
        <v>0</v>
      </c>
      <c r="AW43" s="110">
        <f t="shared" si="43"/>
        <v>33101687383</v>
      </c>
      <c r="AX43" s="110">
        <f t="shared" si="43"/>
        <v>2241703383</v>
      </c>
      <c r="AY43" s="110">
        <f t="shared" si="43"/>
        <v>2335867179</v>
      </c>
      <c r="AZ43" s="110">
        <f t="shared" si="43"/>
        <v>2342504365</v>
      </c>
      <c r="BA43" s="110">
        <f t="shared" si="43"/>
        <v>2397751848</v>
      </c>
      <c r="BB43" s="110">
        <f t="shared" si="43"/>
        <v>2419945759</v>
      </c>
      <c r="BC43" s="110">
        <f t="shared" si="43"/>
        <v>0</v>
      </c>
      <c r="BD43" s="110">
        <f t="shared" si="43"/>
        <v>0</v>
      </c>
      <c r="BE43" s="110">
        <f t="shared" si="43"/>
        <v>0</v>
      </c>
      <c r="BF43" s="110">
        <f t="shared" si="43"/>
        <v>0</v>
      </c>
      <c r="BG43" s="110">
        <f t="shared" si="43"/>
        <v>0</v>
      </c>
      <c r="BH43" s="110">
        <f t="shared" si="43"/>
        <v>0</v>
      </c>
      <c r="BI43" s="110">
        <f t="shared" si="43"/>
        <v>0</v>
      </c>
      <c r="BJ43" s="110">
        <f t="shared" si="43"/>
        <v>11737772534</v>
      </c>
      <c r="BK43" s="110">
        <f t="shared" si="43"/>
        <v>2241703383</v>
      </c>
      <c r="BL43" s="110">
        <f t="shared" si="43"/>
        <v>2335867179</v>
      </c>
      <c r="BM43" s="110">
        <f t="shared" si="43"/>
        <v>2341490621</v>
      </c>
      <c r="BN43" s="110">
        <f t="shared" si="43"/>
        <v>2397876548</v>
      </c>
      <c r="BO43" s="110">
        <f t="shared" si="43"/>
        <v>2419945759</v>
      </c>
      <c r="BP43" s="110">
        <f t="shared" si="43"/>
        <v>0</v>
      </c>
      <c r="BQ43" s="110">
        <f t="shared" si="43"/>
        <v>0</v>
      </c>
      <c r="BR43" s="110">
        <f t="shared" si="43"/>
        <v>0</v>
      </c>
      <c r="BS43" s="110">
        <f t="shared" ref="BS43:CJ43" si="44">+BS44+BS50+BS55+BS56+BS57+BS58</f>
        <v>0</v>
      </c>
      <c r="BT43" s="110">
        <f t="shared" si="44"/>
        <v>0</v>
      </c>
      <c r="BU43" s="110">
        <f t="shared" si="44"/>
        <v>0</v>
      </c>
      <c r="BV43" s="110">
        <f t="shared" si="44"/>
        <v>0</v>
      </c>
      <c r="BW43" s="110">
        <f t="shared" si="44"/>
        <v>11736883490</v>
      </c>
      <c r="BX43" s="110">
        <f t="shared" si="44"/>
        <v>2241703383</v>
      </c>
      <c r="BY43" s="110">
        <f t="shared" si="44"/>
        <v>2335867179</v>
      </c>
      <c r="BZ43" s="110">
        <f t="shared" si="44"/>
        <v>2341490621</v>
      </c>
      <c r="CA43" s="110">
        <f t="shared" si="44"/>
        <v>2397876548</v>
      </c>
      <c r="CB43" s="110">
        <f t="shared" si="44"/>
        <v>2027914551</v>
      </c>
      <c r="CC43" s="110">
        <f t="shared" si="44"/>
        <v>0</v>
      </c>
      <c r="CD43" s="110">
        <f t="shared" si="44"/>
        <v>0</v>
      </c>
      <c r="CE43" s="110">
        <f t="shared" si="44"/>
        <v>0</v>
      </c>
      <c r="CF43" s="110">
        <f t="shared" si="44"/>
        <v>0</v>
      </c>
      <c r="CG43" s="110">
        <f t="shared" si="44"/>
        <v>0</v>
      </c>
      <c r="CH43" s="110">
        <f t="shared" si="44"/>
        <v>0</v>
      </c>
      <c r="CI43" s="110">
        <f t="shared" si="44"/>
        <v>0</v>
      </c>
      <c r="CJ43" s="110">
        <f t="shared" si="44"/>
        <v>11344852282</v>
      </c>
      <c r="CK43" s="110">
        <f t="shared" si="12"/>
        <v>566312617</v>
      </c>
      <c r="CL43" s="110">
        <f t="shared" si="13"/>
        <v>21363914849</v>
      </c>
      <c r="CM43" s="110">
        <f t="shared" si="14"/>
        <v>889044</v>
      </c>
      <c r="CN43" s="110">
        <f t="shared" si="15"/>
        <v>392031208</v>
      </c>
      <c r="CO43" s="17"/>
      <c r="CP43" s="121">
        <f>+CP44+CP50+CP55+CP56+CP57+CP58</f>
        <v>33668000000</v>
      </c>
      <c r="CQ43" s="121">
        <f t="shared" si="16"/>
        <v>0</v>
      </c>
      <c r="CR43" s="121">
        <f>+CR44+CR50+CR55+CR56+CR57+CR58</f>
        <v>33101687383</v>
      </c>
      <c r="CS43" s="121">
        <f>+CS44+CS50+CS55+CS56+CS57+CS58</f>
        <v>0</v>
      </c>
      <c r="CT43" s="121">
        <f>+CT44+CT50+CT55+CT56+CT57+CT58</f>
        <v>11737772534</v>
      </c>
      <c r="CU43" s="96">
        <f t="shared" si="17"/>
        <v>0</v>
      </c>
      <c r="CV43" s="121">
        <f>+CV44+CV50+CV55+CV56+CV57+CV58</f>
        <v>11736883490</v>
      </c>
      <c r="CW43" s="121"/>
      <c r="CX43" s="121">
        <f>+CX44+CX50+CX55+CX56+CX57+CX58</f>
        <v>11344852282</v>
      </c>
      <c r="CY43" s="115">
        <f>+CX43-CJ43</f>
        <v>0</v>
      </c>
      <c r="DA43" s="4">
        <v>39618000000</v>
      </c>
      <c r="DB43" s="103">
        <f>+F43-DA43</f>
        <v>0</v>
      </c>
      <c r="DC43" s="104">
        <v>39618000000</v>
      </c>
      <c r="DD43" s="103">
        <f>+DC43-AJ43</f>
        <v>5950000000</v>
      </c>
      <c r="DE43" s="104">
        <v>39051687383</v>
      </c>
      <c r="DF43" s="103">
        <f>+DE43-AW43</f>
        <v>5950000000</v>
      </c>
      <c r="DG43" s="104">
        <v>6994840659</v>
      </c>
      <c r="DH43" s="103">
        <f>+DG43-BJ43</f>
        <v>-4742931875</v>
      </c>
      <c r="DI43" s="104">
        <v>6994840659</v>
      </c>
      <c r="DJ43" s="103">
        <f>+DI43-BW43</f>
        <v>-4742042831</v>
      </c>
    </row>
    <row r="44" spans="1:114" s="102" customFormat="1" outlineLevel="4" x14ac:dyDescent="0.25">
      <c r="C44" s="100" t="s">
        <v>109</v>
      </c>
      <c r="D44" s="88">
        <v>10</v>
      </c>
      <c r="E44" s="117" t="s">
        <v>110</v>
      </c>
      <c r="F44" s="110">
        <f>SUM(F45:F49)</f>
        <v>20997540000</v>
      </c>
      <c r="G44" s="118">
        <f t="shared" ref="G44:BR44" si="45">SUM(G45:G49)</f>
        <v>0</v>
      </c>
      <c r="H44" s="110">
        <f t="shared" si="45"/>
        <v>0</v>
      </c>
      <c r="I44" s="119">
        <f t="shared" si="45"/>
        <v>0</v>
      </c>
      <c r="J44" s="110">
        <f t="shared" si="45"/>
        <v>0</v>
      </c>
      <c r="K44" s="111">
        <f t="shared" si="45"/>
        <v>0</v>
      </c>
      <c r="L44" s="119">
        <f t="shared" si="45"/>
        <v>0</v>
      </c>
      <c r="M44" s="118">
        <f t="shared" si="45"/>
        <v>3600000000</v>
      </c>
      <c r="N44" s="110">
        <f t="shared" si="45"/>
        <v>0</v>
      </c>
      <c r="O44" s="110">
        <f t="shared" si="45"/>
        <v>0</v>
      </c>
      <c r="P44" s="111">
        <f t="shared" si="45"/>
        <v>0</v>
      </c>
      <c r="Q44" s="119">
        <f t="shared" si="45"/>
        <v>0</v>
      </c>
      <c r="R44" s="119">
        <f t="shared" si="45"/>
        <v>0</v>
      </c>
      <c r="S44" s="119">
        <f t="shared" si="45"/>
        <v>0</v>
      </c>
      <c r="T44" s="119">
        <f t="shared" si="45"/>
        <v>0</v>
      </c>
      <c r="U44" s="119">
        <f t="shared" si="45"/>
        <v>0</v>
      </c>
      <c r="V44" s="119">
        <f t="shared" si="45"/>
        <v>0</v>
      </c>
      <c r="W44" s="119">
        <f t="shared" si="45"/>
        <v>0</v>
      </c>
      <c r="X44" s="119">
        <f t="shared" si="45"/>
        <v>0</v>
      </c>
      <c r="Y44" s="119">
        <f t="shared" si="45"/>
        <v>0</v>
      </c>
      <c r="Z44" s="119">
        <f t="shared" si="45"/>
        <v>0</v>
      </c>
      <c r="AA44" s="119">
        <f t="shared" si="45"/>
        <v>0</v>
      </c>
      <c r="AB44" s="119">
        <f t="shared" si="45"/>
        <v>0</v>
      </c>
      <c r="AC44" s="119">
        <f t="shared" si="45"/>
        <v>0</v>
      </c>
      <c r="AD44" s="119">
        <f t="shared" si="45"/>
        <v>0</v>
      </c>
      <c r="AE44" s="118">
        <f t="shared" si="45"/>
        <v>3600000000</v>
      </c>
      <c r="AF44" s="110">
        <f t="shared" si="45"/>
        <v>0</v>
      </c>
      <c r="AG44" s="119">
        <f t="shared" si="45"/>
        <v>0</v>
      </c>
      <c r="AH44" s="119">
        <f t="shared" si="45"/>
        <v>0</v>
      </c>
      <c r="AI44" s="119">
        <f t="shared" si="45"/>
        <v>0</v>
      </c>
      <c r="AJ44" s="110">
        <f t="shared" si="45"/>
        <v>17397540000</v>
      </c>
      <c r="AK44" s="118">
        <f>SUM(AK45:AK49)</f>
        <v>17000000000</v>
      </c>
      <c r="AL44" s="110">
        <f t="shared" si="45"/>
        <v>0</v>
      </c>
      <c r="AM44" s="110">
        <f t="shared" si="45"/>
        <v>0</v>
      </c>
      <c r="AN44" s="110">
        <f t="shared" si="45"/>
        <v>0</v>
      </c>
      <c r="AO44" s="110">
        <f t="shared" si="45"/>
        <v>0</v>
      </c>
      <c r="AP44" s="110">
        <f t="shared" si="45"/>
        <v>0</v>
      </c>
      <c r="AQ44" s="110">
        <f t="shared" si="45"/>
        <v>0</v>
      </c>
      <c r="AR44" s="110">
        <f t="shared" si="45"/>
        <v>0</v>
      </c>
      <c r="AS44" s="110">
        <f t="shared" si="45"/>
        <v>0</v>
      </c>
      <c r="AT44" s="110">
        <f t="shared" si="45"/>
        <v>0</v>
      </c>
      <c r="AU44" s="110">
        <f t="shared" si="45"/>
        <v>0</v>
      </c>
      <c r="AV44" s="110">
        <f t="shared" si="45"/>
        <v>0</v>
      </c>
      <c r="AW44" s="110">
        <f t="shared" si="45"/>
        <v>17000000000</v>
      </c>
      <c r="AX44" s="110">
        <f t="shared" si="45"/>
        <v>1126804843</v>
      </c>
      <c r="AY44" s="110">
        <f t="shared" si="45"/>
        <v>1195838443</v>
      </c>
      <c r="AZ44" s="110">
        <f t="shared" si="45"/>
        <v>1201686265</v>
      </c>
      <c r="BA44" s="110">
        <f t="shared" si="45"/>
        <v>1235632863</v>
      </c>
      <c r="BB44" s="110">
        <f t="shared" si="45"/>
        <v>1246307201</v>
      </c>
      <c r="BC44" s="110">
        <f t="shared" si="45"/>
        <v>0</v>
      </c>
      <c r="BD44" s="110">
        <f t="shared" si="45"/>
        <v>0</v>
      </c>
      <c r="BE44" s="110">
        <f t="shared" si="45"/>
        <v>0</v>
      </c>
      <c r="BF44" s="110">
        <f t="shared" si="45"/>
        <v>0</v>
      </c>
      <c r="BG44" s="110">
        <f t="shared" si="45"/>
        <v>0</v>
      </c>
      <c r="BH44" s="110">
        <f t="shared" si="45"/>
        <v>0</v>
      </c>
      <c r="BI44" s="110">
        <f t="shared" si="45"/>
        <v>0</v>
      </c>
      <c r="BJ44" s="110">
        <f t="shared" si="45"/>
        <v>6006269615</v>
      </c>
      <c r="BK44" s="110">
        <f t="shared" si="45"/>
        <v>1126804843</v>
      </c>
      <c r="BL44" s="110">
        <f t="shared" si="45"/>
        <v>1195838443</v>
      </c>
      <c r="BM44" s="110">
        <f t="shared" si="45"/>
        <v>1200672521</v>
      </c>
      <c r="BN44" s="110">
        <f t="shared" si="45"/>
        <v>1235757563</v>
      </c>
      <c r="BO44" s="110">
        <f t="shared" si="45"/>
        <v>1246307201</v>
      </c>
      <c r="BP44" s="110">
        <f t="shared" si="45"/>
        <v>0</v>
      </c>
      <c r="BQ44" s="110">
        <f t="shared" si="45"/>
        <v>0</v>
      </c>
      <c r="BR44" s="110">
        <f t="shared" si="45"/>
        <v>0</v>
      </c>
      <c r="BS44" s="110">
        <f t="shared" ref="BS44:CJ44" si="46">SUM(BS45:BS49)</f>
        <v>0</v>
      </c>
      <c r="BT44" s="110">
        <f t="shared" si="46"/>
        <v>0</v>
      </c>
      <c r="BU44" s="110">
        <f t="shared" si="46"/>
        <v>0</v>
      </c>
      <c r="BV44" s="110">
        <f t="shared" si="46"/>
        <v>0</v>
      </c>
      <c r="BW44" s="110">
        <f t="shared" si="46"/>
        <v>6005380571</v>
      </c>
      <c r="BX44" s="110">
        <f t="shared" si="46"/>
        <v>1126804843</v>
      </c>
      <c r="BY44" s="110">
        <f t="shared" si="46"/>
        <v>1195838443</v>
      </c>
      <c r="BZ44" s="110">
        <f t="shared" si="46"/>
        <v>1200672521</v>
      </c>
      <c r="CA44" s="110">
        <f t="shared" si="46"/>
        <v>1235757563</v>
      </c>
      <c r="CB44" s="110">
        <f t="shared" si="46"/>
        <v>1246307201</v>
      </c>
      <c r="CC44" s="110">
        <f t="shared" si="46"/>
        <v>0</v>
      </c>
      <c r="CD44" s="110">
        <f t="shared" si="46"/>
        <v>0</v>
      </c>
      <c r="CE44" s="110">
        <f t="shared" si="46"/>
        <v>0</v>
      </c>
      <c r="CF44" s="110">
        <f t="shared" si="46"/>
        <v>0</v>
      </c>
      <c r="CG44" s="110">
        <f t="shared" si="46"/>
        <v>0</v>
      </c>
      <c r="CH44" s="110">
        <f t="shared" si="46"/>
        <v>0</v>
      </c>
      <c r="CI44" s="110">
        <f t="shared" si="46"/>
        <v>0</v>
      </c>
      <c r="CJ44" s="110">
        <f t="shared" si="46"/>
        <v>6005380571</v>
      </c>
      <c r="CK44" s="110">
        <f t="shared" si="12"/>
        <v>397540000</v>
      </c>
      <c r="CL44" s="110">
        <f t="shared" si="13"/>
        <v>10993730385</v>
      </c>
      <c r="CM44" s="110">
        <f t="shared" si="14"/>
        <v>889044</v>
      </c>
      <c r="CN44" s="110">
        <f t="shared" si="15"/>
        <v>0</v>
      </c>
      <c r="CO44" s="17"/>
      <c r="CP44" s="121">
        <f>SUM(CP45:CP49)</f>
        <v>17397540000</v>
      </c>
      <c r="CQ44" s="121">
        <f t="shared" si="16"/>
        <v>0</v>
      </c>
      <c r="CR44" s="121">
        <f>SUM(CR45:CR49)</f>
        <v>17000000000</v>
      </c>
      <c r="CS44" s="121">
        <f>SUM(CS45:CS49)</f>
        <v>0</v>
      </c>
      <c r="CT44" s="121">
        <f>SUM(CT45:CT49)</f>
        <v>6006269615</v>
      </c>
      <c r="CU44" s="96">
        <f t="shared" si="17"/>
        <v>0</v>
      </c>
      <c r="CV44" s="121">
        <f>SUM(CV45:CV49)</f>
        <v>6005380571</v>
      </c>
      <c r="CW44" s="121"/>
      <c r="CX44" s="121">
        <f>SUM(CX45:CX49)</f>
        <v>6005380571</v>
      </c>
      <c r="CY44" s="115">
        <f>+CX44-CJ44</f>
        <v>0</v>
      </c>
      <c r="DA44" s="104"/>
      <c r="DB44" s="103"/>
      <c r="DC44" s="104"/>
      <c r="DD44" s="103"/>
      <c r="DE44" s="104"/>
      <c r="DF44" s="103"/>
      <c r="DG44" s="104"/>
      <c r="DH44" s="103"/>
      <c r="DI44" s="104"/>
      <c r="DJ44" s="103"/>
    </row>
    <row r="45" spans="1:114" outlineLevel="5" x14ac:dyDescent="0.25">
      <c r="B45" s="3" t="str">
        <f t="shared" ref="B45:B58" si="47">+C45&amp;D45</f>
        <v>A 1-0-5-1-110</v>
      </c>
      <c r="C45" s="98" t="s">
        <v>111</v>
      </c>
      <c r="D45" s="20">
        <v>10</v>
      </c>
      <c r="E45" s="105" t="s">
        <v>112</v>
      </c>
      <c r="F45" s="106">
        <v>3961800000</v>
      </c>
      <c r="G45" s="107">
        <v>0</v>
      </c>
      <c r="H45" s="106">
        <v>0</v>
      </c>
      <c r="I45" s="108">
        <v>0</v>
      </c>
      <c r="J45" s="106">
        <v>0</v>
      </c>
      <c r="K45" s="109">
        <v>0</v>
      </c>
      <c r="L45" s="108">
        <v>0</v>
      </c>
      <c r="M45" s="106">
        <v>800000000</v>
      </c>
      <c r="N45" s="110">
        <v>0</v>
      </c>
      <c r="O45" s="110">
        <v>0</v>
      </c>
      <c r="P45" s="111">
        <v>0</v>
      </c>
      <c r="Q45" s="108">
        <v>0</v>
      </c>
      <c r="R45" s="108">
        <v>0</v>
      </c>
      <c r="S45" s="108">
        <v>0</v>
      </c>
      <c r="T45" s="108">
        <v>0</v>
      </c>
      <c r="U45" s="108">
        <v>0</v>
      </c>
      <c r="V45" s="108">
        <v>0</v>
      </c>
      <c r="W45" s="108">
        <v>0</v>
      </c>
      <c r="X45" s="108">
        <v>0</v>
      </c>
      <c r="Y45" s="108">
        <v>0</v>
      </c>
      <c r="Z45" s="108">
        <v>0</v>
      </c>
      <c r="AA45" s="108">
        <v>0</v>
      </c>
      <c r="AB45" s="108">
        <v>0</v>
      </c>
      <c r="AC45" s="108">
        <v>0</v>
      </c>
      <c r="AD45" s="108">
        <v>0</v>
      </c>
      <c r="AE45" s="107">
        <f t="shared" ref="AE45:AF49" si="48">+G45+I45+K45+M45+O45+Q45+S45+U45+W45+Y45+AA45+AC45</f>
        <v>800000000</v>
      </c>
      <c r="AF45" s="106">
        <f t="shared" si="48"/>
        <v>0</v>
      </c>
      <c r="AG45" s="108"/>
      <c r="AH45" s="108"/>
      <c r="AI45" s="122"/>
      <c r="AJ45" s="106">
        <f>+F45-AE45+AF45</f>
        <v>3161800000</v>
      </c>
      <c r="AK45" s="112">
        <v>3100000000</v>
      </c>
      <c r="AL45" s="113">
        <v>0</v>
      </c>
      <c r="AM45" s="113">
        <v>0</v>
      </c>
      <c r="AN45" s="106">
        <v>0</v>
      </c>
      <c r="AO45" s="106">
        <v>0</v>
      </c>
      <c r="AP45" s="106"/>
      <c r="AQ45" s="106"/>
      <c r="AR45" s="106"/>
      <c r="AS45" s="106"/>
      <c r="AT45" s="106"/>
      <c r="AU45" s="106"/>
      <c r="AV45" s="106"/>
      <c r="AW45" s="106">
        <f t="shared" ref="AW45:AW58" si="49">+SUM(AK45:AV45)</f>
        <v>3100000000</v>
      </c>
      <c r="AX45" s="106">
        <v>230714200</v>
      </c>
      <c r="AY45" s="106">
        <v>246559000</v>
      </c>
      <c r="AZ45" s="106">
        <v>255389600</v>
      </c>
      <c r="BA45" s="106">
        <v>256595400</v>
      </c>
      <c r="BB45" s="106">
        <v>271052900</v>
      </c>
      <c r="BC45" s="106"/>
      <c r="BD45" s="106"/>
      <c r="BE45" s="106"/>
      <c r="BF45" s="106"/>
      <c r="BG45" s="106"/>
      <c r="BH45" s="106"/>
      <c r="BI45" s="106"/>
      <c r="BJ45" s="106">
        <f t="shared" ref="BJ45:BJ58" si="50">+SUM(AX45:BI45)</f>
        <v>1260311100</v>
      </c>
      <c r="BK45" s="106">
        <v>230714200</v>
      </c>
      <c r="BL45" s="106">
        <v>246559000</v>
      </c>
      <c r="BM45" s="106">
        <v>255389600</v>
      </c>
      <c r="BN45" s="106">
        <v>256595400</v>
      </c>
      <c r="BO45" s="106">
        <v>271052900</v>
      </c>
      <c r="BP45" s="106"/>
      <c r="BQ45" s="106"/>
      <c r="BR45" s="106"/>
      <c r="BS45" s="106"/>
      <c r="BT45" s="106"/>
      <c r="BU45" s="106"/>
      <c r="BV45" s="106"/>
      <c r="BW45" s="106">
        <f t="shared" ref="BW45:BW58" si="51">+SUM(BK45:BV45)</f>
        <v>1260311100</v>
      </c>
      <c r="BX45" s="106">
        <v>230714200</v>
      </c>
      <c r="BY45" s="106">
        <v>246559000</v>
      </c>
      <c r="BZ45" s="106">
        <v>255389600</v>
      </c>
      <c r="CA45" s="106">
        <v>256595400</v>
      </c>
      <c r="CB45" s="106">
        <v>271052900</v>
      </c>
      <c r="CC45" s="106"/>
      <c r="CD45" s="106"/>
      <c r="CE45" s="106"/>
      <c r="CF45" s="106"/>
      <c r="CG45" s="106"/>
      <c r="CH45" s="106"/>
      <c r="CI45" s="106"/>
      <c r="CJ45" s="106">
        <f t="shared" ref="CJ45:CJ58" si="52">+SUM(BX45:CI45)</f>
        <v>1260311100</v>
      </c>
      <c r="CK45" s="93">
        <f t="shared" si="12"/>
        <v>61800000</v>
      </c>
      <c r="CL45" s="93">
        <f t="shared" si="13"/>
        <v>1839688900</v>
      </c>
      <c r="CM45" s="93">
        <f t="shared" si="14"/>
        <v>0</v>
      </c>
      <c r="CN45" s="93">
        <f t="shared" si="15"/>
        <v>0</v>
      </c>
      <c r="CO45" s="17"/>
      <c r="CP45" s="115">
        <v>3161800000</v>
      </c>
      <c r="CQ45" s="115">
        <f t="shared" si="16"/>
        <v>0</v>
      </c>
      <c r="CR45" s="115">
        <v>3100000000</v>
      </c>
      <c r="CS45" s="115">
        <f>+AW45-CR45</f>
        <v>0</v>
      </c>
      <c r="CT45" s="115">
        <v>1260311100</v>
      </c>
      <c r="CU45" s="115">
        <f t="shared" si="17"/>
        <v>0</v>
      </c>
      <c r="CV45" s="115">
        <v>1260311100</v>
      </c>
      <c r="CW45" s="115">
        <f>+BW45-CV45</f>
        <v>0</v>
      </c>
      <c r="CX45" s="115">
        <v>1260311100</v>
      </c>
      <c r="CY45" s="115">
        <f>+CJ45-CX45</f>
        <v>0</v>
      </c>
    </row>
    <row r="46" spans="1:114" outlineLevel="5" x14ac:dyDescent="0.25">
      <c r="B46" s="3" t="str">
        <f t="shared" si="47"/>
        <v>A 1-0-5-1-210</v>
      </c>
      <c r="C46" s="98" t="s">
        <v>113</v>
      </c>
      <c r="D46" s="20">
        <v>10</v>
      </c>
      <c r="E46" s="105" t="s">
        <v>114</v>
      </c>
      <c r="F46" s="106">
        <v>2773260000</v>
      </c>
      <c r="G46" s="107">
        <v>0</v>
      </c>
      <c r="H46" s="106">
        <v>0</v>
      </c>
      <c r="I46" s="108">
        <v>0</v>
      </c>
      <c r="J46" s="106">
        <v>0</v>
      </c>
      <c r="K46" s="109">
        <v>0</v>
      </c>
      <c r="L46" s="108">
        <v>0</v>
      </c>
      <c r="M46" s="106">
        <v>600000000</v>
      </c>
      <c r="N46" s="110">
        <v>0</v>
      </c>
      <c r="O46" s="110">
        <v>0</v>
      </c>
      <c r="P46" s="111">
        <v>0</v>
      </c>
      <c r="Q46" s="108">
        <v>0</v>
      </c>
      <c r="R46" s="108">
        <v>0</v>
      </c>
      <c r="S46" s="108">
        <v>0</v>
      </c>
      <c r="T46" s="108">
        <v>0</v>
      </c>
      <c r="U46" s="108">
        <v>0</v>
      </c>
      <c r="V46" s="108">
        <v>0</v>
      </c>
      <c r="W46" s="108">
        <v>0</v>
      </c>
      <c r="X46" s="108">
        <v>0</v>
      </c>
      <c r="Y46" s="108">
        <v>0</v>
      </c>
      <c r="Z46" s="108">
        <v>0</v>
      </c>
      <c r="AA46" s="108">
        <v>0</v>
      </c>
      <c r="AB46" s="108">
        <v>0</v>
      </c>
      <c r="AC46" s="108">
        <v>0</v>
      </c>
      <c r="AD46" s="108">
        <v>0</v>
      </c>
      <c r="AE46" s="107">
        <f t="shared" si="48"/>
        <v>600000000</v>
      </c>
      <c r="AF46" s="106">
        <f t="shared" si="48"/>
        <v>0</v>
      </c>
      <c r="AG46" s="108"/>
      <c r="AH46" s="108"/>
      <c r="AI46" s="122"/>
      <c r="AJ46" s="106">
        <f>+F46-AE46+AF46</f>
        <v>2173260000</v>
      </c>
      <c r="AK46" s="112">
        <v>2000000000</v>
      </c>
      <c r="AL46" s="113">
        <v>0</v>
      </c>
      <c r="AM46" s="113">
        <v>0</v>
      </c>
      <c r="AN46" s="106">
        <v>0</v>
      </c>
      <c r="AO46" s="106">
        <v>0</v>
      </c>
      <c r="AP46" s="106"/>
      <c r="AQ46" s="106"/>
      <c r="AR46" s="106"/>
      <c r="AS46" s="106"/>
      <c r="AT46" s="106"/>
      <c r="AU46" s="106"/>
      <c r="AV46" s="106"/>
      <c r="AW46" s="106">
        <f t="shared" si="49"/>
        <v>2000000000</v>
      </c>
      <c r="AX46" s="106">
        <v>707225</v>
      </c>
      <c r="AY46" s="106">
        <v>1908798</v>
      </c>
      <c r="AZ46" s="106">
        <v>817681</v>
      </c>
      <c r="BA46" s="106">
        <v>2039479</v>
      </c>
      <c r="BB46" s="106">
        <v>8007317</v>
      </c>
      <c r="BC46" s="106"/>
      <c r="BD46" s="106"/>
      <c r="BE46" s="106"/>
      <c r="BF46" s="106"/>
      <c r="BG46" s="106"/>
      <c r="BH46" s="106"/>
      <c r="BI46" s="106"/>
      <c r="BJ46" s="106">
        <f t="shared" si="50"/>
        <v>13480500</v>
      </c>
      <c r="BK46" s="106">
        <v>707225</v>
      </c>
      <c r="BL46" s="106">
        <v>1908798</v>
      </c>
      <c r="BM46" s="106">
        <v>817681</v>
      </c>
      <c r="BN46" s="106">
        <v>2039479</v>
      </c>
      <c r="BO46" s="106">
        <v>8007317</v>
      </c>
      <c r="BP46" s="106"/>
      <c r="BQ46" s="106"/>
      <c r="BR46" s="106"/>
      <c r="BS46" s="106"/>
      <c r="BT46" s="106"/>
      <c r="BU46" s="106"/>
      <c r="BV46" s="106"/>
      <c r="BW46" s="106">
        <f t="shared" si="51"/>
        <v>13480500</v>
      </c>
      <c r="BX46" s="106">
        <v>707225</v>
      </c>
      <c r="BY46" s="106">
        <v>1908798</v>
      </c>
      <c r="BZ46" s="106">
        <v>817681</v>
      </c>
      <c r="CA46" s="106">
        <v>2039479</v>
      </c>
      <c r="CB46" s="106">
        <v>8007317</v>
      </c>
      <c r="CC46" s="106"/>
      <c r="CD46" s="106"/>
      <c r="CE46" s="106"/>
      <c r="CF46" s="106"/>
      <c r="CG46" s="106"/>
      <c r="CH46" s="106"/>
      <c r="CI46" s="106"/>
      <c r="CJ46" s="106">
        <f t="shared" si="52"/>
        <v>13480500</v>
      </c>
      <c r="CK46" s="93">
        <f t="shared" si="12"/>
        <v>173260000</v>
      </c>
      <c r="CL46" s="93">
        <f t="shared" si="13"/>
        <v>1986519500</v>
      </c>
      <c r="CM46" s="93">
        <f t="shared" si="14"/>
        <v>0</v>
      </c>
      <c r="CN46" s="93">
        <f t="shared" si="15"/>
        <v>0</v>
      </c>
      <c r="CO46" s="17"/>
      <c r="CP46" s="115">
        <v>2173260000</v>
      </c>
      <c r="CQ46" s="115">
        <f t="shared" si="16"/>
        <v>0</v>
      </c>
      <c r="CR46" s="115">
        <v>2000000000</v>
      </c>
      <c r="CS46" s="115">
        <f>+AW46-CR46</f>
        <v>0</v>
      </c>
      <c r="CT46" s="115">
        <v>13480500</v>
      </c>
      <c r="CU46" s="115">
        <f t="shared" si="17"/>
        <v>0</v>
      </c>
      <c r="CV46" s="115">
        <v>13480500</v>
      </c>
      <c r="CW46" s="115">
        <f>+BW46-CV46</f>
        <v>0</v>
      </c>
      <c r="CX46" s="115">
        <v>13480500</v>
      </c>
      <c r="CY46" s="115">
        <f>+CJ46-CX46</f>
        <v>0</v>
      </c>
    </row>
    <row r="47" spans="1:114" outlineLevel="5" x14ac:dyDescent="0.25">
      <c r="B47" s="3" t="str">
        <f t="shared" si="47"/>
        <v>A 1-0-5-1-310</v>
      </c>
      <c r="C47" s="98" t="s">
        <v>115</v>
      </c>
      <c r="D47" s="20">
        <v>10</v>
      </c>
      <c r="E47" s="105" t="s">
        <v>116</v>
      </c>
      <c r="F47" s="106">
        <v>4754160000</v>
      </c>
      <c r="G47" s="107">
        <v>0</v>
      </c>
      <c r="H47" s="106">
        <v>0</v>
      </c>
      <c r="I47" s="108">
        <v>0</v>
      </c>
      <c r="J47" s="106">
        <v>0</v>
      </c>
      <c r="K47" s="109">
        <v>0</v>
      </c>
      <c r="L47" s="108">
        <v>0</v>
      </c>
      <c r="M47" s="106">
        <v>1300000000</v>
      </c>
      <c r="N47" s="110">
        <v>0</v>
      </c>
      <c r="O47" s="110">
        <v>0</v>
      </c>
      <c r="P47" s="111">
        <v>0</v>
      </c>
      <c r="Q47" s="108">
        <v>0</v>
      </c>
      <c r="R47" s="108">
        <v>0</v>
      </c>
      <c r="S47" s="108">
        <v>0</v>
      </c>
      <c r="T47" s="108">
        <v>0</v>
      </c>
      <c r="U47" s="108">
        <v>0</v>
      </c>
      <c r="V47" s="108">
        <v>0</v>
      </c>
      <c r="W47" s="108">
        <v>0</v>
      </c>
      <c r="X47" s="108">
        <v>0</v>
      </c>
      <c r="Y47" s="108">
        <v>0</v>
      </c>
      <c r="Z47" s="108">
        <v>0</v>
      </c>
      <c r="AA47" s="108">
        <v>0</v>
      </c>
      <c r="AB47" s="108">
        <v>0</v>
      </c>
      <c r="AC47" s="108">
        <v>0</v>
      </c>
      <c r="AD47" s="108">
        <v>0</v>
      </c>
      <c r="AE47" s="107">
        <f t="shared" si="48"/>
        <v>1300000000</v>
      </c>
      <c r="AF47" s="106">
        <f t="shared" si="48"/>
        <v>0</v>
      </c>
      <c r="AG47" s="108"/>
      <c r="AH47" s="108"/>
      <c r="AI47" s="122"/>
      <c r="AJ47" s="106">
        <f>+F47-AE47+AF47</f>
        <v>3454160000</v>
      </c>
      <c r="AK47" s="112">
        <v>3400000000</v>
      </c>
      <c r="AL47" s="113">
        <v>0</v>
      </c>
      <c r="AM47" s="113">
        <v>0</v>
      </c>
      <c r="AN47" s="106">
        <v>0</v>
      </c>
      <c r="AO47" s="106">
        <v>0</v>
      </c>
      <c r="AP47" s="106"/>
      <c r="AQ47" s="106"/>
      <c r="AR47" s="106"/>
      <c r="AS47" s="106"/>
      <c r="AT47" s="106"/>
      <c r="AU47" s="106"/>
      <c r="AV47" s="106"/>
      <c r="AW47" s="106">
        <f t="shared" si="49"/>
        <v>3400000000</v>
      </c>
      <c r="AX47" s="106">
        <v>340177400</v>
      </c>
      <c r="AY47" s="106">
        <v>342852800</v>
      </c>
      <c r="AZ47" s="106">
        <v>336156200</v>
      </c>
      <c r="BA47" s="106">
        <v>347879200</v>
      </c>
      <c r="BB47" s="106">
        <v>348102400</v>
      </c>
      <c r="BC47" s="106"/>
      <c r="BD47" s="106"/>
      <c r="BE47" s="106"/>
      <c r="BF47" s="106"/>
      <c r="BG47" s="106"/>
      <c r="BH47" s="106"/>
      <c r="BI47" s="106"/>
      <c r="BJ47" s="106">
        <f t="shared" si="50"/>
        <v>1715168000</v>
      </c>
      <c r="BK47" s="106">
        <v>340177400</v>
      </c>
      <c r="BL47" s="106">
        <v>342852800</v>
      </c>
      <c r="BM47" s="106">
        <v>336050200</v>
      </c>
      <c r="BN47" s="106">
        <v>347985200</v>
      </c>
      <c r="BO47" s="106">
        <v>348102400</v>
      </c>
      <c r="BP47" s="106"/>
      <c r="BQ47" s="106"/>
      <c r="BR47" s="106"/>
      <c r="BS47" s="106"/>
      <c r="BT47" s="106"/>
      <c r="BU47" s="106"/>
      <c r="BV47" s="106"/>
      <c r="BW47" s="106">
        <f t="shared" si="51"/>
        <v>1715168000</v>
      </c>
      <c r="BX47" s="106">
        <v>340177400</v>
      </c>
      <c r="BY47" s="106">
        <v>342852800</v>
      </c>
      <c r="BZ47" s="106">
        <v>336050200</v>
      </c>
      <c r="CA47" s="106">
        <v>347985200</v>
      </c>
      <c r="CB47" s="106">
        <v>348102400</v>
      </c>
      <c r="CC47" s="106"/>
      <c r="CD47" s="106"/>
      <c r="CE47" s="106"/>
      <c r="CF47" s="106"/>
      <c r="CG47" s="106"/>
      <c r="CH47" s="106"/>
      <c r="CI47" s="106"/>
      <c r="CJ47" s="106">
        <f t="shared" si="52"/>
        <v>1715168000</v>
      </c>
      <c r="CK47" s="93">
        <f t="shared" si="12"/>
        <v>54160000</v>
      </c>
      <c r="CL47" s="93">
        <f t="shared" si="13"/>
        <v>1684832000</v>
      </c>
      <c r="CM47" s="93">
        <f t="shared" si="14"/>
        <v>0</v>
      </c>
      <c r="CN47" s="93">
        <f t="shared" si="15"/>
        <v>0</v>
      </c>
      <c r="CO47" s="17"/>
      <c r="CP47" s="115">
        <v>3454160000</v>
      </c>
      <c r="CQ47" s="115">
        <f t="shared" si="16"/>
        <v>0</v>
      </c>
      <c r="CR47" s="115">
        <v>3400000000</v>
      </c>
      <c r="CS47" s="115">
        <f>+AW47-CR47</f>
        <v>0</v>
      </c>
      <c r="CT47" s="115">
        <v>1715168000</v>
      </c>
      <c r="CU47" s="115">
        <f t="shared" si="17"/>
        <v>0</v>
      </c>
      <c r="CV47" s="115">
        <v>1715168000</v>
      </c>
      <c r="CW47" s="115">
        <f>+BW47-CV47</f>
        <v>0</v>
      </c>
      <c r="CX47" s="115">
        <v>1715168000</v>
      </c>
      <c r="CY47" s="115">
        <f>+CJ47-CX47</f>
        <v>0</v>
      </c>
    </row>
    <row r="48" spans="1:114" outlineLevel="5" x14ac:dyDescent="0.25">
      <c r="B48" s="3" t="str">
        <f t="shared" si="47"/>
        <v>A 1-0-5-1-410</v>
      </c>
      <c r="C48" s="98" t="s">
        <v>117</v>
      </c>
      <c r="D48" s="20">
        <v>10</v>
      </c>
      <c r="E48" s="105" t="s">
        <v>118</v>
      </c>
      <c r="F48" s="106">
        <v>8319780000</v>
      </c>
      <c r="G48" s="107">
        <v>0</v>
      </c>
      <c r="H48" s="106">
        <v>0</v>
      </c>
      <c r="I48" s="108">
        <v>0</v>
      </c>
      <c r="J48" s="106">
        <v>0</v>
      </c>
      <c r="K48" s="109">
        <v>0</v>
      </c>
      <c r="L48" s="108">
        <v>0</v>
      </c>
      <c r="M48" s="106">
        <v>800000000</v>
      </c>
      <c r="N48" s="110">
        <v>0</v>
      </c>
      <c r="O48" s="110">
        <v>0</v>
      </c>
      <c r="P48" s="111">
        <v>0</v>
      </c>
      <c r="Q48" s="108">
        <v>0</v>
      </c>
      <c r="R48" s="108">
        <v>0</v>
      </c>
      <c r="S48" s="108">
        <v>0</v>
      </c>
      <c r="T48" s="108">
        <v>0</v>
      </c>
      <c r="U48" s="108">
        <v>0</v>
      </c>
      <c r="V48" s="108">
        <v>0</v>
      </c>
      <c r="W48" s="108">
        <v>0</v>
      </c>
      <c r="X48" s="108">
        <v>0</v>
      </c>
      <c r="Y48" s="108">
        <v>0</v>
      </c>
      <c r="Z48" s="108">
        <v>0</v>
      </c>
      <c r="AA48" s="108">
        <v>0</v>
      </c>
      <c r="AB48" s="108">
        <v>0</v>
      </c>
      <c r="AC48" s="108">
        <v>0</v>
      </c>
      <c r="AD48" s="108">
        <v>0</v>
      </c>
      <c r="AE48" s="107">
        <f t="shared" si="48"/>
        <v>800000000</v>
      </c>
      <c r="AF48" s="106">
        <f t="shared" si="48"/>
        <v>0</v>
      </c>
      <c r="AG48" s="108"/>
      <c r="AH48" s="108"/>
      <c r="AI48" s="122"/>
      <c r="AJ48" s="106">
        <f>+F48-AE48+AF48</f>
        <v>7519780000</v>
      </c>
      <c r="AK48" s="112">
        <v>7500000000</v>
      </c>
      <c r="AL48" s="113">
        <v>0</v>
      </c>
      <c r="AM48" s="113">
        <v>0</v>
      </c>
      <c r="AN48" s="106">
        <v>0</v>
      </c>
      <c r="AO48" s="106">
        <v>0</v>
      </c>
      <c r="AP48" s="106"/>
      <c r="AQ48" s="106"/>
      <c r="AR48" s="106"/>
      <c r="AS48" s="106"/>
      <c r="AT48" s="106"/>
      <c r="AU48" s="106"/>
      <c r="AV48" s="106"/>
      <c r="AW48" s="106">
        <f t="shared" si="49"/>
        <v>7500000000</v>
      </c>
      <c r="AX48" s="106">
        <v>499330544</v>
      </c>
      <c r="AY48" s="106">
        <v>530126461</v>
      </c>
      <c r="AZ48" s="106">
        <v>533735000</v>
      </c>
      <c r="BA48" s="106">
        <v>552459400</v>
      </c>
      <c r="BB48" s="106">
        <v>541954900</v>
      </c>
      <c r="BC48" s="106"/>
      <c r="BD48" s="106"/>
      <c r="BE48" s="106"/>
      <c r="BF48" s="106"/>
      <c r="BG48" s="106"/>
      <c r="BH48" s="106"/>
      <c r="BI48" s="106"/>
      <c r="BJ48" s="106">
        <f t="shared" si="50"/>
        <v>2657606305</v>
      </c>
      <c r="BK48" s="106">
        <v>499330544</v>
      </c>
      <c r="BL48" s="106">
        <v>530126461</v>
      </c>
      <c r="BM48" s="106">
        <v>532827956</v>
      </c>
      <c r="BN48" s="106">
        <v>552477400</v>
      </c>
      <c r="BO48" s="106">
        <v>541954900</v>
      </c>
      <c r="BP48" s="106"/>
      <c r="BQ48" s="106"/>
      <c r="BR48" s="106"/>
      <c r="BS48" s="106"/>
      <c r="BT48" s="106"/>
      <c r="BU48" s="106"/>
      <c r="BV48" s="106"/>
      <c r="BW48" s="106">
        <f t="shared" si="51"/>
        <v>2656717261</v>
      </c>
      <c r="BX48" s="106">
        <v>499330544</v>
      </c>
      <c r="BY48" s="106">
        <v>530126461</v>
      </c>
      <c r="BZ48" s="106">
        <v>532827956</v>
      </c>
      <c r="CA48" s="106">
        <v>552477400</v>
      </c>
      <c r="CB48" s="106">
        <v>541954900</v>
      </c>
      <c r="CC48" s="106"/>
      <c r="CD48" s="106"/>
      <c r="CE48" s="106"/>
      <c r="CF48" s="106"/>
      <c r="CG48" s="106"/>
      <c r="CH48" s="106"/>
      <c r="CI48" s="106"/>
      <c r="CJ48" s="106">
        <f t="shared" si="52"/>
        <v>2656717261</v>
      </c>
      <c r="CK48" s="93">
        <f t="shared" si="12"/>
        <v>19780000</v>
      </c>
      <c r="CL48" s="93">
        <f t="shared" si="13"/>
        <v>4842393695</v>
      </c>
      <c r="CM48" s="93">
        <f t="shared" si="14"/>
        <v>889044</v>
      </c>
      <c r="CN48" s="93">
        <f t="shared" si="15"/>
        <v>0</v>
      </c>
      <c r="CO48" s="17"/>
      <c r="CP48" s="115">
        <v>7519780000</v>
      </c>
      <c r="CQ48" s="115">
        <f t="shared" si="16"/>
        <v>0</v>
      </c>
      <c r="CR48" s="115">
        <v>7500000000</v>
      </c>
      <c r="CS48" s="115">
        <f>+AW48-CR48</f>
        <v>0</v>
      </c>
      <c r="CT48" s="115">
        <v>2657606305</v>
      </c>
      <c r="CU48" s="115">
        <f t="shared" si="17"/>
        <v>0</v>
      </c>
      <c r="CV48" s="115">
        <v>2656717261</v>
      </c>
      <c r="CW48" s="115">
        <f>+BW48-CV48</f>
        <v>0</v>
      </c>
      <c r="CX48" s="115">
        <v>2656717261</v>
      </c>
      <c r="CY48" s="115">
        <f>+CJ48-CX48</f>
        <v>0</v>
      </c>
    </row>
    <row r="49" spans="1:114" outlineLevel="5" x14ac:dyDescent="0.25">
      <c r="B49" s="3" t="str">
        <f t="shared" si="47"/>
        <v>A 1-0-5-1-510</v>
      </c>
      <c r="C49" s="98" t="s">
        <v>119</v>
      </c>
      <c r="D49" s="20">
        <v>10</v>
      </c>
      <c r="E49" s="105" t="s">
        <v>120</v>
      </c>
      <c r="F49" s="106">
        <v>1188540000</v>
      </c>
      <c r="G49" s="107">
        <v>0</v>
      </c>
      <c r="H49" s="106">
        <v>0</v>
      </c>
      <c r="I49" s="108">
        <v>0</v>
      </c>
      <c r="J49" s="106">
        <v>0</v>
      </c>
      <c r="K49" s="109">
        <v>0</v>
      </c>
      <c r="L49" s="108">
        <v>0</v>
      </c>
      <c r="M49" s="106">
        <v>100000000</v>
      </c>
      <c r="N49" s="110">
        <v>0</v>
      </c>
      <c r="O49" s="110">
        <v>0</v>
      </c>
      <c r="P49" s="111">
        <v>0</v>
      </c>
      <c r="Q49" s="108">
        <v>0</v>
      </c>
      <c r="R49" s="108">
        <v>0</v>
      </c>
      <c r="S49" s="108">
        <v>0</v>
      </c>
      <c r="T49" s="108">
        <v>0</v>
      </c>
      <c r="U49" s="108">
        <v>0</v>
      </c>
      <c r="V49" s="108">
        <v>0</v>
      </c>
      <c r="W49" s="108">
        <v>0</v>
      </c>
      <c r="X49" s="108">
        <v>0</v>
      </c>
      <c r="Y49" s="108">
        <v>0</v>
      </c>
      <c r="Z49" s="108">
        <v>0</v>
      </c>
      <c r="AA49" s="108">
        <v>0</v>
      </c>
      <c r="AB49" s="108">
        <v>0</v>
      </c>
      <c r="AC49" s="108">
        <v>0</v>
      </c>
      <c r="AD49" s="108">
        <v>0</v>
      </c>
      <c r="AE49" s="107">
        <f t="shared" si="48"/>
        <v>100000000</v>
      </c>
      <c r="AF49" s="106">
        <f t="shared" si="48"/>
        <v>0</v>
      </c>
      <c r="AG49" s="108"/>
      <c r="AH49" s="108"/>
      <c r="AI49" s="122"/>
      <c r="AJ49" s="106">
        <f>+F49-AE49+AF49</f>
        <v>1088540000</v>
      </c>
      <c r="AK49" s="112">
        <v>1000000000</v>
      </c>
      <c r="AL49" s="113">
        <v>0</v>
      </c>
      <c r="AM49" s="113">
        <v>0</v>
      </c>
      <c r="AN49" s="106">
        <v>0</v>
      </c>
      <c r="AO49" s="106">
        <v>0</v>
      </c>
      <c r="AP49" s="106"/>
      <c r="AQ49" s="106"/>
      <c r="AR49" s="106"/>
      <c r="AS49" s="106"/>
      <c r="AT49" s="106"/>
      <c r="AU49" s="106"/>
      <c r="AV49" s="106"/>
      <c r="AW49" s="106">
        <f t="shared" si="49"/>
        <v>1000000000</v>
      </c>
      <c r="AX49" s="106">
        <v>55875474</v>
      </c>
      <c r="AY49" s="106">
        <v>74391384</v>
      </c>
      <c r="AZ49" s="106">
        <f>75587084+700</f>
        <v>75587784</v>
      </c>
      <c r="BA49" s="106">
        <v>76659384</v>
      </c>
      <c r="BB49" s="106">
        <v>77189684</v>
      </c>
      <c r="BC49" s="106"/>
      <c r="BD49" s="106"/>
      <c r="BE49" s="106"/>
      <c r="BF49" s="106"/>
      <c r="BG49" s="106"/>
      <c r="BH49" s="106"/>
      <c r="BI49" s="106"/>
      <c r="BJ49" s="106">
        <f t="shared" si="50"/>
        <v>359703710</v>
      </c>
      <c r="BK49" s="106">
        <v>55875474</v>
      </c>
      <c r="BL49" s="106">
        <v>74391384</v>
      </c>
      <c r="BM49" s="106">
        <v>75587084</v>
      </c>
      <c r="BN49" s="106">
        <v>76660084</v>
      </c>
      <c r="BO49" s="106">
        <v>77189684</v>
      </c>
      <c r="BP49" s="106"/>
      <c r="BQ49" s="106"/>
      <c r="BR49" s="106"/>
      <c r="BS49" s="106"/>
      <c r="BT49" s="106"/>
      <c r="BU49" s="106"/>
      <c r="BV49" s="106"/>
      <c r="BW49" s="106">
        <f t="shared" si="51"/>
        <v>359703710</v>
      </c>
      <c r="BX49" s="106">
        <v>55875474</v>
      </c>
      <c r="BY49" s="106">
        <v>74391384</v>
      </c>
      <c r="BZ49" s="106">
        <v>75587084</v>
      </c>
      <c r="CA49" s="106">
        <v>76660084</v>
      </c>
      <c r="CB49" s="106">
        <v>77189684</v>
      </c>
      <c r="CC49" s="106"/>
      <c r="CD49" s="106"/>
      <c r="CE49" s="106"/>
      <c r="CF49" s="106"/>
      <c r="CG49" s="106"/>
      <c r="CH49" s="106"/>
      <c r="CI49" s="106"/>
      <c r="CJ49" s="106">
        <f t="shared" si="52"/>
        <v>359703710</v>
      </c>
      <c r="CK49" s="93">
        <f t="shared" si="12"/>
        <v>88540000</v>
      </c>
      <c r="CL49" s="93">
        <f t="shared" si="13"/>
        <v>640296290</v>
      </c>
      <c r="CM49" s="93">
        <f t="shared" si="14"/>
        <v>0</v>
      </c>
      <c r="CN49" s="93">
        <f t="shared" si="15"/>
        <v>0</v>
      </c>
      <c r="CO49" s="17"/>
      <c r="CP49" s="115">
        <v>1088540000</v>
      </c>
      <c r="CQ49" s="115">
        <f t="shared" si="16"/>
        <v>0</v>
      </c>
      <c r="CR49" s="115">
        <v>1000000000</v>
      </c>
      <c r="CS49" s="115">
        <f>+AW49-CR49</f>
        <v>0</v>
      </c>
      <c r="CT49" s="115">
        <v>359703710</v>
      </c>
      <c r="CU49" s="115">
        <f t="shared" si="17"/>
        <v>0</v>
      </c>
      <c r="CV49" s="115">
        <v>359703710</v>
      </c>
      <c r="CW49" s="115">
        <f>+BW49-CV49</f>
        <v>0</v>
      </c>
      <c r="CX49" s="115">
        <v>359703710</v>
      </c>
      <c r="CY49" s="115">
        <f>+CJ49-CX49</f>
        <v>0</v>
      </c>
    </row>
    <row r="50" spans="1:114" s="102" customFormat="1" outlineLevel="4" x14ac:dyDescent="0.25">
      <c r="C50" s="100" t="s">
        <v>121</v>
      </c>
      <c r="D50" s="88">
        <v>10</v>
      </c>
      <c r="E50" s="117" t="s">
        <v>122</v>
      </c>
      <c r="F50" s="110">
        <f>SUM(F51:F54)</f>
        <v>13073940000</v>
      </c>
      <c r="G50" s="118">
        <f t="shared" ref="G50:BR50" si="53">SUM(G51:G54)</f>
        <v>0</v>
      </c>
      <c r="H50" s="110">
        <f t="shared" si="53"/>
        <v>0</v>
      </c>
      <c r="I50" s="119">
        <f t="shared" si="53"/>
        <v>0</v>
      </c>
      <c r="J50" s="110">
        <f t="shared" si="53"/>
        <v>0</v>
      </c>
      <c r="K50" s="111">
        <f t="shared" si="53"/>
        <v>0</v>
      </c>
      <c r="L50" s="119">
        <f t="shared" si="53"/>
        <v>0</v>
      </c>
      <c r="M50" s="118">
        <f t="shared" si="53"/>
        <v>1790000000</v>
      </c>
      <c r="N50" s="110">
        <f t="shared" si="53"/>
        <v>0</v>
      </c>
      <c r="O50" s="110">
        <f t="shared" si="53"/>
        <v>0</v>
      </c>
      <c r="P50" s="111">
        <f t="shared" si="53"/>
        <v>0</v>
      </c>
      <c r="Q50" s="119">
        <f t="shared" si="53"/>
        <v>0</v>
      </c>
      <c r="R50" s="119">
        <f t="shared" si="53"/>
        <v>0</v>
      </c>
      <c r="S50" s="119">
        <f t="shared" si="53"/>
        <v>0</v>
      </c>
      <c r="T50" s="119">
        <f t="shared" si="53"/>
        <v>0</v>
      </c>
      <c r="U50" s="119">
        <f t="shared" si="53"/>
        <v>0</v>
      </c>
      <c r="V50" s="119">
        <f t="shared" si="53"/>
        <v>0</v>
      </c>
      <c r="W50" s="119">
        <f t="shared" si="53"/>
        <v>0</v>
      </c>
      <c r="X50" s="119">
        <f t="shared" si="53"/>
        <v>0</v>
      </c>
      <c r="Y50" s="119">
        <f t="shared" si="53"/>
        <v>0</v>
      </c>
      <c r="Z50" s="119">
        <f t="shared" si="53"/>
        <v>0</v>
      </c>
      <c r="AA50" s="119">
        <f t="shared" si="53"/>
        <v>0</v>
      </c>
      <c r="AB50" s="119">
        <f t="shared" si="53"/>
        <v>0</v>
      </c>
      <c r="AC50" s="119">
        <f t="shared" si="53"/>
        <v>0</v>
      </c>
      <c r="AD50" s="119">
        <f t="shared" si="53"/>
        <v>0</v>
      </c>
      <c r="AE50" s="118">
        <f t="shared" si="53"/>
        <v>1790000000</v>
      </c>
      <c r="AF50" s="110">
        <f t="shared" si="53"/>
        <v>0</v>
      </c>
      <c r="AG50" s="119">
        <f t="shared" si="53"/>
        <v>0</v>
      </c>
      <c r="AH50" s="119">
        <f t="shared" si="53"/>
        <v>0</v>
      </c>
      <c r="AI50" s="119">
        <f t="shared" si="53"/>
        <v>0</v>
      </c>
      <c r="AJ50" s="110">
        <f t="shared" si="53"/>
        <v>11283940000</v>
      </c>
      <c r="AK50" s="118">
        <f t="shared" si="53"/>
        <v>11201687383</v>
      </c>
      <c r="AL50" s="110">
        <f t="shared" si="53"/>
        <v>0</v>
      </c>
      <c r="AM50" s="110">
        <f t="shared" si="53"/>
        <v>0</v>
      </c>
      <c r="AN50" s="110">
        <f t="shared" si="53"/>
        <v>0</v>
      </c>
      <c r="AO50" s="110">
        <f t="shared" si="53"/>
        <v>0</v>
      </c>
      <c r="AP50" s="110">
        <f t="shared" si="53"/>
        <v>0</v>
      </c>
      <c r="AQ50" s="110">
        <f t="shared" si="53"/>
        <v>0</v>
      </c>
      <c r="AR50" s="110">
        <f t="shared" si="53"/>
        <v>0</v>
      </c>
      <c r="AS50" s="110">
        <f t="shared" si="53"/>
        <v>0</v>
      </c>
      <c r="AT50" s="110">
        <f t="shared" si="53"/>
        <v>0</v>
      </c>
      <c r="AU50" s="110">
        <f t="shared" si="53"/>
        <v>0</v>
      </c>
      <c r="AV50" s="110">
        <f t="shared" si="53"/>
        <v>0</v>
      </c>
      <c r="AW50" s="110">
        <f t="shared" si="53"/>
        <v>11201687383</v>
      </c>
      <c r="AX50" s="110">
        <f t="shared" si="53"/>
        <v>818963090</v>
      </c>
      <c r="AY50" s="110">
        <f t="shared" si="53"/>
        <v>822204036</v>
      </c>
      <c r="AZ50" s="110">
        <f t="shared" si="53"/>
        <v>812422400</v>
      </c>
      <c r="BA50" s="110">
        <f t="shared" si="53"/>
        <v>832165835</v>
      </c>
      <c r="BB50" s="110">
        <f t="shared" si="53"/>
        <v>825353308</v>
      </c>
      <c r="BC50" s="110">
        <f t="shared" si="53"/>
        <v>0</v>
      </c>
      <c r="BD50" s="110">
        <f t="shared" si="53"/>
        <v>0</v>
      </c>
      <c r="BE50" s="110">
        <f t="shared" si="53"/>
        <v>0</v>
      </c>
      <c r="BF50" s="110">
        <f t="shared" si="53"/>
        <v>0</v>
      </c>
      <c r="BG50" s="110">
        <f t="shared" si="53"/>
        <v>0</v>
      </c>
      <c r="BH50" s="110">
        <f t="shared" si="53"/>
        <v>0</v>
      </c>
      <c r="BI50" s="110">
        <f t="shared" si="53"/>
        <v>0</v>
      </c>
      <c r="BJ50" s="110">
        <f t="shared" si="53"/>
        <v>4111108669</v>
      </c>
      <c r="BK50" s="110">
        <f t="shared" si="53"/>
        <v>818963090</v>
      </c>
      <c r="BL50" s="110">
        <f t="shared" si="53"/>
        <v>822204036</v>
      </c>
      <c r="BM50" s="110">
        <f t="shared" si="53"/>
        <v>812422400</v>
      </c>
      <c r="BN50" s="110">
        <f t="shared" si="53"/>
        <v>832165835</v>
      </c>
      <c r="BO50" s="110">
        <f t="shared" si="53"/>
        <v>825353308</v>
      </c>
      <c r="BP50" s="110">
        <f t="shared" si="53"/>
        <v>0</v>
      </c>
      <c r="BQ50" s="110">
        <f t="shared" si="53"/>
        <v>0</v>
      </c>
      <c r="BR50" s="110">
        <f t="shared" si="53"/>
        <v>0</v>
      </c>
      <c r="BS50" s="110">
        <f t="shared" ref="BS50:CJ50" si="54">SUM(BS51:BS54)</f>
        <v>0</v>
      </c>
      <c r="BT50" s="110">
        <f t="shared" si="54"/>
        <v>0</v>
      </c>
      <c r="BU50" s="110">
        <f t="shared" si="54"/>
        <v>0</v>
      </c>
      <c r="BV50" s="110">
        <f t="shared" si="54"/>
        <v>0</v>
      </c>
      <c r="BW50" s="110">
        <f t="shared" si="54"/>
        <v>4111108669</v>
      </c>
      <c r="BX50" s="110">
        <f t="shared" si="54"/>
        <v>818963090</v>
      </c>
      <c r="BY50" s="110">
        <f t="shared" si="54"/>
        <v>822204036</v>
      </c>
      <c r="BZ50" s="110">
        <f t="shared" si="54"/>
        <v>812422400</v>
      </c>
      <c r="CA50" s="110">
        <f t="shared" si="54"/>
        <v>832165835</v>
      </c>
      <c r="CB50" s="110">
        <f t="shared" si="54"/>
        <v>433322100</v>
      </c>
      <c r="CC50" s="110">
        <f t="shared" si="54"/>
        <v>0</v>
      </c>
      <c r="CD50" s="110">
        <f t="shared" si="54"/>
        <v>0</v>
      </c>
      <c r="CE50" s="110">
        <f t="shared" si="54"/>
        <v>0</v>
      </c>
      <c r="CF50" s="110">
        <f t="shared" si="54"/>
        <v>0</v>
      </c>
      <c r="CG50" s="110">
        <f t="shared" si="54"/>
        <v>0</v>
      </c>
      <c r="CH50" s="110">
        <f t="shared" si="54"/>
        <v>0</v>
      </c>
      <c r="CI50" s="110">
        <f t="shared" si="54"/>
        <v>0</v>
      </c>
      <c r="CJ50" s="110">
        <f t="shared" si="54"/>
        <v>3719077461</v>
      </c>
      <c r="CK50" s="110">
        <f t="shared" si="12"/>
        <v>82252617</v>
      </c>
      <c r="CL50" s="110">
        <f t="shared" si="13"/>
        <v>7090578714</v>
      </c>
      <c r="CM50" s="110">
        <f t="shared" si="14"/>
        <v>0</v>
      </c>
      <c r="CN50" s="110">
        <f t="shared" si="15"/>
        <v>392031208</v>
      </c>
      <c r="CO50" s="120"/>
      <c r="CP50" s="121">
        <f>SUM(CP51:CP54)</f>
        <v>11283940000</v>
      </c>
      <c r="CQ50" s="121">
        <f t="shared" si="16"/>
        <v>0</v>
      </c>
      <c r="CR50" s="121">
        <f>SUM(CR51:CR54)</f>
        <v>11201687383</v>
      </c>
      <c r="CS50" s="121">
        <f>SUM(CS51:CS54)</f>
        <v>0</v>
      </c>
      <c r="CT50" s="121">
        <f>SUM(CT51:CT54)</f>
        <v>4111108669</v>
      </c>
      <c r="CU50" s="96">
        <f t="shared" si="17"/>
        <v>0</v>
      </c>
      <c r="CV50" s="121">
        <f>SUM(CV51:CV54)</f>
        <v>4111108669</v>
      </c>
      <c r="CW50" s="121"/>
      <c r="CX50" s="121">
        <f>SUM(CX51:CX54)</f>
        <v>3719077461</v>
      </c>
      <c r="CY50" s="115">
        <f>+CX50-CJ50</f>
        <v>0</v>
      </c>
      <c r="DA50" s="104"/>
      <c r="DB50" s="103"/>
      <c r="DC50" s="104"/>
      <c r="DD50" s="103"/>
      <c r="DE50" s="104"/>
      <c r="DF50" s="103"/>
      <c r="DG50" s="104"/>
      <c r="DH50" s="103"/>
      <c r="DI50" s="104"/>
      <c r="DJ50" s="103"/>
    </row>
    <row r="51" spans="1:114" ht="16.5" customHeight="1" outlineLevel="5" x14ac:dyDescent="0.25">
      <c r="B51" s="3" t="str">
        <f t="shared" si="47"/>
        <v>A 1-0-5-2-110</v>
      </c>
      <c r="C51" s="98" t="s">
        <v>123</v>
      </c>
      <c r="D51" s="20">
        <v>10</v>
      </c>
      <c r="E51" s="105" t="s">
        <v>124</v>
      </c>
      <c r="F51" s="106">
        <v>198090000</v>
      </c>
      <c r="G51" s="107">
        <v>0</v>
      </c>
      <c r="H51" s="106">
        <v>0</v>
      </c>
      <c r="I51" s="108">
        <v>0</v>
      </c>
      <c r="J51" s="106">
        <v>0</v>
      </c>
      <c r="K51" s="109">
        <v>0</v>
      </c>
      <c r="L51" s="108">
        <v>0</v>
      </c>
      <c r="M51" s="107">
        <v>90000000</v>
      </c>
      <c r="N51" s="110">
        <v>0</v>
      </c>
      <c r="O51" s="110">
        <v>0</v>
      </c>
      <c r="P51" s="111">
        <v>0</v>
      </c>
      <c r="Q51" s="108">
        <v>0</v>
      </c>
      <c r="R51" s="108">
        <v>0</v>
      </c>
      <c r="S51" s="108">
        <v>0</v>
      </c>
      <c r="T51" s="108">
        <v>0</v>
      </c>
      <c r="U51" s="108">
        <v>0</v>
      </c>
      <c r="V51" s="108">
        <v>0</v>
      </c>
      <c r="W51" s="108">
        <v>0</v>
      </c>
      <c r="X51" s="108">
        <v>0</v>
      </c>
      <c r="Y51" s="108">
        <v>0</v>
      </c>
      <c r="Z51" s="108">
        <v>0</v>
      </c>
      <c r="AA51" s="108">
        <v>0</v>
      </c>
      <c r="AB51" s="108">
        <v>0</v>
      </c>
      <c r="AC51" s="108">
        <v>0</v>
      </c>
      <c r="AD51" s="108">
        <v>0</v>
      </c>
      <c r="AE51" s="107">
        <f t="shared" ref="AE51:AF57" si="55">+G51+I51+K51+M51+O51+Q51+S51+U51+W51+Y51+AA51+AC51</f>
        <v>90000000</v>
      </c>
      <c r="AF51" s="106">
        <f t="shared" si="55"/>
        <v>0</v>
      </c>
      <c r="AG51" s="108"/>
      <c r="AH51" s="108"/>
      <c r="AI51" s="122"/>
      <c r="AJ51" s="106">
        <f t="shared" ref="AJ51:AJ58" si="56">+F51-AE51+AF51</f>
        <v>108090000</v>
      </c>
      <c r="AK51" s="112">
        <v>100000000</v>
      </c>
      <c r="AL51" s="113">
        <v>0</v>
      </c>
      <c r="AM51" s="113">
        <v>0</v>
      </c>
      <c r="AN51" s="106">
        <v>0</v>
      </c>
      <c r="AO51" s="106">
        <v>0</v>
      </c>
      <c r="AP51" s="106"/>
      <c r="AQ51" s="106"/>
      <c r="AR51" s="106"/>
      <c r="AS51" s="106"/>
      <c r="AT51" s="106"/>
      <c r="AU51" s="106"/>
      <c r="AV51" s="106"/>
      <c r="AW51" s="106">
        <f t="shared" si="49"/>
        <v>100000000</v>
      </c>
      <c r="AX51" s="106">
        <v>6030500</v>
      </c>
      <c r="AY51" s="106">
        <v>7687900</v>
      </c>
      <c r="AZ51" s="106">
        <v>7307300</v>
      </c>
      <c r="BA51" s="106">
        <v>7347600</v>
      </c>
      <c r="BB51" s="106">
        <v>7555800</v>
      </c>
      <c r="BC51" s="106"/>
      <c r="BD51" s="106"/>
      <c r="BE51" s="106"/>
      <c r="BF51" s="106"/>
      <c r="BG51" s="106"/>
      <c r="BH51" s="106"/>
      <c r="BI51" s="106"/>
      <c r="BJ51" s="106">
        <f t="shared" si="50"/>
        <v>35929100</v>
      </c>
      <c r="BK51" s="106">
        <v>6030500</v>
      </c>
      <c r="BL51" s="106">
        <v>7687900</v>
      </c>
      <c r="BM51" s="106">
        <v>7307300</v>
      </c>
      <c r="BN51" s="106">
        <v>7347600</v>
      </c>
      <c r="BO51" s="106">
        <v>7555800</v>
      </c>
      <c r="BP51" s="106"/>
      <c r="BQ51" s="106"/>
      <c r="BR51" s="106"/>
      <c r="BS51" s="106"/>
      <c r="BT51" s="106"/>
      <c r="BU51" s="106"/>
      <c r="BV51" s="106"/>
      <c r="BW51" s="106">
        <f t="shared" si="51"/>
        <v>35929100</v>
      </c>
      <c r="BX51" s="106">
        <v>6030500</v>
      </c>
      <c r="BY51" s="106">
        <v>7687900</v>
      </c>
      <c r="BZ51" s="106">
        <v>7307300</v>
      </c>
      <c r="CA51" s="106">
        <v>7347600</v>
      </c>
      <c r="CB51" s="106">
        <v>7555800</v>
      </c>
      <c r="CC51" s="106"/>
      <c r="CD51" s="106"/>
      <c r="CE51" s="106"/>
      <c r="CF51" s="106"/>
      <c r="CG51" s="106"/>
      <c r="CH51" s="106"/>
      <c r="CI51" s="106"/>
      <c r="CJ51" s="106">
        <f t="shared" si="52"/>
        <v>35929100</v>
      </c>
      <c r="CK51" s="93">
        <f t="shared" si="12"/>
        <v>8090000</v>
      </c>
      <c r="CL51" s="93">
        <f t="shared" si="13"/>
        <v>64070900</v>
      </c>
      <c r="CM51" s="93">
        <f t="shared" si="14"/>
        <v>0</v>
      </c>
      <c r="CN51" s="93">
        <f t="shared" si="15"/>
        <v>0</v>
      </c>
      <c r="CO51" s="17"/>
      <c r="CP51" s="115">
        <v>108090000</v>
      </c>
      <c r="CQ51" s="115">
        <f t="shared" si="16"/>
        <v>0</v>
      </c>
      <c r="CR51" s="115">
        <v>100000000</v>
      </c>
      <c r="CS51" s="115">
        <f t="shared" ref="CS51:CS58" si="57">+AW51-CR51</f>
        <v>0</v>
      </c>
      <c r="CT51" s="115">
        <v>35929100</v>
      </c>
      <c r="CU51" s="115">
        <f t="shared" si="17"/>
        <v>0</v>
      </c>
      <c r="CV51" s="115">
        <v>35929100</v>
      </c>
      <c r="CW51" s="115">
        <f t="shared" ref="CW51:CW58" si="58">+BW51-CV51</f>
        <v>0</v>
      </c>
      <c r="CX51" s="115">
        <v>35929100</v>
      </c>
      <c r="CY51" s="115">
        <f t="shared" ref="CY51:CY58" si="59">+CJ51-CX51</f>
        <v>0</v>
      </c>
    </row>
    <row r="52" spans="1:114" ht="13.5" customHeight="1" outlineLevel="5" x14ac:dyDescent="0.25">
      <c r="B52" s="3" t="str">
        <f t="shared" si="47"/>
        <v>A 1-0-5-2-210</v>
      </c>
      <c r="C52" s="98" t="s">
        <v>125</v>
      </c>
      <c r="D52" s="20">
        <v>10</v>
      </c>
      <c r="E52" s="105" t="s">
        <v>126</v>
      </c>
      <c r="F52" s="106">
        <v>6140790000</v>
      </c>
      <c r="G52" s="107">
        <v>0</v>
      </c>
      <c r="H52" s="106">
        <v>0</v>
      </c>
      <c r="I52" s="108">
        <v>0</v>
      </c>
      <c r="J52" s="106">
        <v>0</v>
      </c>
      <c r="K52" s="109">
        <v>0</v>
      </c>
      <c r="L52" s="108">
        <v>0</v>
      </c>
      <c r="M52" s="107">
        <v>600000000</v>
      </c>
      <c r="N52" s="110">
        <v>0</v>
      </c>
      <c r="O52" s="110">
        <v>0</v>
      </c>
      <c r="P52" s="111">
        <v>0</v>
      </c>
      <c r="Q52" s="108">
        <v>0</v>
      </c>
      <c r="R52" s="108">
        <v>0</v>
      </c>
      <c r="S52" s="108">
        <v>0</v>
      </c>
      <c r="T52" s="108">
        <v>0</v>
      </c>
      <c r="U52" s="108">
        <v>0</v>
      </c>
      <c r="V52" s="108">
        <v>0</v>
      </c>
      <c r="W52" s="108">
        <v>0</v>
      </c>
      <c r="X52" s="108">
        <v>0</v>
      </c>
      <c r="Y52" s="108">
        <v>0</v>
      </c>
      <c r="Z52" s="108">
        <v>0</v>
      </c>
      <c r="AA52" s="108">
        <v>0</v>
      </c>
      <c r="AB52" s="108">
        <v>0</v>
      </c>
      <c r="AC52" s="108">
        <v>0</v>
      </c>
      <c r="AD52" s="108">
        <v>0</v>
      </c>
      <c r="AE52" s="107">
        <f t="shared" si="55"/>
        <v>600000000</v>
      </c>
      <c r="AF52" s="106">
        <f t="shared" si="55"/>
        <v>0</v>
      </c>
      <c r="AG52" s="108"/>
      <c r="AH52" s="108"/>
      <c r="AI52" s="122"/>
      <c r="AJ52" s="106">
        <f t="shared" si="56"/>
        <v>5540790000</v>
      </c>
      <c r="AK52" s="112">
        <v>5503597383</v>
      </c>
      <c r="AL52" s="113">
        <v>0</v>
      </c>
      <c r="AM52" s="113">
        <v>0</v>
      </c>
      <c r="AN52" s="106">
        <v>0</v>
      </c>
      <c r="AO52" s="106">
        <v>0</v>
      </c>
      <c r="AP52" s="106"/>
      <c r="AQ52" s="106"/>
      <c r="AR52" s="106"/>
      <c r="AS52" s="106"/>
      <c r="AT52" s="106"/>
      <c r="AU52" s="106"/>
      <c r="AV52" s="106"/>
      <c r="AW52" s="106">
        <f t="shared" si="49"/>
        <v>5503597383</v>
      </c>
      <c r="AX52" s="106">
        <v>381206190</v>
      </c>
      <c r="AY52" s="106">
        <v>376557136</v>
      </c>
      <c r="AZ52" s="106">
        <v>381823000</v>
      </c>
      <c r="BA52" s="106">
        <v>386124135</v>
      </c>
      <c r="BB52" s="106">
        <v>392031208</v>
      </c>
      <c r="BC52" s="106"/>
      <c r="BD52" s="106"/>
      <c r="BE52" s="106"/>
      <c r="BF52" s="106"/>
      <c r="BG52" s="106"/>
      <c r="BH52" s="106"/>
      <c r="BI52" s="106"/>
      <c r="BJ52" s="106">
        <f t="shared" si="50"/>
        <v>1917741669</v>
      </c>
      <c r="BK52" s="106">
        <v>381206190</v>
      </c>
      <c r="BL52" s="106">
        <v>376557136</v>
      </c>
      <c r="BM52" s="106">
        <v>381823000</v>
      </c>
      <c r="BN52" s="106">
        <v>386124135</v>
      </c>
      <c r="BO52" s="106">
        <v>392031208</v>
      </c>
      <c r="BP52" s="106"/>
      <c r="BQ52" s="106"/>
      <c r="BR52" s="106"/>
      <c r="BS52" s="106"/>
      <c r="BT52" s="106"/>
      <c r="BU52" s="106"/>
      <c r="BV52" s="106"/>
      <c r="BW52" s="106">
        <f t="shared" si="51"/>
        <v>1917741669</v>
      </c>
      <c r="BX52" s="106">
        <v>381206190</v>
      </c>
      <c r="BY52" s="106">
        <v>376557136</v>
      </c>
      <c r="BZ52" s="106">
        <v>381823000</v>
      </c>
      <c r="CA52" s="106">
        <v>386124135</v>
      </c>
      <c r="CB52" s="106">
        <v>0</v>
      </c>
      <c r="CC52" s="106"/>
      <c r="CD52" s="106"/>
      <c r="CE52" s="106"/>
      <c r="CF52" s="106"/>
      <c r="CG52" s="106"/>
      <c r="CH52" s="106"/>
      <c r="CI52" s="106"/>
      <c r="CJ52" s="106">
        <f t="shared" si="52"/>
        <v>1525710461</v>
      </c>
      <c r="CK52" s="93">
        <f t="shared" si="12"/>
        <v>37192617</v>
      </c>
      <c r="CL52" s="93">
        <f t="shared" si="13"/>
        <v>3585855714</v>
      </c>
      <c r="CM52" s="93">
        <f t="shared" si="14"/>
        <v>0</v>
      </c>
      <c r="CN52" s="93">
        <f t="shared" si="15"/>
        <v>392031208</v>
      </c>
      <c r="CO52" s="17"/>
      <c r="CP52" s="115">
        <v>5540790000</v>
      </c>
      <c r="CQ52" s="115">
        <f t="shared" si="16"/>
        <v>0</v>
      </c>
      <c r="CR52" s="115">
        <v>5503597383</v>
      </c>
      <c r="CS52" s="115">
        <f t="shared" si="57"/>
        <v>0</v>
      </c>
      <c r="CT52" s="115">
        <v>1917741669</v>
      </c>
      <c r="CU52" s="115">
        <f t="shared" si="17"/>
        <v>0</v>
      </c>
      <c r="CV52" s="115">
        <v>1917741669</v>
      </c>
      <c r="CW52" s="115">
        <f t="shared" si="58"/>
        <v>0</v>
      </c>
      <c r="CX52" s="115">
        <v>1525710461</v>
      </c>
      <c r="CY52" s="115">
        <f t="shared" si="59"/>
        <v>0</v>
      </c>
    </row>
    <row r="53" spans="1:114" ht="12.75" customHeight="1" outlineLevel="5" x14ac:dyDescent="0.25">
      <c r="B53" s="3" t="str">
        <f t="shared" si="47"/>
        <v>A 1-0-5-2-310</v>
      </c>
      <c r="C53" s="98" t="s">
        <v>127</v>
      </c>
      <c r="D53" s="20">
        <v>10</v>
      </c>
      <c r="E53" s="105" t="s">
        <v>128</v>
      </c>
      <c r="F53" s="106">
        <v>6536970000</v>
      </c>
      <c r="G53" s="107">
        <v>0</v>
      </c>
      <c r="H53" s="106">
        <v>0</v>
      </c>
      <c r="I53" s="108">
        <v>0</v>
      </c>
      <c r="J53" s="106">
        <v>0</v>
      </c>
      <c r="K53" s="109">
        <v>0</v>
      </c>
      <c r="L53" s="108">
        <v>0</v>
      </c>
      <c r="M53" s="107">
        <v>1100000000</v>
      </c>
      <c r="N53" s="110">
        <v>0</v>
      </c>
      <c r="O53" s="110">
        <v>0</v>
      </c>
      <c r="P53" s="111">
        <v>0</v>
      </c>
      <c r="Q53" s="108">
        <v>0</v>
      </c>
      <c r="R53" s="108">
        <v>0</v>
      </c>
      <c r="S53" s="108">
        <v>0</v>
      </c>
      <c r="T53" s="108">
        <v>0</v>
      </c>
      <c r="U53" s="108">
        <v>0</v>
      </c>
      <c r="V53" s="108">
        <v>0</v>
      </c>
      <c r="W53" s="108">
        <v>0</v>
      </c>
      <c r="X53" s="108">
        <v>0</v>
      </c>
      <c r="Y53" s="108">
        <v>0</v>
      </c>
      <c r="Z53" s="108">
        <v>0</v>
      </c>
      <c r="AA53" s="108">
        <v>0</v>
      </c>
      <c r="AB53" s="108">
        <v>0</v>
      </c>
      <c r="AC53" s="108">
        <v>0</v>
      </c>
      <c r="AD53" s="108">
        <v>0</v>
      </c>
      <c r="AE53" s="107">
        <f t="shared" si="55"/>
        <v>1100000000</v>
      </c>
      <c r="AF53" s="106">
        <f t="shared" si="55"/>
        <v>0</v>
      </c>
      <c r="AG53" s="108"/>
      <c r="AH53" s="108"/>
      <c r="AI53" s="122"/>
      <c r="AJ53" s="106">
        <f t="shared" si="56"/>
        <v>5436970000</v>
      </c>
      <c r="AK53" s="112">
        <v>5400000000</v>
      </c>
      <c r="AL53" s="113">
        <v>0</v>
      </c>
      <c r="AM53" s="113">
        <v>0</v>
      </c>
      <c r="AN53" s="106">
        <v>0</v>
      </c>
      <c r="AO53" s="106">
        <v>0</v>
      </c>
      <c r="AP53" s="106"/>
      <c r="AQ53" s="106"/>
      <c r="AR53" s="106"/>
      <c r="AS53" s="106"/>
      <c r="AT53" s="106"/>
      <c r="AU53" s="106"/>
      <c r="AV53" s="106"/>
      <c r="AW53" s="106">
        <f t="shared" si="49"/>
        <v>5400000000</v>
      </c>
      <c r="AX53" s="106">
        <v>427792800</v>
      </c>
      <c r="AY53" s="106">
        <v>434162300</v>
      </c>
      <c r="AZ53" s="106">
        <v>419893100</v>
      </c>
      <c r="BA53" s="106">
        <v>434829500</v>
      </c>
      <c r="BB53" s="106">
        <v>422224300</v>
      </c>
      <c r="BC53" s="106"/>
      <c r="BD53" s="106"/>
      <c r="BE53" s="106"/>
      <c r="BF53" s="106"/>
      <c r="BG53" s="106"/>
      <c r="BH53" s="106"/>
      <c r="BI53" s="106"/>
      <c r="BJ53" s="106">
        <f t="shared" si="50"/>
        <v>2138902000</v>
      </c>
      <c r="BK53" s="106">
        <v>427792800</v>
      </c>
      <c r="BL53" s="106">
        <v>434162300</v>
      </c>
      <c r="BM53" s="106">
        <v>419893100</v>
      </c>
      <c r="BN53" s="106">
        <v>434829500</v>
      </c>
      <c r="BO53" s="106">
        <v>422224300</v>
      </c>
      <c r="BP53" s="106"/>
      <c r="BQ53" s="106"/>
      <c r="BR53" s="106"/>
      <c r="BS53" s="106"/>
      <c r="BT53" s="106"/>
      <c r="BU53" s="106"/>
      <c r="BV53" s="106"/>
      <c r="BW53" s="106">
        <f t="shared" si="51"/>
        <v>2138902000</v>
      </c>
      <c r="BX53" s="106">
        <v>427792800</v>
      </c>
      <c r="BY53" s="106">
        <v>434162300</v>
      </c>
      <c r="BZ53" s="106">
        <v>419893100</v>
      </c>
      <c r="CA53" s="106">
        <v>434829500</v>
      </c>
      <c r="CB53" s="106">
        <v>422224300</v>
      </c>
      <c r="CC53" s="106"/>
      <c r="CD53" s="106"/>
      <c r="CE53" s="106"/>
      <c r="CF53" s="106"/>
      <c r="CG53" s="106"/>
      <c r="CH53" s="106"/>
      <c r="CI53" s="106"/>
      <c r="CJ53" s="106">
        <f t="shared" si="52"/>
        <v>2138902000</v>
      </c>
      <c r="CK53" s="93">
        <f t="shared" si="12"/>
        <v>36970000</v>
      </c>
      <c r="CL53" s="93">
        <f t="shared" si="13"/>
        <v>3261098000</v>
      </c>
      <c r="CM53" s="93">
        <f t="shared" si="14"/>
        <v>0</v>
      </c>
      <c r="CN53" s="93">
        <f t="shared" si="15"/>
        <v>0</v>
      </c>
      <c r="CO53" s="17"/>
      <c r="CP53" s="115">
        <v>5436970000</v>
      </c>
      <c r="CQ53" s="115">
        <f t="shared" si="16"/>
        <v>0</v>
      </c>
      <c r="CR53" s="115">
        <v>5400000000</v>
      </c>
      <c r="CS53" s="115">
        <f t="shared" si="57"/>
        <v>0</v>
      </c>
      <c r="CT53" s="115">
        <v>2138902000</v>
      </c>
      <c r="CU53" s="115">
        <f t="shared" si="17"/>
        <v>0</v>
      </c>
      <c r="CV53" s="115">
        <v>2138902000</v>
      </c>
      <c r="CW53" s="115">
        <f t="shared" si="58"/>
        <v>0</v>
      </c>
      <c r="CX53" s="115">
        <v>2138902000</v>
      </c>
      <c r="CY53" s="115">
        <f t="shared" si="59"/>
        <v>0</v>
      </c>
    </row>
    <row r="54" spans="1:114" outlineLevel="5" x14ac:dyDescent="0.25">
      <c r="B54" s="3" t="str">
        <f t="shared" si="47"/>
        <v>A 1-0-5-2-610</v>
      </c>
      <c r="C54" s="98" t="s">
        <v>129</v>
      </c>
      <c r="D54" s="20">
        <v>10</v>
      </c>
      <c r="E54" s="105" t="s">
        <v>130</v>
      </c>
      <c r="F54" s="106">
        <v>198090000</v>
      </c>
      <c r="G54" s="107">
        <v>0</v>
      </c>
      <c r="H54" s="106">
        <v>0</v>
      </c>
      <c r="I54" s="108">
        <v>0</v>
      </c>
      <c r="J54" s="106">
        <v>0</v>
      </c>
      <c r="K54" s="109">
        <v>0</v>
      </c>
      <c r="L54" s="108">
        <v>0</v>
      </c>
      <c r="M54" s="118">
        <v>0</v>
      </c>
      <c r="N54" s="110">
        <v>0</v>
      </c>
      <c r="O54" s="110">
        <v>0</v>
      </c>
      <c r="P54" s="111">
        <v>0</v>
      </c>
      <c r="Q54" s="108">
        <v>0</v>
      </c>
      <c r="R54" s="108">
        <v>0</v>
      </c>
      <c r="S54" s="108">
        <v>0</v>
      </c>
      <c r="T54" s="108">
        <v>0</v>
      </c>
      <c r="U54" s="108">
        <v>0</v>
      </c>
      <c r="V54" s="108">
        <v>0</v>
      </c>
      <c r="W54" s="108">
        <v>0</v>
      </c>
      <c r="X54" s="108">
        <v>0</v>
      </c>
      <c r="Y54" s="108">
        <v>0</v>
      </c>
      <c r="Z54" s="108">
        <v>0</v>
      </c>
      <c r="AA54" s="108">
        <v>0</v>
      </c>
      <c r="AB54" s="108">
        <v>0</v>
      </c>
      <c r="AC54" s="108">
        <v>0</v>
      </c>
      <c r="AD54" s="108">
        <v>0</v>
      </c>
      <c r="AE54" s="107">
        <f t="shared" si="55"/>
        <v>0</v>
      </c>
      <c r="AF54" s="106">
        <f t="shared" si="55"/>
        <v>0</v>
      </c>
      <c r="AG54" s="108"/>
      <c r="AH54" s="108"/>
      <c r="AI54" s="122"/>
      <c r="AJ54" s="106">
        <f t="shared" si="56"/>
        <v>198090000</v>
      </c>
      <c r="AK54" s="112">
        <v>198090000</v>
      </c>
      <c r="AL54" s="113">
        <v>0</v>
      </c>
      <c r="AM54" s="113">
        <v>0</v>
      </c>
      <c r="AN54" s="106">
        <v>0</v>
      </c>
      <c r="AO54" s="106">
        <v>0</v>
      </c>
      <c r="AP54" s="106"/>
      <c r="AQ54" s="106"/>
      <c r="AR54" s="106"/>
      <c r="AS54" s="106"/>
      <c r="AT54" s="106"/>
      <c r="AU54" s="106"/>
      <c r="AV54" s="106"/>
      <c r="AW54" s="106">
        <f t="shared" si="49"/>
        <v>198090000</v>
      </c>
      <c r="AX54" s="106">
        <v>3933600</v>
      </c>
      <c r="AY54" s="106">
        <v>3796700</v>
      </c>
      <c r="AZ54" s="106">
        <v>3399000</v>
      </c>
      <c r="BA54" s="106">
        <v>3864600</v>
      </c>
      <c r="BB54" s="106">
        <v>3542000</v>
      </c>
      <c r="BC54" s="106"/>
      <c r="BD54" s="106"/>
      <c r="BE54" s="106"/>
      <c r="BF54" s="106"/>
      <c r="BG54" s="106"/>
      <c r="BH54" s="106"/>
      <c r="BI54" s="106"/>
      <c r="BJ54" s="106">
        <f t="shared" si="50"/>
        <v>18535900</v>
      </c>
      <c r="BK54" s="106">
        <v>3933600</v>
      </c>
      <c r="BL54" s="106">
        <v>3796700</v>
      </c>
      <c r="BM54" s="106">
        <v>3399000</v>
      </c>
      <c r="BN54" s="106">
        <v>3864600</v>
      </c>
      <c r="BO54" s="106">
        <v>3542000</v>
      </c>
      <c r="BP54" s="106"/>
      <c r="BQ54" s="106"/>
      <c r="BR54" s="106"/>
      <c r="BS54" s="106"/>
      <c r="BT54" s="106"/>
      <c r="BU54" s="106"/>
      <c r="BV54" s="106"/>
      <c r="BW54" s="106">
        <f t="shared" si="51"/>
        <v>18535900</v>
      </c>
      <c r="BX54" s="106">
        <v>3933600</v>
      </c>
      <c r="BY54" s="106">
        <v>3796700</v>
      </c>
      <c r="BZ54" s="106">
        <v>3399000</v>
      </c>
      <c r="CA54" s="106">
        <v>3864600</v>
      </c>
      <c r="CB54" s="106">
        <v>3542000</v>
      </c>
      <c r="CC54" s="106"/>
      <c r="CD54" s="106"/>
      <c r="CE54" s="106"/>
      <c r="CF54" s="106"/>
      <c r="CG54" s="106"/>
      <c r="CH54" s="106"/>
      <c r="CI54" s="106"/>
      <c r="CJ54" s="106">
        <f t="shared" si="52"/>
        <v>18535900</v>
      </c>
      <c r="CK54" s="93">
        <f t="shared" si="12"/>
        <v>0</v>
      </c>
      <c r="CL54" s="93">
        <f t="shared" si="13"/>
        <v>179554100</v>
      </c>
      <c r="CM54" s="93">
        <f t="shared" si="14"/>
        <v>0</v>
      </c>
      <c r="CN54" s="93">
        <f t="shared" si="15"/>
        <v>0</v>
      </c>
      <c r="CO54" s="17"/>
      <c r="CP54" s="115">
        <v>198090000</v>
      </c>
      <c r="CQ54" s="115">
        <f t="shared" si="16"/>
        <v>0</v>
      </c>
      <c r="CR54" s="115">
        <v>198090000</v>
      </c>
      <c r="CS54" s="115">
        <f t="shared" si="57"/>
        <v>0</v>
      </c>
      <c r="CT54" s="115">
        <v>18535900</v>
      </c>
      <c r="CU54" s="115">
        <f t="shared" si="17"/>
        <v>0</v>
      </c>
      <c r="CV54" s="115">
        <v>18535900</v>
      </c>
      <c r="CW54" s="115">
        <f t="shared" si="58"/>
        <v>0</v>
      </c>
      <c r="CX54" s="115">
        <v>18535900</v>
      </c>
      <c r="CY54" s="115">
        <f t="shared" si="59"/>
        <v>0</v>
      </c>
    </row>
    <row r="55" spans="1:114" s="102" customFormat="1" outlineLevel="4" x14ac:dyDescent="0.25">
      <c r="B55" s="102" t="str">
        <f t="shared" si="47"/>
        <v>A 1-0-5-610</v>
      </c>
      <c r="C55" s="100" t="s">
        <v>131</v>
      </c>
      <c r="D55" s="88">
        <v>10</v>
      </c>
      <c r="E55" s="117" t="s">
        <v>132</v>
      </c>
      <c r="F55" s="110">
        <v>3169440000</v>
      </c>
      <c r="G55" s="118">
        <v>0</v>
      </c>
      <c r="H55" s="110">
        <v>0</v>
      </c>
      <c r="I55" s="119">
        <v>0</v>
      </c>
      <c r="J55" s="110">
        <v>0</v>
      </c>
      <c r="K55" s="111">
        <v>0</v>
      </c>
      <c r="L55" s="119">
        <v>0</v>
      </c>
      <c r="M55" s="118">
        <v>200000000</v>
      </c>
      <c r="N55" s="110">
        <v>0</v>
      </c>
      <c r="O55" s="110">
        <v>0</v>
      </c>
      <c r="P55" s="111">
        <v>0</v>
      </c>
      <c r="Q55" s="119">
        <v>0</v>
      </c>
      <c r="R55" s="119">
        <v>0</v>
      </c>
      <c r="S55" s="119">
        <v>0</v>
      </c>
      <c r="T55" s="119">
        <v>0</v>
      </c>
      <c r="U55" s="119">
        <v>0</v>
      </c>
      <c r="V55" s="119">
        <v>0</v>
      </c>
      <c r="W55" s="119">
        <v>0</v>
      </c>
      <c r="X55" s="119">
        <v>0</v>
      </c>
      <c r="Y55" s="119">
        <v>0</v>
      </c>
      <c r="Z55" s="119">
        <v>0</v>
      </c>
      <c r="AA55" s="119">
        <v>0</v>
      </c>
      <c r="AB55" s="119">
        <v>0</v>
      </c>
      <c r="AC55" s="119">
        <v>0</v>
      </c>
      <c r="AD55" s="119">
        <v>0</v>
      </c>
      <c r="AE55" s="118">
        <f t="shared" si="55"/>
        <v>200000000</v>
      </c>
      <c r="AF55" s="110">
        <f t="shared" si="55"/>
        <v>0</v>
      </c>
      <c r="AG55" s="119"/>
      <c r="AH55" s="119"/>
      <c r="AI55" s="122"/>
      <c r="AJ55" s="110">
        <f t="shared" si="56"/>
        <v>2969440000</v>
      </c>
      <c r="AK55" s="124">
        <v>2900000000</v>
      </c>
      <c r="AL55" s="113">
        <v>0</v>
      </c>
      <c r="AM55" s="125">
        <v>0</v>
      </c>
      <c r="AN55" s="106">
        <v>0</v>
      </c>
      <c r="AO55" s="106">
        <v>0</v>
      </c>
      <c r="AP55" s="106"/>
      <c r="AQ55" s="106"/>
      <c r="AR55" s="106"/>
      <c r="AS55" s="106"/>
      <c r="AT55" s="106"/>
      <c r="AU55" s="106"/>
      <c r="AV55" s="106"/>
      <c r="AW55" s="110">
        <f t="shared" si="49"/>
        <v>2900000000</v>
      </c>
      <c r="AX55" s="110">
        <v>177554350</v>
      </c>
      <c r="AY55" s="110">
        <v>190686200</v>
      </c>
      <c r="AZ55" s="110">
        <v>197024600</v>
      </c>
      <c r="BA55" s="110">
        <v>197959350</v>
      </c>
      <c r="BB55" s="110">
        <v>208957850</v>
      </c>
      <c r="BC55" s="106"/>
      <c r="BD55" s="106"/>
      <c r="BE55" s="106"/>
      <c r="BF55" s="106"/>
      <c r="BG55" s="106"/>
      <c r="BH55" s="106"/>
      <c r="BI55" s="106"/>
      <c r="BJ55" s="110">
        <f t="shared" si="50"/>
        <v>972182350</v>
      </c>
      <c r="BK55" s="110">
        <v>177554350</v>
      </c>
      <c r="BL55" s="110">
        <v>190686200</v>
      </c>
      <c r="BM55" s="110">
        <v>197024600</v>
      </c>
      <c r="BN55" s="110">
        <v>197959350</v>
      </c>
      <c r="BO55" s="110">
        <v>208957850</v>
      </c>
      <c r="BP55" s="106"/>
      <c r="BQ55" s="106"/>
      <c r="BR55" s="106"/>
      <c r="BS55" s="106"/>
      <c r="BT55" s="106"/>
      <c r="BU55" s="106"/>
      <c r="BV55" s="106"/>
      <c r="BW55" s="110">
        <f t="shared" si="51"/>
        <v>972182350</v>
      </c>
      <c r="BX55" s="110">
        <v>177554350</v>
      </c>
      <c r="BY55" s="110">
        <v>190686200</v>
      </c>
      <c r="BZ55" s="110">
        <v>197024600</v>
      </c>
      <c r="CA55" s="110">
        <v>197959350</v>
      </c>
      <c r="CB55" s="110">
        <v>208957850</v>
      </c>
      <c r="CC55" s="106"/>
      <c r="CD55" s="106"/>
      <c r="CE55" s="106"/>
      <c r="CF55" s="106"/>
      <c r="CG55" s="106"/>
      <c r="CH55" s="106"/>
      <c r="CI55" s="106"/>
      <c r="CJ55" s="110">
        <f t="shared" si="52"/>
        <v>972182350</v>
      </c>
      <c r="CK55" s="93">
        <f t="shared" si="12"/>
        <v>69440000</v>
      </c>
      <c r="CL55" s="93">
        <f t="shared" si="13"/>
        <v>1927817650</v>
      </c>
      <c r="CM55" s="93">
        <f t="shared" si="14"/>
        <v>0</v>
      </c>
      <c r="CN55" s="93">
        <f t="shared" si="15"/>
        <v>0</v>
      </c>
      <c r="CO55" s="120"/>
      <c r="CP55" s="115">
        <v>2969440000</v>
      </c>
      <c r="CQ55" s="115">
        <f t="shared" si="16"/>
        <v>0</v>
      </c>
      <c r="CR55" s="115">
        <v>2900000000</v>
      </c>
      <c r="CS55" s="115">
        <f t="shared" si="57"/>
        <v>0</v>
      </c>
      <c r="CT55" s="115">
        <v>972182350</v>
      </c>
      <c r="CU55" s="115">
        <f t="shared" si="17"/>
        <v>0</v>
      </c>
      <c r="CV55" s="115">
        <v>972182350</v>
      </c>
      <c r="CW55" s="115">
        <f t="shared" si="58"/>
        <v>0</v>
      </c>
      <c r="CX55" s="115">
        <v>972182350</v>
      </c>
      <c r="CY55" s="115">
        <f t="shared" si="59"/>
        <v>0</v>
      </c>
      <c r="DA55" s="104"/>
      <c r="DB55" s="103"/>
      <c r="DC55" s="104"/>
      <c r="DD55" s="103"/>
      <c r="DE55" s="104"/>
      <c r="DF55" s="103"/>
      <c r="DG55" s="104"/>
      <c r="DH55" s="103"/>
      <c r="DI55" s="104"/>
      <c r="DJ55" s="103"/>
    </row>
    <row r="56" spans="1:114" s="102" customFormat="1" outlineLevel="4" x14ac:dyDescent="0.25">
      <c r="B56" s="102" t="str">
        <f t="shared" si="47"/>
        <v>A 1-0-5-710</v>
      </c>
      <c r="C56" s="100" t="s">
        <v>133</v>
      </c>
      <c r="D56" s="88">
        <v>10</v>
      </c>
      <c r="E56" s="117" t="s">
        <v>134</v>
      </c>
      <c r="F56" s="110">
        <v>594270000</v>
      </c>
      <c r="G56" s="118">
        <v>0</v>
      </c>
      <c r="H56" s="110">
        <v>0</v>
      </c>
      <c r="I56" s="119">
        <v>0</v>
      </c>
      <c r="J56" s="110">
        <v>0</v>
      </c>
      <c r="K56" s="111">
        <v>0</v>
      </c>
      <c r="L56" s="119">
        <v>0</v>
      </c>
      <c r="M56" s="118">
        <v>90000000</v>
      </c>
      <c r="N56" s="110">
        <v>0</v>
      </c>
      <c r="O56" s="110">
        <v>0</v>
      </c>
      <c r="P56" s="111">
        <v>0</v>
      </c>
      <c r="Q56" s="119">
        <v>0</v>
      </c>
      <c r="R56" s="119">
        <v>0</v>
      </c>
      <c r="S56" s="119">
        <v>0</v>
      </c>
      <c r="T56" s="119">
        <v>0</v>
      </c>
      <c r="U56" s="119">
        <v>0</v>
      </c>
      <c r="V56" s="119">
        <v>0</v>
      </c>
      <c r="W56" s="119">
        <v>0</v>
      </c>
      <c r="X56" s="119">
        <v>0</v>
      </c>
      <c r="Y56" s="119">
        <v>0</v>
      </c>
      <c r="Z56" s="119">
        <v>0</v>
      </c>
      <c r="AA56" s="119">
        <v>0</v>
      </c>
      <c r="AB56" s="119">
        <v>0</v>
      </c>
      <c r="AC56" s="119">
        <v>0</v>
      </c>
      <c r="AD56" s="119">
        <v>0</v>
      </c>
      <c r="AE56" s="118">
        <f t="shared" si="55"/>
        <v>90000000</v>
      </c>
      <c r="AF56" s="110">
        <f t="shared" si="55"/>
        <v>0</v>
      </c>
      <c r="AG56" s="119"/>
      <c r="AH56" s="119"/>
      <c r="AI56" s="122"/>
      <c r="AJ56" s="110">
        <f t="shared" si="56"/>
        <v>504270000</v>
      </c>
      <c r="AK56" s="124">
        <v>500000000</v>
      </c>
      <c r="AL56" s="113">
        <v>0</v>
      </c>
      <c r="AM56" s="125">
        <v>0</v>
      </c>
      <c r="AN56" s="106">
        <v>0</v>
      </c>
      <c r="AO56" s="106">
        <v>0</v>
      </c>
      <c r="AP56" s="106"/>
      <c r="AQ56" s="106"/>
      <c r="AR56" s="106"/>
      <c r="AS56" s="106"/>
      <c r="AT56" s="106"/>
      <c r="AU56" s="106"/>
      <c r="AV56" s="106"/>
      <c r="AW56" s="110">
        <f t="shared" si="49"/>
        <v>500000000</v>
      </c>
      <c r="AX56" s="110">
        <v>29603025</v>
      </c>
      <c r="AY56" s="110">
        <v>31794600</v>
      </c>
      <c r="AZ56" s="110">
        <v>32853700</v>
      </c>
      <c r="BA56" s="110">
        <v>33010025</v>
      </c>
      <c r="BB56" s="110">
        <v>34844025</v>
      </c>
      <c r="BC56" s="106"/>
      <c r="BD56" s="106"/>
      <c r="BE56" s="106"/>
      <c r="BF56" s="106"/>
      <c r="BG56" s="106"/>
      <c r="BH56" s="106"/>
      <c r="BI56" s="106"/>
      <c r="BJ56" s="110">
        <f t="shared" si="50"/>
        <v>162105375</v>
      </c>
      <c r="BK56" s="110">
        <v>29603025</v>
      </c>
      <c r="BL56" s="110">
        <v>31794600</v>
      </c>
      <c r="BM56" s="110">
        <v>32853700</v>
      </c>
      <c r="BN56" s="110">
        <v>33010025</v>
      </c>
      <c r="BO56" s="110">
        <v>34844025</v>
      </c>
      <c r="BP56" s="106"/>
      <c r="BQ56" s="106"/>
      <c r="BR56" s="106"/>
      <c r="BS56" s="106"/>
      <c r="BT56" s="106"/>
      <c r="BU56" s="106"/>
      <c r="BV56" s="106"/>
      <c r="BW56" s="110">
        <f t="shared" si="51"/>
        <v>162105375</v>
      </c>
      <c r="BX56" s="110">
        <v>29603025</v>
      </c>
      <c r="BY56" s="110">
        <v>31794600</v>
      </c>
      <c r="BZ56" s="110">
        <v>32853700</v>
      </c>
      <c r="CA56" s="110">
        <v>33010025</v>
      </c>
      <c r="CB56" s="110">
        <v>34844025</v>
      </c>
      <c r="CC56" s="106"/>
      <c r="CD56" s="106"/>
      <c r="CE56" s="106"/>
      <c r="CF56" s="106"/>
      <c r="CG56" s="106"/>
      <c r="CH56" s="106"/>
      <c r="CI56" s="106"/>
      <c r="CJ56" s="110">
        <f t="shared" si="52"/>
        <v>162105375</v>
      </c>
      <c r="CK56" s="93">
        <f t="shared" si="12"/>
        <v>4270000</v>
      </c>
      <c r="CL56" s="93">
        <f t="shared" si="13"/>
        <v>337894625</v>
      </c>
      <c r="CM56" s="93">
        <f t="shared" si="14"/>
        <v>0</v>
      </c>
      <c r="CN56" s="93">
        <f t="shared" si="15"/>
        <v>0</v>
      </c>
      <c r="CO56" s="120"/>
      <c r="CP56" s="115">
        <v>504270000</v>
      </c>
      <c r="CQ56" s="115">
        <f t="shared" si="16"/>
        <v>0</v>
      </c>
      <c r="CR56" s="115">
        <v>500000000</v>
      </c>
      <c r="CS56" s="115">
        <f t="shared" si="57"/>
        <v>0</v>
      </c>
      <c r="CT56" s="115">
        <v>162105375</v>
      </c>
      <c r="CU56" s="115">
        <f t="shared" si="17"/>
        <v>0</v>
      </c>
      <c r="CV56" s="115">
        <v>162105375</v>
      </c>
      <c r="CW56" s="115">
        <f t="shared" si="58"/>
        <v>0</v>
      </c>
      <c r="CX56" s="115">
        <v>162105375</v>
      </c>
      <c r="CY56" s="115">
        <f t="shared" si="59"/>
        <v>0</v>
      </c>
      <c r="DA56" s="104"/>
      <c r="DB56" s="103"/>
      <c r="DC56" s="104"/>
      <c r="DD56" s="103"/>
      <c r="DE56" s="104"/>
      <c r="DF56" s="103"/>
      <c r="DG56" s="104"/>
      <c r="DH56" s="103"/>
      <c r="DI56" s="104"/>
      <c r="DJ56" s="103"/>
    </row>
    <row r="57" spans="1:114" s="102" customFormat="1" ht="24" customHeight="1" outlineLevel="4" x14ac:dyDescent="0.25">
      <c r="B57" s="102" t="str">
        <f t="shared" si="47"/>
        <v>A 1-0-5-810</v>
      </c>
      <c r="C57" s="100" t="s">
        <v>135</v>
      </c>
      <c r="D57" s="88">
        <v>10</v>
      </c>
      <c r="E57" s="117" t="s">
        <v>136</v>
      </c>
      <c r="F57" s="110">
        <v>594270000</v>
      </c>
      <c r="G57" s="118">
        <v>0</v>
      </c>
      <c r="H57" s="110">
        <v>0</v>
      </c>
      <c r="I57" s="119">
        <v>0</v>
      </c>
      <c r="J57" s="110">
        <v>0</v>
      </c>
      <c r="K57" s="111">
        <v>0</v>
      </c>
      <c r="L57" s="119">
        <v>0</v>
      </c>
      <c r="M57" s="118">
        <v>90000000</v>
      </c>
      <c r="N57" s="110">
        <v>0</v>
      </c>
      <c r="O57" s="110">
        <v>0</v>
      </c>
      <c r="P57" s="111">
        <v>0</v>
      </c>
      <c r="Q57" s="119">
        <v>0</v>
      </c>
      <c r="R57" s="119">
        <v>0</v>
      </c>
      <c r="S57" s="119">
        <v>0</v>
      </c>
      <c r="T57" s="119">
        <v>0</v>
      </c>
      <c r="U57" s="119">
        <v>0</v>
      </c>
      <c r="V57" s="119">
        <v>0</v>
      </c>
      <c r="W57" s="119">
        <v>0</v>
      </c>
      <c r="X57" s="119">
        <v>0</v>
      </c>
      <c r="Y57" s="119">
        <v>0</v>
      </c>
      <c r="Z57" s="119">
        <v>0</v>
      </c>
      <c r="AA57" s="119">
        <v>0</v>
      </c>
      <c r="AB57" s="119">
        <v>0</v>
      </c>
      <c r="AC57" s="119">
        <v>0</v>
      </c>
      <c r="AD57" s="119">
        <v>0</v>
      </c>
      <c r="AE57" s="118">
        <f t="shared" si="55"/>
        <v>90000000</v>
      </c>
      <c r="AF57" s="110">
        <f t="shared" si="55"/>
        <v>0</v>
      </c>
      <c r="AG57" s="119"/>
      <c r="AH57" s="119"/>
      <c r="AI57" s="122"/>
      <c r="AJ57" s="110">
        <f t="shared" si="56"/>
        <v>504270000</v>
      </c>
      <c r="AK57" s="124">
        <v>500000000</v>
      </c>
      <c r="AL57" s="113">
        <v>0</v>
      </c>
      <c r="AM57" s="125">
        <v>0</v>
      </c>
      <c r="AN57" s="106">
        <v>0</v>
      </c>
      <c r="AO57" s="106">
        <v>0</v>
      </c>
      <c r="AP57" s="106"/>
      <c r="AQ57" s="106"/>
      <c r="AR57" s="106"/>
      <c r="AS57" s="106"/>
      <c r="AT57" s="106"/>
      <c r="AU57" s="106"/>
      <c r="AV57" s="106"/>
      <c r="AW57" s="110">
        <f t="shared" si="49"/>
        <v>500000000</v>
      </c>
      <c r="AX57" s="110">
        <v>29603025</v>
      </c>
      <c r="AY57" s="110">
        <v>31794600</v>
      </c>
      <c r="AZ57" s="110">
        <v>32853700</v>
      </c>
      <c r="BA57" s="110">
        <v>33010025</v>
      </c>
      <c r="BB57" s="110">
        <v>34844025</v>
      </c>
      <c r="BC57" s="106"/>
      <c r="BD57" s="106"/>
      <c r="BE57" s="106"/>
      <c r="BF57" s="106"/>
      <c r="BG57" s="106"/>
      <c r="BH57" s="106"/>
      <c r="BI57" s="106"/>
      <c r="BJ57" s="110">
        <f t="shared" si="50"/>
        <v>162105375</v>
      </c>
      <c r="BK57" s="110">
        <v>29603025</v>
      </c>
      <c r="BL57" s="110">
        <v>31794600</v>
      </c>
      <c r="BM57" s="110">
        <v>32853700</v>
      </c>
      <c r="BN57" s="110">
        <v>33010025</v>
      </c>
      <c r="BO57" s="110">
        <v>34844025</v>
      </c>
      <c r="BP57" s="106"/>
      <c r="BQ57" s="106"/>
      <c r="BR57" s="106"/>
      <c r="BS57" s="106"/>
      <c r="BT57" s="106"/>
      <c r="BU57" s="106"/>
      <c r="BV57" s="106"/>
      <c r="BW57" s="110">
        <f t="shared" si="51"/>
        <v>162105375</v>
      </c>
      <c r="BX57" s="110">
        <v>29603025</v>
      </c>
      <c r="BY57" s="110">
        <v>31794600</v>
      </c>
      <c r="BZ57" s="110">
        <v>32853700</v>
      </c>
      <c r="CA57" s="110">
        <v>33010025</v>
      </c>
      <c r="CB57" s="110">
        <v>34844025</v>
      </c>
      <c r="CC57" s="106"/>
      <c r="CD57" s="106"/>
      <c r="CE57" s="106"/>
      <c r="CF57" s="106"/>
      <c r="CG57" s="106"/>
      <c r="CH57" s="106"/>
      <c r="CI57" s="106"/>
      <c r="CJ57" s="110">
        <f t="shared" si="52"/>
        <v>162105375</v>
      </c>
      <c r="CK57" s="93">
        <f t="shared" si="12"/>
        <v>4270000</v>
      </c>
      <c r="CL57" s="93">
        <f t="shared" si="13"/>
        <v>337894625</v>
      </c>
      <c r="CM57" s="93">
        <f t="shared" si="14"/>
        <v>0</v>
      </c>
      <c r="CN57" s="93">
        <f t="shared" si="15"/>
        <v>0</v>
      </c>
      <c r="CO57" s="120"/>
      <c r="CP57" s="115">
        <v>504270000</v>
      </c>
      <c r="CQ57" s="115">
        <f t="shared" si="16"/>
        <v>0</v>
      </c>
      <c r="CR57" s="115">
        <v>500000000</v>
      </c>
      <c r="CS57" s="115">
        <f t="shared" si="57"/>
        <v>0</v>
      </c>
      <c r="CT57" s="115">
        <v>162105375</v>
      </c>
      <c r="CU57" s="115">
        <f t="shared" si="17"/>
        <v>0</v>
      </c>
      <c r="CV57" s="115">
        <v>162105375</v>
      </c>
      <c r="CW57" s="115">
        <f t="shared" si="58"/>
        <v>0</v>
      </c>
      <c r="CX57" s="115">
        <v>162105375</v>
      </c>
      <c r="CY57" s="115">
        <f t="shared" si="59"/>
        <v>0</v>
      </c>
      <c r="DA57" s="104"/>
      <c r="DB57" s="103"/>
      <c r="DC57" s="104"/>
      <c r="DD57" s="103"/>
      <c r="DE57" s="104"/>
      <c r="DF57" s="103"/>
      <c r="DG57" s="104"/>
      <c r="DH57" s="103"/>
      <c r="DI57" s="104"/>
      <c r="DJ57" s="103"/>
    </row>
    <row r="58" spans="1:114" s="102" customFormat="1" ht="16.5" outlineLevel="4" thickBot="1" x14ac:dyDescent="0.3">
      <c r="B58" s="102" t="str">
        <f t="shared" si="47"/>
        <v>A 1-0-5-910</v>
      </c>
      <c r="C58" s="126" t="s">
        <v>137</v>
      </c>
      <c r="D58" s="127">
        <v>10</v>
      </c>
      <c r="E58" s="128" t="s">
        <v>138</v>
      </c>
      <c r="F58" s="129">
        <v>1188540000</v>
      </c>
      <c r="G58" s="130">
        <v>0</v>
      </c>
      <c r="H58" s="129">
        <v>0</v>
      </c>
      <c r="I58" s="131">
        <v>0</v>
      </c>
      <c r="J58" s="129">
        <v>0</v>
      </c>
      <c r="K58" s="132">
        <v>0</v>
      </c>
      <c r="L58" s="131">
        <v>0</v>
      </c>
      <c r="M58" s="130">
        <v>180000000</v>
      </c>
      <c r="N58" s="129">
        <v>0</v>
      </c>
      <c r="O58" s="129">
        <v>0</v>
      </c>
      <c r="P58" s="132">
        <v>0</v>
      </c>
      <c r="Q58" s="131">
        <v>0</v>
      </c>
      <c r="R58" s="131">
        <v>0</v>
      </c>
      <c r="S58" s="131">
        <v>0</v>
      </c>
      <c r="T58" s="131">
        <v>0</v>
      </c>
      <c r="U58" s="131">
        <v>0</v>
      </c>
      <c r="V58" s="131">
        <v>0</v>
      </c>
      <c r="W58" s="131">
        <v>0</v>
      </c>
      <c r="X58" s="131">
        <v>0</v>
      </c>
      <c r="Y58" s="131">
        <v>0</v>
      </c>
      <c r="Z58" s="131">
        <v>0</v>
      </c>
      <c r="AA58" s="131">
        <v>0</v>
      </c>
      <c r="AB58" s="131">
        <v>0</v>
      </c>
      <c r="AC58" s="131">
        <v>0</v>
      </c>
      <c r="AD58" s="131">
        <v>0</v>
      </c>
      <c r="AE58" s="130">
        <f>+G58+I58+K58+M58+O58+Q58+S58+U58+W58+Y58+AA58+AC58</f>
        <v>180000000</v>
      </c>
      <c r="AF58" s="129">
        <f>+H58+J58+L58+N58+P58+R58+T58+V58+X58+Z58+AB58+AD58</f>
        <v>0</v>
      </c>
      <c r="AG58" s="131"/>
      <c r="AH58" s="131"/>
      <c r="AI58" s="133"/>
      <c r="AJ58" s="129">
        <f t="shared" si="56"/>
        <v>1008540000</v>
      </c>
      <c r="AK58" s="134">
        <v>1000000000</v>
      </c>
      <c r="AL58" s="135">
        <v>0</v>
      </c>
      <c r="AM58" s="136">
        <v>0</v>
      </c>
      <c r="AN58" s="137">
        <v>0</v>
      </c>
      <c r="AO58" s="137">
        <v>0</v>
      </c>
      <c r="AP58" s="137"/>
      <c r="AQ58" s="137"/>
      <c r="AR58" s="137"/>
      <c r="AS58" s="137"/>
      <c r="AT58" s="137"/>
      <c r="AU58" s="137"/>
      <c r="AV58" s="137"/>
      <c r="AW58" s="129">
        <f t="shared" si="49"/>
        <v>1000000000</v>
      </c>
      <c r="AX58" s="129">
        <v>59175050</v>
      </c>
      <c r="AY58" s="129">
        <v>63549300</v>
      </c>
      <c r="AZ58" s="129">
        <v>65663700</v>
      </c>
      <c r="BA58" s="129">
        <v>65973750</v>
      </c>
      <c r="BB58" s="129">
        <v>69639350</v>
      </c>
      <c r="BC58" s="137"/>
      <c r="BD58" s="137"/>
      <c r="BE58" s="137"/>
      <c r="BF58" s="137"/>
      <c r="BG58" s="137"/>
      <c r="BH58" s="137"/>
      <c r="BI58" s="137"/>
      <c r="BJ58" s="129">
        <f t="shared" si="50"/>
        <v>324001150</v>
      </c>
      <c r="BK58" s="129">
        <v>59175050</v>
      </c>
      <c r="BL58" s="129">
        <v>63549300</v>
      </c>
      <c r="BM58" s="129">
        <v>65663700</v>
      </c>
      <c r="BN58" s="129">
        <v>65973750</v>
      </c>
      <c r="BO58" s="129">
        <v>69639350</v>
      </c>
      <c r="BP58" s="137"/>
      <c r="BQ58" s="137"/>
      <c r="BR58" s="137"/>
      <c r="BS58" s="137"/>
      <c r="BT58" s="137"/>
      <c r="BU58" s="137"/>
      <c r="BV58" s="137"/>
      <c r="BW58" s="129">
        <f t="shared" si="51"/>
        <v>324001150</v>
      </c>
      <c r="BX58" s="129">
        <v>59175050</v>
      </c>
      <c r="BY58" s="129">
        <v>63549300</v>
      </c>
      <c r="BZ58" s="110">
        <v>65663700</v>
      </c>
      <c r="CA58" s="129">
        <v>65973750</v>
      </c>
      <c r="CB58" s="129">
        <v>69639350</v>
      </c>
      <c r="CC58" s="137"/>
      <c r="CD58" s="137"/>
      <c r="CE58" s="137"/>
      <c r="CF58" s="137"/>
      <c r="CG58" s="137"/>
      <c r="CH58" s="137"/>
      <c r="CI58" s="137"/>
      <c r="CJ58" s="129">
        <f t="shared" si="52"/>
        <v>324001150</v>
      </c>
      <c r="CK58" s="138">
        <f t="shared" si="12"/>
        <v>8540000</v>
      </c>
      <c r="CL58" s="138">
        <f t="shared" si="13"/>
        <v>675998850</v>
      </c>
      <c r="CM58" s="138">
        <f t="shared" si="14"/>
        <v>0</v>
      </c>
      <c r="CN58" s="138">
        <f t="shared" si="15"/>
        <v>0</v>
      </c>
      <c r="CO58" s="120"/>
      <c r="CP58" s="115">
        <v>1008540000</v>
      </c>
      <c r="CQ58" s="115">
        <f t="shared" si="16"/>
        <v>0</v>
      </c>
      <c r="CR58" s="115">
        <v>1000000000</v>
      </c>
      <c r="CS58" s="115">
        <f t="shared" si="57"/>
        <v>0</v>
      </c>
      <c r="CT58" s="115">
        <v>324001150</v>
      </c>
      <c r="CU58" s="115">
        <f t="shared" si="17"/>
        <v>0</v>
      </c>
      <c r="CV58" s="115">
        <v>324001150</v>
      </c>
      <c r="CW58" s="115">
        <f t="shared" si="58"/>
        <v>0</v>
      </c>
      <c r="CX58" s="115">
        <v>324001150</v>
      </c>
      <c r="CY58" s="115">
        <f t="shared" si="59"/>
        <v>0</v>
      </c>
      <c r="DA58" s="104"/>
      <c r="DB58" s="103"/>
      <c r="DC58" s="104"/>
      <c r="DD58" s="103"/>
      <c r="DE58" s="104"/>
      <c r="DF58" s="103"/>
      <c r="DG58" s="104"/>
      <c r="DH58" s="103"/>
      <c r="DI58" s="104"/>
      <c r="DJ58" s="103"/>
    </row>
    <row r="59" spans="1:114" ht="16.5" thickBot="1" x14ac:dyDescent="0.3">
      <c r="C59" s="139"/>
      <c r="D59" s="20"/>
      <c r="E59" s="22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40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08"/>
      <c r="AY59" s="119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  <c r="BL59" s="119"/>
      <c r="BM59" s="119"/>
      <c r="BN59" s="119"/>
      <c r="BO59" s="119"/>
      <c r="BP59" s="119"/>
      <c r="BQ59" s="119"/>
      <c r="BR59" s="119"/>
      <c r="BS59" s="119"/>
      <c r="BT59" s="119"/>
      <c r="BU59" s="119"/>
      <c r="BV59" s="119"/>
      <c r="BW59" s="119"/>
      <c r="BX59" s="119"/>
      <c r="BY59" s="119"/>
      <c r="BZ59" s="119"/>
      <c r="CA59" s="119"/>
      <c r="CB59" s="119"/>
      <c r="CC59" s="119"/>
      <c r="CD59" s="119"/>
      <c r="CE59" s="119"/>
      <c r="CF59" s="119"/>
      <c r="CG59" s="119"/>
      <c r="CH59" s="119"/>
      <c r="CI59" s="119"/>
      <c r="CJ59" s="119"/>
      <c r="CK59" s="119"/>
      <c r="CL59" s="119"/>
      <c r="CM59" s="119"/>
      <c r="CN59" s="119"/>
      <c r="CO59" s="17"/>
      <c r="CP59" s="121"/>
      <c r="CQ59" s="121">
        <f t="shared" si="16"/>
        <v>0</v>
      </c>
      <c r="CR59" s="121"/>
      <c r="CS59" s="121"/>
      <c r="CT59" s="121">
        <v>0</v>
      </c>
      <c r="CU59" s="121">
        <f t="shared" si="17"/>
        <v>0</v>
      </c>
      <c r="CV59" s="121">
        <v>0</v>
      </c>
      <c r="CW59" s="121"/>
      <c r="CX59" s="121">
        <v>0</v>
      </c>
      <c r="CY59" s="115">
        <f>+CX59-CJ59</f>
        <v>0</v>
      </c>
    </row>
    <row r="60" spans="1:114" x14ac:dyDescent="0.25">
      <c r="A60" s="3" t="s">
        <v>139</v>
      </c>
      <c r="B60" s="141"/>
      <c r="C60" s="142"/>
      <c r="D60" s="143"/>
      <c r="E60" s="89" t="s">
        <v>140</v>
      </c>
      <c r="F60" s="144">
        <f t="shared" ref="F60:BQ60" si="60">+F61+F70</f>
        <v>14213700000</v>
      </c>
      <c r="G60" s="144">
        <f>+G61+G70</f>
        <v>22846270</v>
      </c>
      <c r="H60" s="144">
        <f>+H61+H70</f>
        <v>22846270</v>
      </c>
      <c r="I60" s="144">
        <f t="shared" si="60"/>
        <v>0</v>
      </c>
      <c r="J60" s="144">
        <f t="shared" si="60"/>
        <v>0</v>
      </c>
      <c r="K60" s="144">
        <f t="shared" si="60"/>
        <v>135500000</v>
      </c>
      <c r="L60" s="144">
        <f t="shared" si="60"/>
        <v>135500000</v>
      </c>
      <c r="M60" s="144">
        <f t="shared" si="60"/>
        <v>16900000</v>
      </c>
      <c r="N60" s="144">
        <f t="shared" si="60"/>
        <v>5970900000</v>
      </c>
      <c r="O60" s="144">
        <f t="shared" si="60"/>
        <v>190600000</v>
      </c>
      <c r="P60" s="144">
        <f t="shared" si="60"/>
        <v>190600000</v>
      </c>
      <c r="Q60" s="144">
        <f t="shared" si="60"/>
        <v>0</v>
      </c>
      <c r="R60" s="144">
        <f t="shared" si="60"/>
        <v>0</v>
      </c>
      <c r="S60" s="144">
        <f t="shared" si="60"/>
        <v>0</v>
      </c>
      <c r="T60" s="144">
        <f t="shared" si="60"/>
        <v>0</v>
      </c>
      <c r="U60" s="144">
        <f t="shared" si="60"/>
        <v>0</v>
      </c>
      <c r="V60" s="144">
        <f t="shared" si="60"/>
        <v>0</v>
      </c>
      <c r="W60" s="144">
        <f t="shared" si="60"/>
        <v>0</v>
      </c>
      <c r="X60" s="144">
        <f t="shared" si="60"/>
        <v>0</v>
      </c>
      <c r="Y60" s="144">
        <f t="shared" si="60"/>
        <v>0</v>
      </c>
      <c r="Z60" s="144">
        <f t="shared" si="60"/>
        <v>0</v>
      </c>
      <c r="AA60" s="144">
        <f t="shared" si="60"/>
        <v>0</v>
      </c>
      <c r="AB60" s="144">
        <f t="shared" si="60"/>
        <v>0</v>
      </c>
      <c r="AC60" s="144">
        <f t="shared" si="60"/>
        <v>0</v>
      </c>
      <c r="AD60" s="144">
        <f t="shared" si="60"/>
        <v>0</v>
      </c>
      <c r="AE60" s="144">
        <f t="shared" si="60"/>
        <v>365846270</v>
      </c>
      <c r="AF60" s="144">
        <f t="shared" si="60"/>
        <v>6319846270</v>
      </c>
      <c r="AG60" s="144">
        <f t="shared" si="60"/>
        <v>0</v>
      </c>
      <c r="AH60" s="144">
        <f t="shared" si="60"/>
        <v>0</v>
      </c>
      <c r="AI60" s="144">
        <f t="shared" si="60"/>
        <v>0</v>
      </c>
      <c r="AJ60" s="144">
        <f>+AJ61+AJ70</f>
        <v>20167700000</v>
      </c>
      <c r="AK60" s="144">
        <f t="shared" si="60"/>
        <v>6922665223</v>
      </c>
      <c r="AL60" s="144">
        <f t="shared" si="60"/>
        <v>799280940</v>
      </c>
      <c r="AM60" s="144">
        <f t="shared" si="60"/>
        <v>1188756854</v>
      </c>
      <c r="AN60" s="144">
        <f t="shared" si="60"/>
        <v>1070506914</v>
      </c>
      <c r="AO60" s="144">
        <f t="shared" si="60"/>
        <v>868427100</v>
      </c>
      <c r="AP60" s="144">
        <f t="shared" si="60"/>
        <v>0</v>
      </c>
      <c r="AQ60" s="144">
        <f t="shared" si="60"/>
        <v>0</v>
      </c>
      <c r="AR60" s="144">
        <f t="shared" si="60"/>
        <v>0</v>
      </c>
      <c r="AS60" s="144">
        <f t="shared" si="60"/>
        <v>0</v>
      </c>
      <c r="AT60" s="144">
        <f t="shared" si="60"/>
        <v>0</v>
      </c>
      <c r="AU60" s="144">
        <f t="shared" si="60"/>
        <v>0</v>
      </c>
      <c r="AV60" s="144">
        <f t="shared" si="60"/>
        <v>0</v>
      </c>
      <c r="AW60" s="144">
        <f t="shared" si="60"/>
        <v>10849637031</v>
      </c>
      <c r="AX60" s="144">
        <f t="shared" si="60"/>
        <v>2732968000</v>
      </c>
      <c r="AY60" s="144">
        <f t="shared" si="60"/>
        <v>436840219</v>
      </c>
      <c r="AZ60" s="144">
        <f t="shared" si="60"/>
        <v>628751801</v>
      </c>
      <c r="BA60" s="144">
        <f t="shared" si="60"/>
        <v>628247053</v>
      </c>
      <c r="BB60" s="144">
        <f t="shared" si="60"/>
        <v>727608893</v>
      </c>
      <c r="BC60" s="144">
        <f t="shared" si="60"/>
        <v>0</v>
      </c>
      <c r="BD60" s="144">
        <f t="shared" si="60"/>
        <v>0</v>
      </c>
      <c r="BE60" s="144">
        <f t="shared" si="60"/>
        <v>0</v>
      </c>
      <c r="BF60" s="144">
        <f t="shared" si="60"/>
        <v>0</v>
      </c>
      <c r="BG60" s="144">
        <f t="shared" si="60"/>
        <v>0</v>
      </c>
      <c r="BH60" s="144">
        <f t="shared" si="60"/>
        <v>0</v>
      </c>
      <c r="BI60" s="144">
        <f t="shared" si="60"/>
        <v>0</v>
      </c>
      <c r="BJ60" s="144">
        <f t="shared" si="60"/>
        <v>5154415966</v>
      </c>
      <c r="BK60" s="144">
        <f t="shared" si="60"/>
        <v>118783915</v>
      </c>
      <c r="BL60" s="144">
        <f t="shared" si="60"/>
        <v>759073967</v>
      </c>
      <c r="BM60" s="144">
        <f t="shared" si="60"/>
        <v>431861611</v>
      </c>
      <c r="BN60" s="144">
        <f t="shared" si="60"/>
        <v>420198661</v>
      </c>
      <c r="BO60" s="144">
        <f t="shared" si="60"/>
        <v>373043729</v>
      </c>
      <c r="BP60" s="144">
        <f t="shared" si="60"/>
        <v>0</v>
      </c>
      <c r="BQ60" s="144">
        <f t="shared" si="60"/>
        <v>0</v>
      </c>
      <c r="BR60" s="144">
        <f t="shared" ref="BR60:CJ60" si="61">+BR61+BR70</f>
        <v>0</v>
      </c>
      <c r="BS60" s="144">
        <f t="shared" si="61"/>
        <v>0</v>
      </c>
      <c r="BT60" s="144">
        <f t="shared" si="61"/>
        <v>0</v>
      </c>
      <c r="BU60" s="144">
        <f t="shared" si="61"/>
        <v>0</v>
      </c>
      <c r="BV60" s="144">
        <f t="shared" si="61"/>
        <v>0</v>
      </c>
      <c r="BW60" s="144">
        <f t="shared" si="61"/>
        <v>2102961883</v>
      </c>
      <c r="BX60" s="144">
        <f t="shared" si="61"/>
        <v>117891265</v>
      </c>
      <c r="BY60" s="144">
        <f t="shared" si="61"/>
        <v>759966617</v>
      </c>
      <c r="BZ60" s="144">
        <f t="shared" si="61"/>
        <v>428335611</v>
      </c>
      <c r="CA60" s="144">
        <f t="shared" si="61"/>
        <v>423724661</v>
      </c>
      <c r="CB60" s="144">
        <f t="shared" si="61"/>
        <v>368047159</v>
      </c>
      <c r="CC60" s="144">
        <f t="shared" si="61"/>
        <v>0</v>
      </c>
      <c r="CD60" s="144">
        <f t="shared" si="61"/>
        <v>0</v>
      </c>
      <c r="CE60" s="144">
        <f t="shared" si="61"/>
        <v>0</v>
      </c>
      <c r="CF60" s="144">
        <f t="shared" si="61"/>
        <v>0</v>
      </c>
      <c r="CG60" s="144">
        <f t="shared" si="61"/>
        <v>0</v>
      </c>
      <c r="CH60" s="144">
        <f t="shared" si="61"/>
        <v>0</v>
      </c>
      <c r="CI60" s="144">
        <f t="shared" si="61"/>
        <v>0</v>
      </c>
      <c r="CJ60" s="144">
        <f t="shared" si="61"/>
        <v>2097965313</v>
      </c>
      <c r="CK60" s="90">
        <f>+AJ60-AW60</f>
        <v>9318062969</v>
      </c>
      <c r="CL60" s="90">
        <f t="shared" si="13"/>
        <v>5695221065</v>
      </c>
      <c r="CM60" s="90">
        <f t="shared" si="14"/>
        <v>3051454083</v>
      </c>
      <c r="CN60" s="90">
        <f t="shared" si="15"/>
        <v>4996570</v>
      </c>
      <c r="CO60" s="145"/>
      <c r="CP60" s="121">
        <f>+CP61+CP70</f>
        <v>20167700000</v>
      </c>
      <c r="CQ60" s="121">
        <f t="shared" si="16"/>
        <v>0</v>
      </c>
      <c r="CR60" s="121">
        <f>+CR61+CR70</f>
        <v>10849637031</v>
      </c>
      <c r="CS60" s="121">
        <f t="shared" ref="CS60:CW60" si="62">+CS61+CS70</f>
        <v>0</v>
      </c>
      <c r="CT60" s="121">
        <f>+CT61+CT70</f>
        <v>5154415966</v>
      </c>
      <c r="CU60" s="121">
        <f t="shared" si="17"/>
        <v>0</v>
      </c>
      <c r="CV60" s="121">
        <f>+CV61+CV70</f>
        <v>2102961883</v>
      </c>
      <c r="CW60" s="121">
        <f t="shared" si="62"/>
        <v>0</v>
      </c>
      <c r="CX60" s="121">
        <f>+CX61+CX70</f>
        <v>2097965313</v>
      </c>
      <c r="CY60" s="115">
        <f>+CX60-CJ60</f>
        <v>0</v>
      </c>
    </row>
    <row r="61" spans="1:114" outlineLevel="2" x14ac:dyDescent="0.25">
      <c r="A61" s="99" t="s">
        <v>141</v>
      </c>
      <c r="B61" s="146"/>
      <c r="C61" s="100" t="s">
        <v>142</v>
      </c>
      <c r="D61" s="88">
        <v>10</v>
      </c>
      <c r="E61" s="117" t="s">
        <v>143</v>
      </c>
      <c r="F61" s="110">
        <f>+F62+F67</f>
        <v>265000000</v>
      </c>
      <c r="G61" s="110">
        <f>+G62+G67</f>
        <v>0</v>
      </c>
      <c r="H61" s="110">
        <f>+H62+H67</f>
        <v>0</v>
      </c>
      <c r="I61" s="110">
        <f t="shared" ref="I61:BT61" si="63">+I62+I67</f>
        <v>0</v>
      </c>
      <c r="J61" s="110">
        <f t="shared" si="63"/>
        <v>0</v>
      </c>
      <c r="K61" s="110">
        <f t="shared" si="63"/>
        <v>5500000</v>
      </c>
      <c r="L61" s="110">
        <f t="shared" si="63"/>
        <v>5500000</v>
      </c>
      <c r="M61" s="110">
        <f t="shared" si="63"/>
        <v>16900000</v>
      </c>
      <c r="N61" s="110">
        <f t="shared" si="63"/>
        <v>16900000</v>
      </c>
      <c r="O61" s="110">
        <f t="shared" si="63"/>
        <v>0</v>
      </c>
      <c r="P61" s="110">
        <f t="shared" si="63"/>
        <v>0</v>
      </c>
      <c r="Q61" s="110">
        <f t="shared" si="63"/>
        <v>0</v>
      </c>
      <c r="R61" s="110">
        <f t="shared" si="63"/>
        <v>0</v>
      </c>
      <c r="S61" s="110">
        <f t="shared" si="63"/>
        <v>0</v>
      </c>
      <c r="T61" s="110">
        <f t="shared" si="63"/>
        <v>0</v>
      </c>
      <c r="U61" s="110">
        <f t="shared" si="63"/>
        <v>0</v>
      </c>
      <c r="V61" s="110">
        <f t="shared" si="63"/>
        <v>0</v>
      </c>
      <c r="W61" s="110">
        <f t="shared" si="63"/>
        <v>0</v>
      </c>
      <c r="X61" s="110">
        <f t="shared" si="63"/>
        <v>0</v>
      </c>
      <c r="Y61" s="110">
        <f t="shared" si="63"/>
        <v>0</v>
      </c>
      <c r="Z61" s="110">
        <f t="shared" si="63"/>
        <v>0</v>
      </c>
      <c r="AA61" s="110">
        <f t="shared" si="63"/>
        <v>0</v>
      </c>
      <c r="AB61" s="110">
        <f t="shared" si="63"/>
        <v>0</v>
      </c>
      <c r="AC61" s="110">
        <f t="shared" si="63"/>
        <v>0</v>
      </c>
      <c r="AD61" s="110">
        <f t="shared" si="63"/>
        <v>0</v>
      </c>
      <c r="AE61" s="110">
        <f t="shared" si="63"/>
        <v>22400000</v>
      </c>
      <c r="AF61" s="110">
        <f t="shared" si="63"/>
        <v>22400000</v>
      </c>
      <c r="AG61" s="110">
        <f t="shared" si="63"/>
        <v>0</v>
      </c>
      <c r="AH61" s="110">
        <f t="shared" si="63"/>
        <v>0</v>
      </c>
      <c r="AI61" s="110">
        <f t="shared" si="63"/>
        <v>0</v>
      </c>
      <c r="AJ61" s="110">
        <f>+AJ62+AJ67</f>
        <v>265000000</v>
      </c>
      <c r="AK61" s="110">
        <f>+AK62+AK67</f>
        <v>16433760</v>
      </c>
      <c r="AL61" s="110">
        <f t="shared" si="63"/>
        <v>156526897</v>
      </c>
      <c r="AM61" s="110">
        <f t="shared" si="63"/>
        <v>30512715</v>
      </c>
      <c r="AN61" s="110">
        <f t="shared" si="63"/>
        <v>49817486</v>
      </c>
      <c r="AO61" s="110">
        <f t="shared" si="63"/>
        <v>0</v>
      </c>
      <c r="AP61" s="110">
        <f t="shared" si="63"/>
        <v>0</v>
      </c>
      <c r="AQ61" s="110">
        <f t="shared" si="63"/>
        <v>0</v>
      </c>
      <c r="AR61" s="110">
        <f t="shared" si="63"/>
        <v>0</v>
      </c>
      <c r="AS61" s="110">
        <f t="shared" si="63"/>
        <v>0</v>
      </c>
      <c r="AT61" s="110">
        <f t="shared" si="63"/>
        <v>0</v>
      </c>
      <c r="AU61" s="110">
        <f t="shared" si="63"/>
        <v>0</v>
      </c>
      <c r="AV61" s="110">
        <f t="shared" si="63"/>
        <v>0</v>
      </c>
      <c r="AW61" s="110">
        <f t="shared" si="63"/>
        <v>253290858</v>
      </c>
      <c r="AX61" s="110">
        <f t="shared" si="63"/>
        <v>16433760</v>
      </c>
      <c r="AY61" s="110">
        <f t="shared" si="63"/>
        <v>156526897</v>
      </c>
      <c r="AZ61" s="110">
        <f t="shared" si="63"/>
        <v>30512715</v>
      </c>
      <c r="BA61" s="110">
        <f t="shared" si="63"/>
        <v>49817486</v>
      </c>
      <c r="BB61" s="110">
        <f t="shared" si="63"/>
        <v>0</v>
      </c>
      <c r="BC61" s="110">
        <f t="shared" si="63"/>
        <v>0</v>
      </c>
      <c r="BD61" s="110">
        <f t="shared" si="63"/>
        <v>0</v>
      </c>
      <c r="BE61" s="110">
        <f t="shared" si="63"/>
        <v>0</v>
      </c>
      <c r="BF61" s="110">
        <f t="shared" si="63"/>
        <v>0</v>
      </c>
      <c r="BG61" s="110">
        <f t="shared" si="63"/>
        <v>0</v>
      </c>
      <c r="BH61" s="110">
        <f t="shared" si="63"/>
        <v>0</v>
      </c>
      <c r="BI61" s="110">
        <f t="shared" si="63"/>
        <v>0</v>
      </c>
      <c r="BJ61" s="110">
        <f t="shared" si="63"/>
        <v>253290858</v>
      </c>
      <c r="BK61" s="110">
        <f t="shared" si="63"/>
        <v>13859403</v>
      </c>
      <c r="BL61" s="110">
        <f t="shared" si="63"/>
        <v>152895254</v>
      </c>
      <c r="BM61" s="110">
        <f t="shared" si="63"/>
        <v>30512715</v>
      </c>
      <c r="BN61" s="110">
        <f t="shared" si="63"/>
        <v>49817486</v>
      </c>
      <c r="BO61" s="110">
        <f t="shared" si="63"/>
        <v>0</v>
      </c>
      <c r="BP61" s="110">
        <f t="shared" si="63"/>
        <v>0</v>
      </c>
      <c r="BQ61" s="110">
        <f t="shared" si="63"/>
        <v>0</v>
      </c>
      <c r="BR61" s="110">
        <f t="shared" si="63"/>
        <v>0</v>
      </c>
      <c r="BS61" s="110">
        <f t="shared" si="63"/>
        <v>0</v>
      </c>
      <c r="BT61" s="110">
        <f t="shared" si="63"/>
        <v>0</v>
      </c>
      <c r="BU61" s="110">
        <f t="shared" ref="BU61:CJ61" si="64">+BU62+BU67</f>
        <v>0</v>
      </c>
      <c r="BV61" s="110">
        <f t="shared" si="64"/>
        <v>0</v>
      </c>
      <c r="BW61" s="110">
        <f t="shared" si="64"/>
        <v>247084858</v>
      </c>
      <c r="BX61" s="110">
        <f t="shared" si="64"/>
        <v>13859403</v>
      </c>
      <c r="BY61" s="110">
        <f t="shared" si="64"/>
        <v>152895254</v>
      </c>
      <c r="BZ61" s="110">
        <f t="shared" si="64"/>
        <v>26986715</v>
      </c>
      <c r="CA61" s="110">
        <f t="shared" si="64"/>
        <v>53343486</v>
      </c>
      <c r="CB61" s="110">
        <f t="shared" si="64"/>
        <v>0</v>
      </c>
      <c r="CC61" s="110">
        <f t="shared" si="64"/>
        <v>0</v>
      </c>
      <c r="CD61" s="110">
        <f t="shared" si="64"/>
        <v>0</v>
      </c>
      <c r="CE61" s="110">
        <f t="shared" si="64"/>
        <v>0</v>
      </c>
      <c r="CF61" s="110">
        <f t="shared" si="64"/>
        <v>0</v>
      </c>
      <c r="CG61" s="110">
        <f t="shared" si="64"/>
        <v>0</v>
      </c>
      <c r="CH61" s="110">
        <f t="shared" si="64"/>
        <v>0</v>
      </c>
      <c r="CI61" s="110">
        <f t="shared" si="64"/>
        <v>0</v>
      </c>
      <c r="CJ61" s="110">
        <f t="shared" si="64"/>
        <v>247084858</v>
      </c>
      <c r="CK61" s="93">
        <f t="shared" ref="CK61:CK124" si="65">+AJ61-AW61</f>
        <v>11709142</v>
      </c>
      <c r="CL61" s="93">
        <f t="shared" si="13"/>
        <v>0</v>
      </c>
      <c r="CM61" s="93">
        <f t="shared" si="14"/>
        <v>6206000</v>
      </c>
      <c r="CN61" s="93">
        <f t="shared" si="15"/>
        <v>0</v>
      </c>
      <c r="CO61" s="17"/>
      <c r="CP61" s="121">
        <f>+CP62+CP67</f>
        <v>265000000</v>
      </c>
      <c r="CQ61" s="121">
        <f t="shared" si="16"/>
        <v>0</v>
      </c>
      <c r="CR61" s="121">
        <f>+CR62+CR67</f>
        <v>253290858</v>
      </c>
      <c r="CS61" s="121">
        <f t="shared" ref="CS61:CW61" si="66">+CS62+CS67</f>
        <v>0</v>
      </c>
      <c r="CT61" s="121">
        <f>+CT62+CT67</f>
        <v>253290858</v>
      </c>
      <c r="CU61" s="121">
        <f t="shared" si="17"/>
        <v>0</v>
      </c>
      <c r="CV61" s="121">
        <f>+CV62+CV67</f>
        <v>247084858</v>
      </c>
      <c r="CW61" s="121">
        <f t="shared" si="66"/>
        <v>0</v>
      </c>
      <c r="CX61" s="121">
        <f>+CX62+CX67</f>
        <v>247084858</v>
      </c>
      <c r="CY61" s="115">
        <f>+CX61-CJ61</f>
        <v>0</v>
      </c>
      <c r="DA61" s="4">
        <v>265000000</v>
      </c>
      <c r="DB61" s="103">
        <f>+F61-DA61</f>
        <v>0</v>
      </c>
      <c r="DC61" s="104">
        <v>265000000</v>
      </c>
      <c r="DD61" s="103">
        <f>+DC61-AJ61</f>
        <v>0</v>
      </c>
      <c r="DE61" s="104">
        <v>203473372</v>
      </c>
      <c r="DF61" s="103">
        <f>+DE61-AW61</f>
        <v>-49817486</v>
      </c>
      <c r="DG61" s="104">
        <v>203473372</v>
      </c>
      <c r="DH61" s="103">
        <f>+DG61-BJ61</f>
        <v>-49817486</v>
      </c>
      <c r="DI61" s="104">
        <v>203473372</v>
      </c>
      <c r="DJ61" s="103">
        <f>+DI61-BW61</f>
        <v>-43611486</v>
      </c>
    </row>
    <row r="62" spans="1:114" s="102" customFormat="1" outlineLevel="3" x14ac:dyDescent="0.25">
      <c r="B62" s="147"/>
      <c r="C62" s="100" t="s">
        <v>144</v>
      </c>
      <c r="D62" s="88">
        <v>10</v>
      </c>
      <c r="E62" s="117" t="s">
        <v>145</v>
      </c>
      <c r="F62" s="110">
        <f>SUM(F63:F66)</f>
        <v>255000000</v>
      </c>
      <c r="G62" s="110">
        <f>SUM(G63:G66)</f>
        <v>0</v>
      </c>
      <c r="H62" s="110">
        <f>SUM(H63:H66)</f>
        <v>0</v>
      </c>
      <c r="I62" s="110">
        <f t="shared" ref="I62:BT62" si="67">SUM(I63:I66)</f>
        <v>0</v>
      </c>
      <c r="J62" s="110">
        <f t="shared" si="67"/>
        <v>0</v>
      </c>
      <c r="K62" s="110">
        <f t="shared" si="67"/>
        <v>0</v>
      </c>
      <c r="L62" s="110">
        <f t="shared" si="67"/>
        <v>5500000</v>
      </c>
      <c r="M62" s="110">
        <f t="shared" si="67"/>
        <v>13900000</v>
      </c>
      <c r="N62" s="110">
        <f t="shared" si="67"/>
        <v>16900000</v>
      </c>
      <c r="O62" s="110">
        <f t="shared" si="67"/>
        <v>0</v>
      </c>
      <c r="P62" s="110">
        <f t="shared" si="67"/>
        <v>0</v>
      </c>
      <c r="Q62" s="110">
        <f t="shared" si="67"/>
        <v>0</v>
      </c>
      <c r="R62" s="110">
        <f t="shared" si="67"/>
        <v>0</v>
      </c>
      <c r="S62" s="110">
        <f t="shared" si="67"/>
        <v>0</v>
      </c>
      <c r="T62" s="110">
        <f t="shared" si="67"/>
        <v>0</v>
      </c>
      <c r="U62" s="110">
        <f t="shared" si="67"/>
        <v>0</v>
      </c>
      <c r="V62" s="110">
        <f t="shared" si="67"/>
        <v>0</v>
      </c>
      <c r="W62" s="110">
        <f t="shared" si="67"/>
        <v>0</v>
      </c>
      <c r="X62" s="110">
        <f t="shared" si="67"/>
        <v>0</v>
      </c>
      <c r="Y62" s="110">
        <f t="shared" si="67"/>
        <v>0</v>
      </c>
      <c r="Z62" s="110">
        <f t="shared" si="67"/>
        <v>0</v>
      </c>
      <c r="AA62" s="110">
        <f t="shared" si="67"/>
        <v>0</v>
      </c>
      <c r="AB62" s="110">
        <f t="shared" si="67"/>
        <v>0</v>
      </c>
      <c r="AC62" s="110">
        <f t="shared" si="67"/>
        <v>0</v>
      </c>
      <c r="AD62" s="110">
        <f t="shared" si="67"/>
        <v>0</v>
      </c>
      <c r="AE62" s="110">
        <f t="shared" si="67"/>
        <v>13900000</v>
      </c>
      <c r="AF62" s="110">
        <f t="shared" si="67"/>
        <v>22400000</v>
      </c>
      <c r="AG62" s="110">
        <f t="shared" si="67"/>
        <v>0</v>
      </c>
      <c r="AH62" s="110">
        <f t="shared" si="67"/>
        <v>0</v>
      </c>
      <c r="AI62" s="110">
        <f t="shared" si="67"/>
        <v>0</v>
      </c>
      <c r="AJ62" s="110">
        <f>SUM(AJ63:AJ66)</f>
        <v>263500000</v>
      </c>
      <c r="AK62" s="110">
        <f>SUM(AK63:AK66)</f>
        <v>16433760</v>
      </c>
      <c r="AL62" s="110">
        <f t="shared" si="67"/>
        <v>156526897</v>
      </c>
      <c r="AM62" s="110">
        <f t="shared" si="67"/>
        <v>30512715</v>
      </c>
      <c r="AN62" s="110">
        <f t="shared" si="67"/>
        <v>49817486</v>
      </c>
      <c r="AO62" s="110">
        <f t="shared" si="67"/>
        <v>0</v>
      </c>
      <c r="AP62" s="110">
        <f t="shared" si="67"/>
        <v>0</v>
      </c>
      <c r="AQ62" s="110">
        <f t="shared" si="67"/>
        <v>0</v>
      </c>
      <c r="AR62" s="110">
        <f t="shared" si="67"/>
        <v>0</v>
      </c>
      <c r="AS62" s="110">
        <f t="shared" si="67"/>
        <v>0</v>
      </c>
      <c r="AT62" s="110">
        <f t="shared" si="67"/>
        <v>0</v>
      </c>
      <c r="AU62" s="110">
        <f t="shared" si="67"/>
        <v>0</v>
      </c>
      <c r="AV62" s="110">
        <f t="shared" si="67"/>
        <v>0</v>
      </c>
      <c r="AW62" s="110">
        <f t="shared" si="67"/>
        <v>253290858</v>
      </c>
      <c r="AX62" s="110">
        <f t="shared" si="67"/>
        <v>16433760</v>
      </c>
      <c r="AY62" s="110">
        <f t="shared" si="67"/>
        <v>156526897</v>
      </c>
      <c r="AZ62" s="110">
        <f t="shared" si="67"/>
        <v>30512715</v>
      </c>
      <c r="BA62" s="110">
        <f t="shared" si="67"/>
        <v>49817486</v>
      </c>
      <c r="BB62" s="110">
        <f t="shared" si="67"/>
        <v>0</v>
      </c>
      <c r="BC62" s="110">
        <f t="shared" si="67"/>
        <v>0</v>
      </c>
      <c r="BD62" s="110">
        <f t="shared" si="67"/>
        <v>0</v>
      </c>
      <c r="BE62" s="110">
        <f t="shared" si="67"/>
        <v>0</v>
      </c>
      <c r="BF62" s="110">
        <f t="shared" si="67"/>
        <v>0</v>
      </c>
      <c r="BG62" s="110">
        <f t="shared" si="67"/>
        <v>0</v>
      </c>
      <c r="BH62" s="110">
        <f t="shared" si="67"/>
        <v>0</v>
      </c>
      <c r="BI62" s="110">
        <f t="shared" si="67"/>
        <v>0</v>
      </c>
      <c r="BJ62" s="110">
        <f t="shared" si="67"/>
        <v>253290858</v>
      </c>
      <c r="BK62" s="110">
        <f t="shared" si="67"/>
        <v>13859403</v>
      </c>
      <c r="BL62" s="110">
        <f t="shared" si="67"/>
        <v>152895254</v>
      </c>
      <c r="BM62" s="110">
        <f t="shared" si="67"/>
        <v>30512715</v>
      </c>
      <c r="BN62" s="110">
        <f t="shared" si="67"/>
        <v>49817486</v>
      </c>
      <c r="BO62" s="110">
        <f t="shared" si="67"/>
        <v>0</v>
      </c>
      <c r="BP62" s="110">
        <f t="shared" si="67"/>
        <v>0</v>
      </c>
      <c r="BQ62" s="110">
        <f t="shared" si="67"/>
        <v>0</v>
      </c>
      <c r="BR62" s="110">
        <f t="shared" si="67"/>
        <v>0</v>
      </c>
      <c r="BS62" s="110">
        <f t="shared" si="67"/>
        <v>0</v>
      </c>
      <c r="BT62" s="110">
        <f t="shared" si="67"/>
        <v>0</v>
      </c>
      <c r="BU62" s="110">
        <f t="shared" ref="BU62:CJ62" si="68">SUM(BU63:BU66)</f>
        <v>0</v>
      </c>
      <c r="BV62" s="110">
        <f t="shared" si="68"/>
        <v>0</v>
      </c>
      <c r="BW62" s="110">
        <f t="shared" si="68"/>
        <v>247084858</v>
      </c>
      <c r="BX62" s="110">
        <f t="shared" si="68"/>
        <v>13859403</v>
      </c>
      <c r="BY62" s="110">
        <f t="shared" si="68"/>
        <v>152895254</v>
      </c>
      <c r="BZ62" s="110">
        <f t="shared" si="68"/>
        <v>26986715</v>
      </c>
      <c r="CA62" s="110">
        <f t="shared" si="68"/>
        <v>53343486</v>
      </c>
      <c r="CB62" s="110">
        <f t="shared" si="68"/>
        <v>0</v>
      </c>
      <c r="CC62" s="110">
        <f t="shared" si="68"/>
        <v>0</v>
      </c>
      <c r="CD62" s="110">
        <f t="shared" si="68"/>
        <v>0</v>
      </c>
      <c r="CE62" s="110">
        <f t="shared" si="68"/>
        <v>0</v>
      </c>
      <c r="CF62" s="110">
        <f t="shared" si="68"/>
        <v>0</v>
      </c>
      <c r="CG62" s="110">
        <f t="shared" si="68"/>
        <v>0</v>
      </c>
      <c r="CH62" s="110">
        <f t="shared" si="68"/>
        <v>0</v>
      </c>
      <c r="CI62" s="110">
        <f t="shared" si="68"/>
        <v>0</v>
      </c>
      <c r="CJ62" s="110">
        <f t="shared" si="68"/>
        <v>247084858</v>
      </c>
      <c r="CK62" s="93">
        <f t="shared" si="65"/>
        <v>10209142</v>
      </c>
      <c r="CL62" s="93">
        <f t="shared" si="13"/>
        <v>0</v>
      </c>
      <c r="CM62" s="93">
        <f t="shared" si="14"/>
        <v>6206000</v>
      </c>
      <c r="CN62" s="93">
        <f t="shared" si="15"/>
        <v>0</v>
      </c>
      <c r="CO62" s="120"/>
      <c r="CP62" s="121">
        <f>SUM(CP63:CP66)</f>
        <v>263500000</v>
      </c>
      <c r="CQ62" s="121">
        <f t="shared" si="16"/>
        <v>0</v>
      </c>
      <c r="CR62" s="121">
        <f>SUM(CR63:CR66)</f>
        <v>253290858</v>
      </c>
      <c r="CS62" s="121">
        <f t="shared" ref="CS62:CW62" si="69">SUM(CS63:CS66)</f>
        <v>0</v>
      </c>
      <c r="CT62" s="121">
        <f>SUM(CT63:CT66)</f>
        <v>253290858</v>
      </c>
      <c r="CU62" s="121">
        <f t="shared" si="17"/>
        <v>0</v>
      </c>
      <c r="CV62" s="121">
        <f>SUM(CV63:CV66)</f>
        <v>247084858</v>
      </c>
      <c r="CW62" s="121">
        <f t="shared" si="69"/>
        <v>0</v>
      </c>
      <c r="CX62" s="121">
        <f>SUM(CX63:CX66)</f>
        <v>247084858</v>
      </c>
      <c r="CY62" s="115">
        <f>+CX62-CJ62</f>
        <v>0</v>
      </c>
      <c r="DA62" s="104"/>
      <c r="DB62" s="103"/>
      <c r="DC62" s="104"/>
      <c r="DD62" s="103"/>
      <c r="DE62" s="104"/>
      <c r="DF62" s="103"/>
      <c r="DG62" s="104"/>
      <c r="DH62" s="103"/>
      <c r="DI62" s="104"/>
      <c r="DJ62" s="103"/>
    </row>
    <row r="63" spans="1:114" outlineLevel="4" x14ac:dyDescent="0.25">
      <c r="B63" s="146" t="str">
        <f>+C63&amp;D63</f>
        <v>A 2-0-3-50-210</v>
      </c>
      <c r="C63" s="98" t="s">
        <v>146</v>
      </c>
      <c r="D63" s="20">
        <v>10</v>
      </c>
      <c r="E63" s="105" t="s">
        <v>147</v>
      </c>
      <c r="F63" s="106">
        <v>20000000</v>
      </c>
      <c r="G63" s="106">
        <v>0</v>
      </c>
      <c r="H63" s="106">
        <v>0</v>
      </c>
      <c r="I63" s="106"/>
      <c r="J63" s="106"/>
      <c r="K63" s="106"/>
      <c r="L63" s="106"/>
      <c r="M63" s="106">
        <v>13900000</v>
      </c>
      <c r="N63" s="110"/>
      <c r="O63" s="110"/>
      <c r="P63" s="110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>
        <f t="shared" ref="AE63:AF126" si="70">+G63+I63+K63+M63+O63+Q63+S63+U63+W63+Y63+AA63+AC63</f>
        <v>13900000</v>
      </c>
      <c r="AF63" s="106">
        <f t="shared" si="70"/>
        <v>0</v>
      </c>
      <c r="AG63" s="106"/>
      <c r="AH63" s="106"/>
      <c r="AI63" s="106"/>
      <c r="AJ63" s="106">
        <f>+F63-AE63+AF63</f>
        <v>6100000</v>
      </c>
      <c r="AK63" s="113">
        <v>0</v>
      </c>
      <c r="AL63" s="113">
        <v>2014600</v>
      </c>
      <c r="AM63" s="113">
        <v>3526000</v>
      </c>
      <c r="AN63" s="106">
        <v>225000</v>
      </c>
      <c r="AO63" s="106">
        <v>0</v>
      </c>
      <c r="AP63" s="106"/>
      <c r="AQ63" s="106"/>
      <c r="AR63" s="106"/>
      <c r="AS63" s="106"/>
      <c r="AT63" s="106"/>
      <c r="AU63" s="106"/>
      <c r="AV63" s="106"/>
      <c r="AW63" s="106">
        <f>+SUM(AK63:AV63)</f>
        <v>5765600</v>
      </c>
      <c r="AX63" s="106">
        <v>0</v>
      </c>
      <c r="AY63" s="106">
        <v>2014600</v>
      </c>
      <c r="AZ63" s="106">
        <v>3526000</v>
      </c>
      <c r="BA63" s="106">
        <v>225000</v>
      </c>
      <c r="BB63" s="106">
        <v>0</v>
      </c>
      <c r="BC63" s="106"/>
      <c r="BD63" s="106"/>
      <c r="BE63" s="106"/>
      <c r="BF63" s="106"/>
      <c r="BG63" s="106"/>
      <c r="BH63" s="106"/>
      <c r="BI63" s="106"/>
      <c r="BJ63" s="106">
        <f t="shared" ref="BJ63:BJ69" si="71">+SUM(AX63:BI63)</f>
        <v>5765600</v>
      </c>
      <c r="BK63" s="106">
        <v>0</v>
      </c>
      <c r="BL63" s="106">
        <v>2014600</v>
      </c>
      <c r="BM63" s="106">
        <v>3526000</v>
      </c>
      <c r="BN63" s="106">
        <v>225000</v>
      </c>
      <c r="BO63" s="106">
        <v>0</v>
      </c>
      <c r="BP63" s="106"/>
      <c r="BQ63" s="106"/>
      <c r="BR63" s="106"/>
      <c r="BS63" s="106"/>
      <c r="BT63" s="106"/>
      <c r="BU63" s="106"/>
      <c r="BV63" s="106"/>
      <c r="BW63" s="106">
        <f t="shared" ref="BW63:BW69" si="72">+SUM(BK63:BV63)</f>
        <v>5765600</v>
      </c>
      <c r="BX63" s="106">
        <v>0</v>
      </c>
      <c r="BY63" s="106">
        <v>2014600</v>
      </c>
      <c r="BZ63" s="106">
        <v>0</v>
      </c>
      <c r="CA63" s="106">
        <v>3751000</v>
      </c>
      <c r="CB63" s="106">
        <v>0</v>
      </c>
      <c r="CC63" s="106"/>
      <c r="CD63" s="106"/>
      <c r="CE63" s="106"/>
      <c r="CF63" s="106"/>
      <c r="CG63" s="106"/>
      <c r="CH63" s="106"/>
      <c r="CI63" s="106"/>
      <c r="CJ63" s="106">
        <f t="shared" ref="CJ63:CJ69" si="73">+SUM(BX63:CI63)</f>
        <v>5765600</v>
      </c>
      <c r="CK63" s="93">
        <f t="shared" si="65"/>
        <v>334400</v>
      </c>
      <c r="CL63" s="93">
        <f t="shared" si="13"/>
        <v>0</v>
      </c>
      <c r="CM63" s="93">
        <f t="shared" si="14"/>
        <v>0</v>
      </c>
      <c r="CN63" s="93">
        <f t="shared" si="15"/>
        <v>0</v>
      </c>
      <c r="CO63" s="17"/>
      <c r="CP63" s="115">
        <v>6100000</v>
      </c>
      <c r="CQ63" s="96">
        <f t="shared" si="16"/>
        <v>0</v>
      </c>
      <c r="CR63" s="115">
        <v>5765600</v>
      </c>
      <c r="CS63" s="96">
        <f>+AW63-CR63</f>
        <v>0</v>
      </c>
      <c r="CT63" s="115">
        <v>5765600</v>
      </c>
      <c r="CU63" s="96">
        <f t="shared" si="17"/>
        <v>0</v>
      </c>
      <c r="CV63" s="115">
        <v>5765600</v>
      </c>
      <c r="CW63" s="115">
        <f>+BW63-CV63</f>
        <v>0</v>
      </c>
      <c r="CX63" s="115">
        <v>5765600</v>
      </c>
      <c r="CY63" s="115">
        <f>+CJ63-CX63</f>
        <v>0</v>
      </c>
    </row>
    <row r="64" spans="1:114" outlineLevel="4" x14ac:dyDescent="0.25">
      <c r="B64" s="146" t="str">
        <f t="shared" ref="B64:B69" si="74">+C64&amp;D64</f>
        <v>A 2-0-3-50-310</v>
      </c>
      <c r="C64" s="98" t="s">
        <v>148</v>
      </c>
      <c r="D64" s="20">
        <v>10</v>
      </c>
      <c r="E64" s="105" t="s">
        <v>149</v>
      </c>
      <c r="F64" s="106">
        <v>225000000</v>
      </c>
      <c r="G64" s="106">
        <v>0</v>
      </c>
      <c r="H64" s="106">
        <v>0</v>
      </c>
      <c r="I64" s="106"/>
      <c r="J64" s="106"/>
      <c r="K64" s="106"/>
      <c r="L64" s="106"/>
      <c r="M64" s="110"/>
      <c r="N64" s="106">
        <v>16900000</v>
      </c>
      <c r="O64" s="110"/>
      <c r="P64" s="110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>
        <f t="shared" si="70"/>
        <v>0</v>
      </c>
      <c r="AF64" s="106">
        <f t="shared" si="70"/>
        <v>16900000</v>
      </c>
      <c r="AG64" s="106"/>
      <c r="AH64" s="106"/>
      <c r="AI64" s="106"/>
      <c r="AJ64" s="106">
        <f>+F64-AE64+AF64</f>
        <v>241900000</v>
      </c>
      <c r="AK64" s="113">
        <v>15433760</v>
      </c>
      <c r="AL64" s="113">
        <v>154512297</v>
      </c>
      <c r="AM64" s="113">
        <v>21551715</v>
      </c>
      <c r="AN64" s="106">
        <v>49592486</v>
      </c>
      <c r="AO64" s="106">
        <v>0</v>
      </c>
      <c r="AP64" s="106"/>
      <c r="AQ64" s="106"/>
      <c r="AR64" s="106"/>
      <c r="AS64" s="106"/>
      <c r="AT64" s="106"/>
      <c r="AU64" s="106"/>
      <c r="AV64" s="106"/>
      <c r="AW64" s="106">
        <f>+SUM(AK64:AV64)</f>
        <v>241090258</v>
      </c>
      <c r="AX64" s="106">
        <v>15433760</v>
      </c>
      <c r="AY64" s="106">
        <v>154512297</v>
      </c>
      <c r="AZ64" s="106">
        <v>21551715</v>
      </c>
      <c r="BA64" s="106">
        <v>49592486</v>
      </c>
      <c r="BB64" s="106">
        <v>0</v>
      </c>
      <c r="BC64" s="106"/>
      <c r="BD64" s="106"/>
      <c r="BE64" s="106"/>
      <c r="BF64" s="106"/>
      <c r="BG64" s="106"/>
      <c r="BH64" s="106"/>
      <c r="BI64" s="106"/>
      <c r="BJ64" s="106">
        <f t="shared" si="71"/>
        <v>241090258</v>
      </c>
      <c r="BK64" s="106">
        <v>12859403</v>
      </c>
      <c r="BL64" s="106">
        <v>150880654</v>
      </c>
      <c r="BM64" s="106">
        <v>21551715</v>
      </c>
      <c r="BN64" s="106">
        <v>49592486</v>
      </c>
      <c r="BO64" s="106">
        <v>0</v>
      </c>
      <c r="BP64" s="106"/>
      <c r="BQ64" s="106"/>
      <c r="BR64" s="106"/>
      <c r="BS64" s="106"/>
      <c r="BT64" s="106"/>
      <c r="BU64" s="106"/>
      <c r="BV64" s="106"/>
      <c r="BW64" s="106">
        <f t="shared" si="72"/>
        <v>234884258</v>
      </c>
      <c r="BX64" s="106">
        <v>12859403</v>
      </c>
      <c r="BY64" s="106">
        <v>150880654</v>
      </c>
      <c r="BZ64" s="106">
        <v>21551715</v>
      </c>
      <c r="CA64" s="106">
        <v>49592486</v>
      </c>
      <c r="CB64" s="106">
        <v>0</v>
      </c>
      <c r="CC64" s="106"/>
      <c r="CD64" s="106"/>
      <c r="CE64" s="106"/>
      <c r="CF64" s="106"/>
      <c r="CG64" s="106"/>
      <c r="CH64" s="106"/>
      <c r="CI64" s="106"/>
      <c r="CJ64" s="106">
        <f t="shared" si="73"/>
        <v>234884258</v>
      </c>
      <c r="CK64" s="93">
        <f t="shared" si="65"/>
        <v>809742</v>
      </c>
      <c r="CL64" s="93">
        <f t="shared" si="13"/>
        <v>0</v>
      </c>
      <c r="CM64" s="93">
        <f t="shared" si="14"/>
        <v>6206000</v>
      </c>
      <c r="CN64" s="93">
        <f t="shared" si="15"/>
        <v>0</v>
      </c>
      <c r="CO64" s="17"/>
      <c r="CP64" s="115">
        <v>241900000</v>
      </c>
      <c r="CQ64" s="115">
        <f t="shared" si="16"/>
        <v>0</v>
      </c>
      <c r="CR64" s="115">
        <v>241090258</v>
      </c>
      <c r="CS64" s="115">
        <f>+AW64-CR64</f>
        <v>0</v>
      </c>
      <c r="CT64" s="115">
        <v>241090258</v>
      </c>
      <c r="CU64" s="115">
        <f t="shared" si="17"/>
        <v>0</v>
      </c>
      <c r="CV64" s="115">
        <v>234884258</v>
      </c>
      <c r="CW64" s="115">
        <f>+BW64-CV64</f>
        <v>0</v>
      </c>
      <c r="CX64" s="115">
        <v>234884258</v>
      </c>
      <c r="CY64" s="115">
        <f>+CJ64-CX64</f>
        <v>0</v>
      </c>
    </row>
    <row r="65" spans="1:114" outlineLevel="4" x14ac:dyDescent="0.25">
      <c r="B65" s="146" t="str">
        <f t="shared" si="74"/>
        <v>A 2-0-3-50-1610</v>
      </c>
      <c r="C65" s="98" t="s">
        <v>150</v>
      </c>
      <c r="D65" s="20">
        <v>10</v>
      </c>
      <c r="E65" s="105" t="s">
        <v>151</v>
      </c>
      <c r="F65" s="106">
        <v>5000000</v>
      </c>
      <c r="G65" s="106">
        <v>0</v>
      </c>
      <c r="H65" s="106">
        <v>0</v>
      </c>
      <c r="I65" s="106"/>
      <c r="J65" s="106"/>
      <c r="K65" s="106"/>
      <c r="L65" s="106"/>
      <c r="M65" s="110"/>
      <c r="N65" s="110"/>
      <c r="O65" s="110"/>
      <c r="P65" s="110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>
        <f t="shared" si="70"/>
        <v>0</v>
      </c>
      <c r="AF65" s="106">
        <f t="shared" si="70"/>
        <v>0</v>
      </c>
      <c r="AG65" s="106"/>
      <c r="AH65" s="106"/>
      <c r="AI65" s="106"/>
      <c r="AJ65" s="106">
        <f>+F65-AE65+AF65</f>
        <v>5000000</v>
      </c>
      <c r="AK65" s="113">
        <v>0</v>
      </c>
      <c r="AL65" s="113">
        <v>0</v>
      </c>
      <c r="AM65" s="113">
        <v>0</v>
      </c>
      <c r="AN65" s="106">
        <v>0</v>
      </c>
      <c r="AO65" s="106">
        <v>0</v>
      </c>
      <c r="AP65" s="106"/>
      <c r="AQ65" s="106"/>
      <c r="AR65" s="106"/>
      <c r="AS65" s="106"/>
      <c r="AT65" s="106"/>
      <c r="AU65" s="106"/>
      <c r="AV65" s="106"/>
      <c r="AW65" s="106">
        <f>+SUM(AK65:AV65)</f>
        <v>0</v>
      </c>
      <c r="AX65" s="106">
        <v>0</v>
      </c>
      <c r="AY65" s="106">
        <v>0</v>
      </c>
      <c r="AZ65" s="106">
        <v>0</v>
      </c>
      <c r="BA65" s="106">
        <v>0</v>
      </c>
      <c r="BB65" s="106">
        <v>0</v>
      </c>
      <c r="BC65" s="106"/>
      <c r="BD65" s="106"/>
      <c r="BE65" s="106"/>
      <c r="BF65" s="106"/>
      <c r="BG65" s="106"/>
      <c r="BH65" s="106"/>
      <c r="BI65" s="106"/>
      <c r="BJ65" s="106">
        <f t="shared" si="71"/>
        <v>0</v>
      </c>
      <c r="BK65" s="106">
        <v>0</v>
      </c>
      <c r="BL65" s="106">
        <v>0</v>
      </c>
      <c r="BM65" s="106">
        <v>0</v>
      </c>
      <c r="BN65" s="106">
        <v>0</v>
      </c>
      <c r="BO65" s="106">
        <v>0</v>
      </c>
      <c r="BP65" s="106"/>
      <c r="BQ65" s="106"/>
      <c r="BR65" s="106"/>
      <c r="BS65" s="106"/>
      <c r="BT65" s="106"/>
      <c r="BU65" s="106"/>
      <c r="BV65" s="106"/>
      <c r="BW65" s="106">
        <f t="shared" si="72"/>
        <v>0</v>
      </c>
      <c r="BX65" s="106">
        <v>0</v>
      </c>
      <c r="BY65" s="106">
        <v>0</v>
      </c>
      <c r="BZ65" s="106">
        <v>0</v>
      </c>
      <c r="CA65" s="106">
        <v>0</v>
      </c>
      <c r="CB65" s="106">
        <v>0</v>
      </c>
      <c r="CC65" s="106"/>
      <c r="CD65" s="106"/>
      <c r="CE65" s="106"/>
      <c r="CF65" s="106"/>
      <c r="CG65" s="106"/>
      <c r="CH65" s="106"/>
      <c r="CI65" s="106"/>
      <c r="CJ65" s="106">
        <f t="shared" si="73"/>
        <v>0</v>
      </c>
      <c r="CK65" s="93">
        <f t="shared" si="65"/>
        <v>5000000</v>
      </c>
      <c r="CL65" s="93">
        <f t="shared" si="13"/>
        <v>0</v>
      </c>
      <c r="CM65" s="93">
        <f t="shared" si="14"/>
        <v>0</v>
      </c>
      <c r="CN65" s="93">
        <f t="shared" si="15"/>
        <v>0</v>
      </c>
      <c r="CO65" s="17"/>
      <c r="CP65" s="115">
        <v>5000000</v>
      </c>
      <c r="CQ65" s="115">
        <f t="shared" si="16"/>
        <v>0</v>
      </c>
      <c r="CR65" s="115">
        <v>0</v>
      </c>
      <c r="CS65" s="115">
        <f>+AW65-CR65</f>
        <v>0</v>
      </c>
      <c r="CT65" s="115">
        <v>0</v>
      </c>
      <c r="CU65" s="115">
        <f t="shared" si="17"/>
        <v>0</v>
      </c>
      <c r="CV65" s="115">
        <v>0</v>
      </c>
      <c r="CW65" s="115">
        <f>+BW65-CV65</f>
        <v>0</v>
      </c>
      <c r="CX65" s="115">
        <v>0</v>
      </c>
      <c r="CY65" s="115">
        <f>+CJ65-CX65</f>
        <v>0</v>
      </c>
    </row>
    <row r="66" spans="1:114" outlineLevel="4" x14ac:dyDescent="0.25">
      <c r="B66" s="146" t="str">
        <f t="shared" si="74"/>
        <v>A 2-0-3-50-9010</v>
      </c>
      <c r="C66" s="98" t="s">
        <v>152</v>
      </c>
      <c r="D66" s="20">
        <v>10</v>
      </c>
      <c r="E66" s="105" t="s">
        <v>153</v>
      </c>
      <c r="F66" s="106">
        <v>5000000</v>
      </c>
      <c r="G66" s="106">
        <v>0</v>
      </c>
      <c r="H66" s="106">
        <v>0</v>
      </c>
      <c r="I66" s="106"/>
      <c r="J66" s="106"/>
      <c r="K66" s="106"/>
      <c r="L66" s="106">
        <v>5500000</v>
      </c>
      <c r="M66" s="110"/>
      <c r="N66" s="110"/>
      <c r="O66" s="110"/>
      <c r="P66" s="110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>
        <f t="shared" si="70"/>
        <v>0</v>
      </c>
      <c r="AF66" s="106">
        <f t="shared" si="70"/>
        <v>5500000</v>
      </c>
      <c r="AG66" s="106"/>
      <c r="AH66" s="106"/>
      <c r="AI66" s="106"/>
      <c r="AJ66" s="106">
        <f>+F66-AE66+AF66</f>
        <v>10500000</v>
      </c>
      <c r="AK66" s="113">
        <v>1000000</v>
      </c>
      <c r="AL66" s="113">
        <v>0</v>
      </c>
      <c r="AM66" s="113">
        <v>5435000</v>
      </c>
      <c r="AN66" s="106">
        <v>0</v>
      </c>
      <c r="AO66" s="106">
        <v>0</v>
      </c>
      <c r="AP66" s="106"/>
      <c r="AQ66" s="106"/>
      <c r="AR66" s="106"/>
      <c r="AS66" s="106"/>
      <c r="AT66" s="106"/>
      <c r="AU66" s="106"/>
      <c r="AV66" s="106"/>
      <c r="AW66" s="106">
        <f>+SUM(AK66:AV66)</f>
        <v>6435000</v>
      </c>
      <c r="AX66" s="106">
        <v>1000000</v>
      </c>
      <c r="AY66" s="106">
        <v>0</v>
      </c>
      <c r="AZ66" s="106">
        <v>5435000</v>
      </c>
      <c r="BA66" s="106">
        <v>0</v>
      </c>
      <c r="BB66" s="106">
        <v>0</v>
      </c>
      <c r="BC66" s="106"/>
      <c r="BD66" s="106"/>
      <c r="BE66" s="106"/>
      <c r="BF66" s="106"/>
      <c r="BG66" s="106"/>
      <c r="BH66" s="106"/>
      <c r="BI66" s="106"/>
      <c r="BJ66" s="106">
        <f t="shared" si="71"/>
        <v>6435000</v>
      </c>
      <c r="BK66" s="106">
        <v>1000000</v>
      </c>
      <c r="BL66" s="106">
        <v>0</v>
      </c>
      <c r="BM66" s="106">
        <v>5435000</v>
      </c>
      <c r="BN66" s="106">
        <v>0</v>
      </c>
      <c r="BO66" s="106">
        <v>0</v>
      </c>
      <c r="BP66" s="106"/>
      <c r="BQ66" s="106"/>
      <c r="BR66" s="106"/>
      <c r="BS66" s="106"/>
      <c r="BT66" s="106"/>
      <c r="BU66" s="106"/>
      <c r="BV66" s="106"/>
      <c r="BW66" s="106">
        <f t="shared" si="72"/>
        <v>6435000</v>
      </c>
      <c r="BX66" s="106">
        <v>1000000</v>
      </c>
      <c r="BY66" s="106">
        <v>0</v>
      </c>
      <c r="BZ66" s="106">
        <v>5435000</v>
      </c>
      <c r="CA66" s="106">
        <v>0</v>
      </c>
      <c r="CB66" s="106">
        <v>0</v>
      </c>
      <c r="CC66" s="106"/>
      <c r="CD66" s="106"/>
      <c r="CE66" s="106"/>
      <c r="CF66" s="106"/>
      <c r="CG66" s="106"/>
      <c r="CH66" s="106"/>
      <c r="CI66" s="106"/>
      <c r="CJ66" s="106">
        <f t="shared" si="73"/>
        <v>6435000</v>
      </c>
      <c r="CK66" s="93">
        <f t="shared" si="65"/>
        <v>4065000</v>
      </c>
      <c r="CL66" s="93">
        <f t="shared" si="13"/>
        <v>0</v>
      </c>
      <c r="CM66" s="93">
        <f t="shared" si="14"/>
        <v>0</v>
      </c>
      <c r="CN66" s="93">
        <f t="shared" si="15"/>
        <v>0</v>
      </c>
      <c r="CO66" s="17"/>
      <c r="CP66" s="115">
        <v>10500000</v>
      </c>
      <c r="CQ66" s="115">
        <f t="shared" si="16"/>
        <v>0</v>
      </c>
      <c r="CR66" s="115">
        <v>6435000</v>
      </c>
      <c r="CS66" s="115">
        <f>+AW66-CR66</f>
        <v>0</v>
      </c>
      <c r="CT66" s="115">
        <v>6435000</v>
      </c>
      <c r="CU66" s="115">
        <f t="shared" si="17"/>
        <v>0</v>
      </c>
      <c r="CV66" s="115">
        <v>6435000</v>
      </c>
      <c r="CW66" s="115">
        <f>+BW66-CV66</f>
        <v>0</v>
      </c>
      <c r="CX66" s="115">
        <v>6435000</v>
      </c>
      <c r="CY66" s="115">
        <f>+CJ66-CX66</f>
        <v>0</v>
      </c>
    </row>
    <row r="67" spans="1:114" outlineLevel="3" x14ac:dyDescent="0.25">
      <c r="B67" s="146"/>
      <c r="C67" s="98" t="s">
        <v>154</v>
      </c>
      <c r="D67" s="20">
        <v>10</v>
      </c>
      <c r="E67" s="117" t="s">
        <v>155</v>
      </c>
      <c r="F67" s="110">
        <f>+F68+F69</f>
        <v>10000000</v>
      </c>
      <c r="G67" s="110">
        <f t="shared" ref="G67:BR67" si="75">+G68+G69</f>
        <v>0</v>
      </c>
      <c r="H67" s="110">
        <f t="shared" si="75"/>
        <v>0</v>
      </c>
      <c r="I67" s="110">
        <f t="shared" si="75"/>
        <v>0</v>
      </c>
      <c r="J67" s="110">
        <f t="shared" si="75"/>
        <v>0</v>
      </c>
      <c r="K67" s="110">
        <f t="shared" si="75"/>
        <v>5500000</v>
      </c>
      <c r="L67" s="110">
        <f t="shared" si="75"/>
        <v>0</v>
      </c>
      <c r="M67" s="110">
        <f t="shared" si="75"/>
        <v>3000000</v>
      </c>
      <c r="N67" s="110">
        <f t="shared" si="75"/>
        <v>0</v>
      </c>
      <c r="O67" s="110">
        <f t="shared" si="75"/>
        <v>0</v>
      </c>
      <c r="P67" s="110">
        <f t="shared" si="75"/>
        <v>0</v>
      </c>
      <c r="Q67" s="110">
        <f t="shared" si="75"/>
        <v>0</v>
      </c>
      <c r="R67" s="110">
        <f t="shared" si="75"/>
        <v>0</v>
      </c>
      <c r="S67" s="110">
        <f t="shared" si="75"/>
        <v>0</v>
      </c>
      <c r="T67" s="110">
        <f t="shared" si="75"/>
        <v>0</v>
      </c>
      <c r="U67" s="110">
        <f t="shared" si="75"/>
        <v>0</v>
      </c>
      <c r="V67" s="110">
        <f t="shared" si="75"/>
        <v>0</v>
      </c>
      <c r="W67" s="110">
        <f t="shared" si="75"/>
        <v>0</v>
      </c>
      <c r="X67" s="110">
        <f t="shared" si="75"/>
        <v>0</v>
      </c>
      <c r="Y67" s="110">
        <f t="shared" si="75"/>
        <v>0</v>
      </c>
      <c r="Z67" s="110">
        <f t="shared" si="75"/>
        <v>0</v>
      </c>
      <c r="AA67" s="110">
        <f t="shared" si="75"/>
        <v>0</v>
      </c>
      <c r="AB67" s="110">
        <f t="shared" si="75"/>
        <v>0</v>
      </c>
      <c r="AC67" s="110">
        <f t="shared" si="75"/>
        <v>0</v>
      </c>
      <c r="AD67" s="110">
        <f t="shared" si="75"/>
        <v>0</v>
      </c>
      <c r="AE67" s="110">
        <f t="shared" si="70"/>
        <v>8500000</v>
      </c>
      <c r="AF67" s="110">
        <f t="shared" si="70"/>
        <v>0</v>
      </c>
      <c r="AG67" s="110">
        <f t="shared" si="75"/>
        <v>0</v>
      </c>
      <c r="AH67" s="110">
        <f t="shared" si="75"/>
        <v>0</v>
      </c>
      <c r="AI67" s="110">
        <f t="shared" si="75"/>
        <v>0</v>
      </c>
      <c r="AJ67" s="110">
        <f t="shared" si="75"/>
        <v>1500000</v>
      </c>
      <c r="AK67" s="110">
        <f t="shared" si="75"/>
        <v>0</v>
      </c>
      <c r="AL67" s="110">
        <f t="shared" si="75"/>
        <v>0</v>
      </c>
      <c r="AM67" s="110">
        <f t="shared" si="75"/>
        <v>0</v>
      </c>
      <c r="AN67" s="110">
        <f t="shared" si="75"/>
        <v>0</v>
      </c>
      <c r="AO67" s="110">
        <f t="shared" si="75"/>
        <v>0</v>
      </c>
      <c r="AP67" s="110">
        <f t="shared" si="75"/>
        <v>0</v>
      </c>
      <c r="AQ67" s="110">
        <f t="shared" si="75"/>
        <v>0</v>
      </c>
      <c r="AR67" s="110">
        <f t="shared" si="75"/>
        <v>0</v>
      </c>
      <c r="AS67" s="110">
        <f t="shared" si="75"/>
        <v>0</v>
      </c>
      <c r="AT67" s="110">
        <f t="shared" si="75"/>
        <v>0</v>
      </c>
      <c r="AU67" s="110">
        <f t="shared" si="75"/>
        <v>0</v>
      </c>
      <c r="AV67" s="110">
        <f t="shared" si="75"/>
        <v>0</v>
      </c>
      <c r="AW67" s="110">
        <f t="shared" si="75"/>
        <v>0</v>
      </c>
      <c r="AX67" s="110">
        <f t="shared" si="75"/>
        <v>0</v>
      </c>
      <c r="AY67" s="110">
        <f t="shared" si="75"/>
        <v>0</v>
      </c>
      <c r="AZ67" s="110">
        <f t="shared" si="75"/>
        <v>0</v>
      </c>
      <c r="BA67" s="110">
        <f t="shared" si="75"/>
        <v>0</v>
      </c>
      <c r="BB67" s="110">
        <f t="shared" si="75"/>
        <v>0</v>
      </c>
      <c r="BC67" s="110">
        <f t="shared" si="75"/>
        <v>0</v>
      </c>
      <c r="BD67" s="110">
        <f t="shared" si="75"/>
        <v>0</v>
      </c>
      <c r="BE67" s="110">
        <f t="shared" si="75"/>
        <v>0</v>
      </c>
      <c r="BF67" s="110">
        <f t="shared" si="75"/>
        <v>0</v>
      </c>
      <c r="BG67" s="110">
        <f t="shared" si="75"/>
        <v>0</v>
      </c>
      <c r="BH67" s="110">
        <f t="shared" si="75"/>
        <v>0</v>
      </c>
      <c r="BI67" s="110">
        <f t="shared" si="75"/>
        <v>0</v>
      </c>
      <c r="BJ67" s="110">
        <f t="shared" si="75"/>
        <v>0</v>
      </c>
      <c r="BK67" s="110">
        <f t="shared" si="75"/>
        <v>0</v>
      </c>
      <c r="BL67" s="110">
        <f t="shared" si="75"/>
        <v>0</v>
      </c>
      <c r="BM67" s="110">
        <f t="shared" si="75"/>
        <v>0</v>
      </c>
      <c r="BN67" s="110">
        <f t="shared" si="75"/>
        <v>0</v>
      </c>
      <c r="BO67" s="110">
        <f t="shared" si="75"/>
        <v>0</v>
      </c>
      <c r="BP67" s="110">
        <f t="shared" si="75"/>
        <v>0</v>
      </c>
      <c r="BQ67" s="110">
        <f t="shared" si="75"/>
        <v>0</v>
      </c>
      <c r="BR67" s="110">
        <f t="shared" si="75"/>
        <v>0</v>
      </c>
      <c r="BS67" s="110">
        <f t="shared" ref="BS67:CJ67" si="76">+BS68+BS69</f>
        <v>0</v>
      </c>
      <c r="BT67" s="110">
        <f t="shared" si="76"/>
        <v>0</v>
      </c>
      <c r="BU67" s="110">
        <f t="shared" si="76"/>
        <v>0</v>
      </c>
      <c r="BV67" s="110">
        <f t="shared" si="76"/>
        <v>0</v>
      </c>
      <c r="BW67" s="110">
        <f t="shared" si="76"/>
        <v>0</v>
      </c>
      <c r="BX67" s="110">
        <f t="shared" si="76"/>
        <v>0</v>
      </c>
      <c r="BY67" s="110">
        <f t="shared" si="76"/>
        <v>0</v>
      </c>
      <c r="BZ67" s="110">
        <f t="shared" si="76"/>
        <v>0</v>
      </c>
      <c r="CA67" s="110">
        <f t="shared" si="76"/>
        <v>0</v>
      </c>
      <c r="CB67" s="110">
        <f t="shared" si="76"/>
        <v>0</v>
      </c>
      <c r="CC67" s="110">
        <f t="shared" si="76"/>
        <v>0</v>
      </c>
      <c r="CD67" s="110">
        <f t="shared" si="76"/>
        <v>0</v>
      </c>
      <c r="CE67" s="110">
        <f t="shared" si="76"/>
        <v>0</v>
      </c>
      <c r="CF67" s="110">
        <f t="shared" si="76"/>
        <v>0</v>
      </c>
      <c r="CG67" s="110">
        <f t="shared" si="76"/>
        <v>0</v>
      </c>
      <c r="CH67" s="110">
        <f t="shared" si="76"/>
        <v>0</v>
      </c>
      <c r="CI67" s="110">
        <f t="shared" si="76"/>
        <v>0</v>
      </c>
      <c r="CJ67" s="110">
        <f t="shared" si="76"/>
        <v>0</v>
      </c>
      <c r="CK67" s="93">
        <f t="shared" si="65"/>
        <v>1500000</v>
      </c>
      <c r="CL67" s="93">
        <f t="shared" si="13"/>
        <v>0</v>
      </c>
      <c r="CM67" s="93">
        <f t="shared" si="14"/>
        <v>0</v>
      </c>
      <c r="CN67" s="93">
        <f t="shared" si="15"/>
        <v>0</v>
      </c>
      <c r="CO67" s="17"/>
      <c r="CP67" s="121">
        <f>+CP68+CP69</f>
        <v>1500000</v>
      </c>
      <c r="CQ67" s="121">
        <f t="shared" si="16"/>
        <v>0</v>
      </c>
      <c r="CR67" s="121">
        <f>+CR68+CR69</f>
        <v>0</v>
      </c>
      <c r="CS67" s="121">
        <f t="shared" ref="CS67:CW67" si="77">+CS68+CS69</f>
        <v>0</v>
      </c>
      <c r="CT67" s="121">
        <f>+CT68+CT69</f>
        <v>0</v>
      </c>
      <c r="CU67" s="121">
        <f t="shared" si="17"/>
        <v>0</v>
      </c>
      <c r="CV67" s="121">
        <f>+CV68+CV69</f>
        <v>0</v>
      </c>
      <c r="CW67" s="121">
        <f t="shared" si="77"/>
        <v>0</v>
      </c>
      <c r="CX67" s="121">
        <f>+CX68+CX69</f>
        <v>0</v>
      </c>
      <c r="CY67" s="115">
        <f>+CX67-CJ67</f>
        <v>0</v>
      </c>
    </row>
    <row r="68" spans="1:114" outlineLevel="4" x14ac:dyDescent="0.25">
      <c r="B68" s="146" t="str">
        <f t="shared" si="74"/>
        <v>A 2-0-3-51-110</v>
      </c>
      <c r="C68" s="98" t="s">
        <v>156</v>
      </c>
      <c r="D68" s="20">
        <v>10</v>
      </c>
      <c r="E68" s="105" t="s">
        <v>157</v>
      </c>
      <c r="F68" s="106">
        <v>1000000</v>
      </c>
      <c r="G68" s="106">
        <v>0</v>
      </c>
      <c r="H68" s="106">
        <v>0</v>
      </c>
      <c r="I68" s="106"/>
      <c r="J68" s="106"/>
      <c r="K68" s="106"/>
      <c r="L68" s="106"/>
      <c r="M68" s="110"/>
      <c r="N68" s="110"/>
      <c r="O68" s="110"/>
      <c r="P68" s="110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>
        <f t="shared" si="70"/>
        <v>0</v>
      </c>
      <c r="AF68" s="106">
        <f t="shared" si="70"/>
        <v>0</v>
      </c>
      <c r="AG68" s="106"/>
      <c r="AH68" s="106"/>
      <c r="AI68" s="106"/>
      <c r="AJ68" s="106">
        <f>+F68-AE68+AF68</f>
        <v>1000000</v>
      </c>
      <c r="AK68" s="113">
        <v>0</v>
      </c>
      <c r="AL68" s="113">
        <v>0</v>
      </c>
      <c r="AM68" s="113">
        <v>0</v>
      </c>
      <c r="AN68" s="106">
        <v>0</v>
      </c>
      <c r="AO68" s="106">
        <v>0</v>
      </c>
      <c r="AP68" s="106"/>
      <c r="AQ68" s="106"/>
      <c r="AR68" s="106"/>
      <c r="AS68" s="106"/>
      <c r="AT68" s="106"/>
      <c r="AU68" s="106"/>
      <c r="AV68" s="106"/>
      <c r="AW68" s="106">
        <f>+SUM(AK68:AV68)</f>
        <v>0</v>
      </c>
      <c r="AX68" s="106">
        <v>0</v>
      </c>
      <c r="AY68" s="106">
        <v>0</v>
      </c>
      <c r="AZ68" s="106">
        <v>0</v>
      </c>
      <c r="BA68" s="106">
        <v>0</v>
      </c>
      <c r="BB68" s="106">
        <v>0</v>
      </c>
      <c r="BC68" s="106"/>
      <c r="BD68" s="106"/>
      <c r="BE68" s="106"/>
      <c r="BF68" s="106"/>
      <c r="BG68" s="106"/>
      <c r="BH68" s="106"/>
      <c r="BI68" s="106"/>
      <c r="BJ68" s="106">
        <f t="shared" si="71"/>
        <v>0</v>
      </c>
      <c r="BK68" s="106">
        <v>0</v>
      </c>
      <c r="BL68" s="106">
        <v>0</v>
      </c>
      <c r="BM68" s="106">
        <v>0</v>
      </c>
      <c r="BN68" s="106">
        <v>0</v>
      </c>
      <c r="BO68" s="106">
        <v>0</v>
      </c>
      <c r="BP68" s="106"/>
      <c r="BQ68" s="106"/>
      <c r="BR68" s="106"/>
      <c r="BS68" s="106"/>
      <c r="BT68" s="106"/>
      <c r="BU68" s="106"/>
      <c r="BV68" s="106"/>
      <c r="BW68" s="106">
        <f t="shared" si="72"/>
        <v>0</v>
      </c>
      <c r="BX68" s="106">
        <v>0</v>
      </c>
      <c r="BY68" s="106">
        <v>0</v>
      </c>
      <c r="BZ68" s="106">
        <v>0</v>
      </c>
      <c r="CA68" s="106">
        <v>0</v>
      </c>
      <c r="CB68" s="106">
        <v>0</v>
      </c>
      <c r="CC68" s="106"/>
      <c r="CD68" s="106"/>
      <c r="CE68" s="106"/>
      <c r="CF68" s="106"/>
      <c r="CG68" s="106"/>
      <c r="CH68" s="106"/>
      <c r="CI68" s="106"/>
      <c r="CJ68" s="106">
        <f t="shared" si="73"/>
        <v>0</v>
      </c>
      <c r="CK68" s="93">
        <f t="shared" si="65"/>
        <v>1000000</v>
      </c>
      <c r="CL68" s="93">
        <f t="shared" si="13"/>
        <v>0</v>
      </c>
      <c r="CM68" s="93">
        <f t="shared" si="14"/>
        <v>0</v>
      </c>
      <c r="CN68" s="93">
        <f t="shared" si="15"/>
        <v>0</v>
      </c>
      <c r="CO68" s="17"/>
      <c r="CP68" s="115">
        <v>1000000</v>
      </c>
      <c r="CQ68" s="115">
        <f t="shared" si="16"/>
        <v>0</v>
      </c>
      <c r="CR68" s="115">
        <v>0</v>
      </c>
      <c r="CS68" s="115">
        <f>+AW68-CR68</f>
        <v>0</v>
      </c>
      <c r="CT68" s="115">
        <v>0</v>
      </c>
      <c r="CU68" s="115">
        <f t="shared" si="17"/>
        <v>0</v>
      </c>
      <c r="CV68" s="115">
        <v>0</v>
      </c>
      <c r="CW68" s="115">
        <f>+BW68-CV68</f>
        <v>0</v>
      </c>
      <c r="CX68" s="115">
        <v>0</v>
      </c>
      <c r="CY68" s="115">
        <f>+CJ68-CX68</f>
        <v>0</v>
      </c>
    </row>
    <row r="69" spans="1:114" s="17" customFormat="1" outlineLevel="4" x14ac:dyDescent="0.25">
      <c r="B69" s="146" t="str">
        <f t="shared" si="74"/>
        <v>A 2-0-3-51-210</v>
      </c>
      <c r="C69" s="98" t="s">
        <v>158</v>
      </c>
      <c r="D69" s="20">
        <v>10</v>
      </c>
      <c r="E69" s="105" t="s">
        <v>159</v>
      </c>
      <c r="F69" s="106">
        <v>9000000</v>
      </c>
      <c r="G69" s="106">
        <v>0</v>
      </c>
      <c r="H69" s="106">
        <v>0</v>
      </c>
      <c r="I69" s="106"/>
      <c r="J69" s="106"/>
      <c r="K69" s="106">
        <v>5500000</v>
      </c>
      <c r="L69" s="106"/>
      <c r="M69" s="106">
        <v>3000000</v>
      </c>
      <c r="N69" s="110"/>
      <c r="O69" s="110"/>
      <c r="P69" s="110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>
        <f t="shared" si="70"/>
        <v>8500000</v>
      </c>
      <c r="AF69" s="106">
        <f t="shared" si="70"/>
        <v>0</v>
      </c>
      <c r="AG69" s="106"/>
      <c r="AH69" s="106"/>
      <c r="AI69" s="106"/>
      <c r="AJ69" s="106">
        <f>+F69-AE69+AF69</f>
        <v>500000</v>
      </c>
      <c r="AK69" s="113">
        <v>0</v>
      </c>
      <c r="AL69" s="113">
        <v>0</v>
      </c>
      <c r="AM69" s="113">
        <v>0</v>
      </c>
      <c r="AN69" s="106">
        <v>0</v>
      </c>
      <c r="AO69" s="106">
        <v>0</v>
      </c>
      <c r="AP69" s="106"/>
      <c r="AQ69" s="106"/>
      <c r="AR69" s="106"/>
      <c r="AS69" s="106"/>
      <c r="AT69" s="106"/>
      <c r="AU69" s="106"/>
      <c r="AV69" s="106"/>
      <c r="AW69" s="106">
        <f>+SUM(AK69:AV69)</f>
        <v>0</v>
      </c>
      <c r="AX69" s="106">
        <v>0</v>
      </c>
      <c r="AY69" s="106">
        <v>0</v>
      </c>
      <c r="AZ69" s="106">
        <v>0</v>
      </c>
      <c r="BA69" s="106">
        <v>0</v>
      </c>
      <c r="BB69" s="106">
        <v>0</v>
      </c>
      <c r="BC69" s="106"/>
      <c r="BD69" s="106"/>
      <c r="BE69" s="106"/>
      <c r="BF69" s="106"/>
      <c r="BG69" s="106"/>
      <c r="BH69" s="106"/>
      <c r="BI69" s="106"/>
      <c r="BJ69" s="106">
        <f t="shared" si="71"/>
        <v>0</v>
      </c>
      <c r="BK69" s="106">
        <v>0</v>
      </c>
      <c r="BL69" s="106">
        <v>0</v>
      </c>
      <c r="BM69" s="106">
        <v>0</v>
      </c>
      <c r="BN69" s="106">
        <v>0</v>
      </c>
      <c r="BO69" s="106">
        <v>0</v>
      </c>
      <c r="BP69" s="106"/>
      <c r="BQ69" s="106"/>
      <c r="BR69" s="106"/>
      <c r="BS69" s="106"/>
      <c r="BT69" s="106"/>
      <c r="BU69" s="106"/>
      <c r="BV69" s="106"/>
      <c r="BW69" s="106">
        <f t="shared" si="72"/>
        <v>0</v>
      </c>
      <c r="BX69" s="106">
        <v>0</v>
      </c>
      <c r="BY69" s="106">
        <v>0</v>
      </c>
      <c r="BZ69" s="106">
        <v>0</v>
      </c>
      <c r="CA69" s="106">
        <v>0</v>
      </c>
      <c r="CB69" s="106">
        <v>0</v>
      </c>
      <c r="CC69" s="106"/>
      <c r="CD69" s="106"/>
      <c r="CE69" s="106"/>
      <c r="CF69" s="106"/>
      <c r="CG69" s="106"/>
      <c r="CH69" s="106"/>
      <c r="CI69" s="106"/>
      <c r="CJ69" s="106">
        <f t="shared" si="73"/>
        <v>0</v>
      </c>
      <c r="CK69" s="93">
        <f t="shared" si="65"/>
        <v>500000</v>
      </c>
      <c r="CL69" s="93">
        <f t="shared" si="13"/>
        <v>0</v>
      </c>
      <c r="CM69" s="93">
        <f t="shared" si="14"/>
        <v>0</v>
      </c>
      <c r="CN69" s="93">
        <f t="shared" si="15"/>
        <v>0</v>
      </c>
      <c r="CP69" s="115">
        <v>500000</v>
      </c>
      <c r="CQ69" s="148">
        <f t="shared" si="16"/>
        <v>0</v>
      </c>
      <c r="CR69" s="115">
        <v>0</v>
      </c>
      <c r="CS69" s="148">
        <f>+AW69-CR69</f>
        <v>0</v>
      </c>
      <c r="CT69" s="115">
        <v>0</v>
      </c>
      <c r="CU69" s="148">
        <f t="shared" si="17"/>
        <v>0</v>
      </c>
      <c r="CV69" s="115">
        <v>0</v>
      </c>
      <c r="CW69" s="115">
        <f>+BW69-CV69</f>
        <v>0</v>
      </c>
      <c r="CX69" s="115">
        <v>0</v>
      </c>
      <c r="CY69" s="115">
        <f>+CJ69-CX69</f>
        <v>0</v>
      </c>
      <c r="DA69" s="149"/>
      <c r="DB69" s="150"/>
      <c r="DC69" s="149"/>
      <c r="DD69" s="150"/>
      <c r="DE69" s="149"/>
      <c r="DF69" s="150"/>
      <c r="DG69" s="149"/>
      <c r="DH69" s="150"/>
      <c r="DI69" s="149"/>
      <c r="DJ69" s="150"/>
    </row>
    <row r="70" spans="1:114" s="17" customFormat="1" outlineLevel="2" x14ac:dyDescent="0.25">
      <c r="A70" s="99" t="s">
        <v>160</v>
      </c>
      <c r="C70" s="100" t="s">
        <v>161</v>
      </c>
      <c r="D70" s="88"/>
      <c r="E70" s="117" t="s">
        <v>162</v>
      </c>
      <c r="F70" s="110">
        <f>+F71+F80+F83+F94+F105+F109+F112+F118+F122+F125+F128+F135+F136</f>
        <v>13948700000</v>
      </c>
      <c r="G70" s="110">
        <f>+G71+G80+G83+G94+G105+G109+G112+G118+G122+G125+G128+G135+G136</f>
        <v>22846270</v>
      </c>
      <c r="H70" s="110">
        <f t="shared" ref="H70:BS70" si="78">+H71+H80+H83+H94+H105+H109+H112+H118+H122+H125+H128+H135+H136</f>
        <v>22846270</v>
      </c>
      <c r="I70" s="110">
        <f t="shared" si="78"/>
        <v>0</v>
      </c>
      <c r="J70" s="110">
        <f t="shared" si="78"/>
        <v>0</v>
      </c>
      <c r="K70" s="110">
        <f t="shared" si="78"/>
        <v>130000000</v>
      </c>
      <c r="L70" s="110">
        <f t="shared" si="78"/>
        <v>130000000</v>
      </c>
      <c r="M70" s="110">
        <f t="shared" si="78"/>
        <v>0</v>
      </c>
      <c r="N70" s="110">
        <f t="shared" si="78"/>
        <v>5954000000</v>
      </c>
      <c r="O70" s="110">
        <f t="shared" si="78"/>
        <v>190600000</v>
      </c>
      <c r="P70" s="110">
        <f t="shared" si="78"/>
        <v>190600000</v>
      </c>
      <c r="Q70" s="110">
        <f t="shared" si="78"/>
        <v>0</v>
      </c>
      <c r="R70" s="110">
        <f t="shared" si="78"/>
        <v>0</v>
      </c>
      <c r="S70" s="110">
        <f t="shared" si="78"/>
        <v>0</v>
      </c>
      <c r="T70" s="110">
        <f t="shared" si="78"/>
        <v>0</v>
      </c>
      <c r="U70" s="110">
        <f t="shared" si="78"/>
        <v>0</v>
      </c>
      <c r="V70" s="110">
        <f t="shared" si="78"/>
        <v>0</v>
      </c>
      <c r="W70" s="110">
        <f t="shared" si="78"/>
        <v>0</v>
      </c>
      <c r="X70" s="110">
        <f t="shared" si="78"/>
        <v>0</v>
      </c>
      <c r="Y70" s="110">
        <f t="shared" si="78"/>
        <v>0</v>
      </c>
      <c r="Z70" s="110">
        <f t="shared" si="78"/>
        <v>0</v>
      </c>
      <c r="AA70" s="110">
        <f t="shared" si="78"/>
        <v>0</v>
      </c>
      <c r="AB70" s="110">
        <f t="shared" si="78"/>
        <v>0</v>
      </c>
      <c r="AC70" s="110">
        <f t="shared" si="78"/>
        <v>0</v>
      </c>
      <c r="AD70" s="110">
        <f t="shared" si="78"/>
        <v>0</v>
      </c>
      <c r="AE70" s="110">
        <f t="shared" si="70"/>
        <v>343446270</v>
      </c>
      <c r="AF70" s="110">
        <f t="shared" si="70"/>
        <v>6297446270</v>
      </c>
      <c r="AG70" s="110">
        <f t="shared" si="78"/>
        <v>0</v>
      </c>
      <c r="AH70" s="110">
        <f t="shared" si="78"/>
        <v>0</v>
      </c>
      <c r="AI70" s="110">
        <f t="shared" si="78"/>
        <v>0</v>
      </c>
      <c r="AJ70" s="110">
        <f>+AJ71+AJ80+AJ83+AJ94+AJ105+AJ109+AJ112+AJ118+AJ122+AJ125+AJ128+AJ135+AJ136</f>
        <v>19902700000</v>
      </c>
      <c r="AK70" s="110">
        <f t="shared" si="78"/>
        <v>6906231463</v>
      </c>
      <c r="AL70" s="110">
        <f t="shared" si="78"/>
        <v>642754043</v>
      </c>
      <c r="AM70" s="110">
        <f t="shared" si="78"/>
        <v>1158244139</v>
      </c>
      <c r="AN70" s="110">
        <f t="shared" si="78"/>
        <v>1020689428</v>
      </c>
      <c r="AO70" s="110">
        <f t="shared" si="78"/>
        <v>868427100</v>
      </c>
      <c r="AP70" s="110">
        <f t="shared" si="78"/>
        <v>0</v>
      </c>
      <c r="AQ70" s="110">
        <f t="shared" si="78"/>
        <v>0</v>
      </c>
      <c r="AR70" s="110">
        <f t="shared" si="78"/>
        <v>0</v>
      </c>
      <c r="AS70" s="110">
        <f t="shared" si="78"/>
        <v>0</v>
      </c>
      <c r="AT70" s="110">
        <f t="shared" si="78"/>
        <v>0</v>
      </c>
      <c r="AU70" s="110">
        <f t="shared" si="78"/>
        <v>0</v>
      </c>
      <c r="AV70" s="110">
        <f t="shared" si="78"/>
        <v>0</v>
      </c>
      <c r="AW70" s="110">
        <f t="shared" si="78"/>
        <v>10596346173</v>
      </c>
      <c r="AX70" s="110">
        <f t="shared" si="78"/>
        <v>2716534240</v>
      </c>
      <c r="AY70" s="110">
        <f t="shared" si="78"/>
        <v>280313322</v>
      </c>
      <c r="AZ70" s="110">
        <f t="shared" si="78"/>
        <v>598239086</v>
      </c>
      <c r="BA70" s="110">
        <f t="shared" si="78"/>
        <v>578429567</v>
      </c>
      <c r="BB70" s="110">
        <f t="shared" si="78"/>
        <v>727608893</v>
      </c>
      <c r="BC70" s="110">
        <f t="shared" si="78"/>
        <v>0</v>
      </c>
      <c r="BD70" s="110">
        <f t="shared" si="78"/>
        <v>0</v>
      </c>
      <c r="BE70" s="110">
        <f t="shared" si="78"/>
        <v>0</v>
      </c>
      <c r="BF70" s="110">
        <f t="shared" si="78"/>
        <v>0</v>
      </c>
      <c r="BG70" s="110">
        <f t="shared" si="78"/>
        <v>0</v>
      </c>
      <c r="BH70" s="110">
        <f t="shared" si="78"/>
        <v>0</v>
      </c>
      <c r="BI70" s="110">
        <f t="shared" si="78"/>
        <v>0</v>
      </c>
      <c r="BJ70" s="110">
        <f t="shared" si="78"/>
        <v>4901125108</v>
      </c>
      <c r="BK70" s="110">
        <f t="shared" si="78"/>
        <v>104924512</v>
      </c>
      <c r="BL70" s="110">
        <f t="shared" si="78"/>
        <v>606178713</v>
      </c>
      <c r="BM70" s="110">
        <f t="shared" si="78"/>
        <v>401348896</v>
      </c>
      <c r="BN70" s="110">
        <f t="shared" si="78"/>
        <v>370381175</v>
      </c>
      <c r="BO70" s="110">
        <f t="shared" si="78"/>
        <v>373043729</v>
      </c>
      <c r="BP70" s="110">
        <f t="shared" si="78"/>
        <v>0</v>
      </c>
      <c r="BQ70" s="110">
        <f t="shared" si="78"/>
        <v>0</v>
      </c>
      <c r="BR70" s="110">
        <f t="shared" si="78"/>
        <v>0</v>
      </c>
      <c r="BS70" s="110">
        <f t="shared" si="78"/>
        <v>0</v>
      </c>
      <c r="BT70" s="110">
        <f t="shared" ref="BT70:CJ70" si="79">+BT71+BT80+BT83+BT94+BT105+BT109+BT112+BT118+BT122+BT125+BT128+BT135+BT136</f>
        <v>0</v>
      </c>
      <c r="BU70" s="110">
        <f t="shared" si="79"/>
        <v>0</v>
      </c>
      <c r="BV70" s="110">
        <f t="shared" si="79"/>
        <v>0</v>
      </c>
      <c r="BW70" s="110">
        <f t="shared" si="79"/>
        <v>1855877025</v>
      </c>
      <c r="BX70" s="110">
        <f t="shared" si="79"/>
        <v>104031862</v>
      </c>
      <c r="BY70" s="110">
        <f t="shared" si="79"/>
        <v>607071363</v>
      </c>
      <c r="BZ70" s="110">
        <f t="shared" si="79"/>
        <v>401348896</v>
      </c>
      <c r="CA70" s="110">
        <f t="shared" si="79"/>
        <v>370381175</v>
      </c>
      <c r="CB70" s="110">
        <f t="shared" si="79"/>
        <v>368047159</v>
      </c>
      <c r="CC70" s="110">
        <f t="shared" si="79"/>
        <v>0</v>
      </c>
      <c r="CD70" s="110">
        <f t="shared" si="79"/>
        <v>0</v>
      </c>
      <c r="CE70" s="110">
        <f t="shared" si="79"/>
        <v>0</v>
      </c>
      <c r="CF70" s="110">
        <f t="shared" si="79"/>
        <v>0</v>
      </c>
      <c r="CG70" s="110">
        <f t="shared" si="79"/>
        <v>0</v>
      </c>
      <c r="CH70" s="110">
        <f t="shared" si="79"/>
        <v>0</v>
      </c>
      <c r="CI70" s="110">
        <f t="shared" si="79"/>
        <v>0</v>
      </c>
      <c r="CJ70" s="110">
        <f t="shared" si="79"/>
        <v>1850880455</v>
      </c>
      <c r="CK70" s="93">
        <f t="shared" si="65"/>
        <v>9306353827</v>
      </c>
      <c r="CL70" s="93">
        <f t="shared" si="13"/>
        <v>5695221065</v>
      </c>
      <c r="CM70" s="93">
        <f t="shared" si="14"/>
        <v>3045248083</v>
      </c>
      <c r="CN70" s="93">
        <f t="shared" si="15"/>
        <v>4996570</v>
      </c>
      <c r="CP70" s="151">
        <f>+CP71+CP80+CP83+CP94+CP105+CP109+CP112+CP118+CP122+CP125+CP128+CP135+CP136</f>
        <v>19902700000</v>
      </c>
      <c r="CQ70" s="151">
        <f t="shared" si="16"/>
        <v>0</v>
      </c>
      <c r="CR70" s="151">
        <f>+CR71+CR80+CR83+CR94+CR105+CR109+CR112+CR118+CR122+CR125+CR128+CR135+CR136</f>
        <v>10596346173</v>
      </c>
      <c r="CS70" s="151">
        <f>+CS71+CS80+CS83+CS94+CS105+CS109+CS112+CS118+CS122+CS125+CS128+CS135+CS136</f>
        <v>0</v>
      </c>
      <c r="CT70" s="151">
        <f>+CT71+CT80+CT83+CT94+CT105+CT109+CT112+CT118+CT122+CT125+CT128+CT135+CT136</f>
        <v>4901125108</v>
      </c>
      <c r="CU70" s="151">
        <f t="shared" si="17"/>
        <v>0</v>
      </c>
      <c r="CV70" s="151">
        <f>+CV71+CV80+CV83+CV94+CV105+CV109+CV112+CV118+CV122+CV125+CV128+CV135+CV136</f>
        <v>1855877025</v>
      </c>
      <c r="CW70" s="151">
        <f>+CW71+CW80+CW83+CW94+CW105+CW109+CW112+CW118+CW122+CW125+CW128+CW135+CW136</f>
        <v>0</v>
      </c>
      <c r="CX70" s="151">
        <f>+CX71+CX80+CX83+CX94+CX105+CX109+CX112+CX118+CX122+CX125+CX128+CX135+CX136</f>
        <v>1850880455</v>
      </c>
      <c r="CY70" s="152">
        <f>+CX70-CJ70</f>
        <v>0</v>
      </c>
      <c r="DA70" s="4">
        <v>13948700000</v>
      </c>
      <c r="DB70" s="103">
        <f>+F70-DA70</f>
        <v>0</v>
      </c>
      <c r="DC70" s="104">
        <v>13948700000</v>
      </c>
      <c r="DD70" s="103">
        <f>+DC70-AJ70</f>
        <v>-5954000000</v>
      </c>
      <c r="DE70" s="104">
        <v>8467275079</v>
      </c>
      <c r="DF70" s="103">
        <f>+DE70-AW70</f>
        <v>-2129071094</v>
      </c>
      <c r="DG70" s="104">
        <v>3634184318</v>
      </c>
      <c r="DH70" s="103">
        <f>+DG70-BJ70</f>
        <v>-1266940790</v>
      </c>
      <c r="DI70" s="104">
        <v>3634184318</v>
      </c>
      <c r="DJ70" s="103">
        <f>+DI70-BW70</f>
        <v>1778307293</v>
      </c>
    </row>
    <row r="71" spans="1:114" outlineLevel="3" x14ac:dyDescent="0.25">
      <c r="A71" s="98" t="s">
        <v>163</v>
      </c>
      <c r="C71" s="98" t="s">
        <v>163</v>
      </c>
      <c r="D71" s="88">
        <v>10</v>
      </c>
      <c r="E71" s="117" t="s">
        <v>164</v>
      </c>
      <c r="F71" s="110">
        <f>SUM(F72:F79)</f>
        <v>1370000000</v>
      </c>
      <c r="G71" s="110">
        <f t="shared" ref="G71:BR71" si="80">SUM(G72:G79)</f>
        <v>0</v>
      </c>
      <c r="H71" s="110">
        <f t="shared" si="80"/>
        <v>0</v>
      </c>
      <c r="I71" s="110">
        <f t="shared" si="80"/>
        <v>0</v>
      </c>
      <c r="J71" s="110">
        <f t="shared" si="80"/>
        <v>0</v>
      </c>
      <c r="K71" s="110">
        <f t="shared" si="80"/>
        <v>0</v>
      </c>
      <c r="L71" s="110">
        <f t="shared" si="80"/>
        <v>30000000</v>
      </c>
      <c r="M71" s="110">
        <f t="shared" si="80"/>
        <v>0</v>
      </c>
      <c r="N71" s="110">
        <f t="shared" si="80"/>
        <v>520618018</v>
      </c>
      <c r="O71" s="110">
        <f t="shared" si="80"/>
        <v>0</v>
      </c>
      <c r="P71" s="110">
        <f t="shared" si="80"/>
        <v>0</v>
      </c>
      <c r="Q71" s="110">
        <f t="shared" si="80"/>
        <v>0</v>
      </c>
      <c r="R71" s="110">
        <f t="shared" si="80"/>
        <v>0</v>
      </c>
      <c r="S71" s="110">
        <f t="shared" si="80"/>
        <v>0</v>
      </c>
      <c r="T71" s="110">
        <f t="shared" si="80"/>
        <v>0</v>
      </c>
      <c r="U71" s="110">
        <f t="shared" si="80"/>
        <v>0</v>
      </c>
      <c r="V71" s="110">
        <f t="shared" si="80"/>
        <v>0</v>
      </c>
      <c r="W71" s="110">
        <f t="shared" si="80"/>
        <v>0</v>
      </c>
      <c r="X71" s="110">
        <f t="shared" si="80"/>
        <v>0</v>
      </c>
      <c r="Y71" s="110">
        <f t="shared" si="80"/>
        <v>0</v>
      </c>
      <c r="Z71" s="110">
        <f t="shared" si="80"/>
        <v>0</v>
      </c>
      <c r="AA71" s="110">
        <f t="shared" si="80"/>
        <v>0</v>
      </c>
      <c r="AB71" s="110">
        <f t="shared" si="80"/>
        <v>0</v>
      </c>
      <c r="AC71" s="110">
        <f t="shared" si="80"/>
        <v>0</v>
      </c>
      <c r="AD71" s="110">
        <f t="shared" si="80"/>
        <v>0</v>
      </c>
      <c r="AE71" s="110">
        <f t="shared" si="70"/>
        <v>0</v>
      </c>
      <c r="AF71" s="110">
        <f t="shared" si="70"/>
        <v>550618018</v>
      </c>
      <c r="AG71" s="110">
        <f t="shared" si="80"/>
        <v>0</v>
      </c>
      <c r="AH71" s="110">
        <f t="shared" si="80"/>
        <v>0</v>
      </c>
      <c r="AI71" s="110">
        <f t="shared" si="80"/>
        <v>0</v>
      </c>
      <c r="AJ71" s="110">
        <f>+SUM(AJ72:AJ78)</f>
        <v>1920618018</v>
      </c>
      <c r="AK71" s="110">
        <f>SUM(AK72:AK79)</f>
        <v>2500000</v>
      </c>
      <c r="AL71" s="110">
        <f t="shared" si="80"/>
        <v>16052160</v>
      </c>
      <c r="AM71" s="110">
        <f t="shared" si="80"/>
        <v>75000</v>
      </c>
      <c r="AN71" s="110">
        <f t="shared" si="80"/>
        <v>45000</v>
      </c>
      <c r="AO71" s="110">
        <f t="shared" si="80"/>
        <v>539000</v>
      </c>
      <c r="AP71" s="110">
        <f t="shared" si="80"/>
        <v>0</v>
      </c>
      <c r="AQ71" s="110">
        <f t="shared" si="80"/>
        <v>0</v>
      </c>
      <c r="AR71" s="110">
        <f t="shared" si="80"/>
        <v>0</v>
      </c>
      <c r="AS71" s="110">
        <f t="shared" si="80"/>
        <v>0</v>
      </c>
      <c r="AT71" s="110">
        <f t="shared" si="80"/>
        <v>0</v>
      </c>
      <c r="AU71" s="110">
        <f t="shared" si="80"/>
        <v>0</v>
      </c>
      <c r="AV71" s="110">
        <f t="shared" si="80"/>
        <v>0</v>
      </c>
      <c r="AW71" s="110">
        <f t="shared" si="80"/>
        <v>19211160</v>
      </c>
      <c r="AX71" s="110">
        <f t="shared" si="80"/>
        <v>2500000</v>
      </c>
      <c r="AY71" s="110">
        <f t="shared" si="80"/>
        <v>471380</v>
      </c>
      <c r="AZ71" s="110">
        <f t="shared" si="80"/>
        <v>4160183</v>
      </c>
      <c r="BA71" s="110">
        <f t="shared" si="80"/>
        <v>11540597</v>
      </c>
      <c r="BB71" s="110">
        <f t="shared" si="80"/>
        <v>539000</v>
      </c>
      <c r="BC71" s="110">
        <f t="shared" si="80"/>
        <v>0</v>
      </c>
      <c r="BD71" s="110">
        <f t="shared" si="80"/>
        <v>0</v>
      </c>
      <c r="BE71" s="110">
        <f t="shared" si="80"/>
        <v>0</v>
      </c>
      <c r="BF71" s="110">
        <f t="shared" si="80"/>
        <v>0</v>
      </c>
      <c r="BG71" s="110">
        <f t="shared" si="80"/>
        <v>0</v>
      </c>
      <c r="BH71" s="110">
        <f t="shared" si="80"/>
        <v>0</v>
      </c>
      <c r="BI71" s="110">
        <f t="shared" si="80"/>
        <v>0</v>
      </c>
      <c r="BJ71" s="110">
        <f t="shared" si="80"/>
        <v>19211160</v>
      </c>
      <c r="BK71" s="110">
        <f t="shared" si="80"/>
        <v>2500000</v>
      </c>
      <c r="BL71" s="110">
        <f t="shared" si="80"/>
        <v>471380</v>
      </c>
      <c r="BM71" s="110">
        <f t="shared" si="80"/>
        <v>75000</v>
      </c>
      <c r="BN71" s="110">
        <f t="shared" si="80"/>
        <v>45000</v>
      </c>
      <c r="BO71" s="110">
        <f t="shared" si="80"/>
        <v>11897380</v>
      </c>
      <c r="BP71" s="110">
        <f t="shared" si="80"/>
        <v>0</v>
      </c>
      <c r="BQ71" s="110">
        <f t="shared" si="80"/>
        <v>0</v>
      </c>
      <c r="BR71" s="110">
        <f t="shared" si="80"/>
        <v>0</v>
      </c>
      <c r="BS71" s="110">
        <f t="shared" ref="BS71:CJ71" si="81">SUM(BS72:BS79)</f>
        <v>0</v>
      </c>
      <c r="BT71" s="110">
        <f t="shared" si="81"/>
        <v>0</v>
      </c>
      <c r="BU71" s="110">
        <f t="shared" si="81"/>
        <v>0</v>
      </c>
      <c r="BV71" s="110">
        <f t="shared" si="81"/>
        <v>0</v>
      </c>
      <c r="BW71" s="110">
        <f t="shared" si="81"/>
        <v>14988760</v>
      </c>
      <c r="BX71" s="110">
        <f t="shared" si="81"/>
        <v>2500000</v>
      </c>
      <c r="BY71" s="110">
        <f t="shared" si="81"/>
        <v>471380</v>
      </c>
      <c r="BZ71" s="110">
        <f t="shared" si="81"/>
        <v>75000</v>
      </c>
      <c r="CA71" s="110">
        <f t="shared" si="81"/>
        <v>45000</v>
      </c>
      <c r="CB71" s="110">
        <f t="shared" si="81"/>
        <v>11897380</v>
      </c>
      <c r="CC71" s="110">
        <f t="shared" si="81"/>
        <v>0</v>
      </c>
      <c r="CD71" s="110">
        <f t="shared" si="81"/>
        <v>0</v>
      </c>
      <c r="CE71" s="110">
        <f t="shared" si="81"/>
        <v>0</v>
      </c>
      <c r="CF71" s="110">
        <f t="shared" si="81"/>
        <v>0</v>
      </c>
      <c r="CG71" s="110">
        <f t="shared" si="81"/>
        <v>0</v>
      </c>
      <c r="CH71" s="110">
        <f t="shared" si="81"/>
        <v>0</v>
      </c>
      <c r="CI71" s="110">
        <f t="shared" si="81"/>
        <v>0</v>
      </c>
      <c r="CJ71" s="110">
        <f t="shared" si="81"/>
        <v>14988760</v>
      </c>
      <c r="CK71" s="93">
        <f t="shared" si="65"/>
        <v>1901406858</v>
      </c>
      <c r="CL71" s="93">
        <f t="shared" si="13"/>
        <v>0</v>
      </c>
      <c r="CM71" s="93">
        <f t="shared" si="14"/>
        <v>4222400</v>
      </c>
      <c r="CN71" s="93">
        <f t="shared" si="15"/>
        <v>0</v>
      </c>
      <c r="CO71" s="17"/>
      <c r="CP71" s="121">
        <f>SUM(CP72:CP79)</f>
        <v>1920618018</v>
      </c>
      <c r="CQ71" s="121">
        <f t="shared" si="16"/>
        <v>0</v>
      </c>
      <c r="CR71" s="121">
        <f>SUM(CR72:CR79)</f>
        <v>19211160</v>
      </c>
      <c r="CS71" s="121">
        <f>SUM(CS72:CS79)</f>
        <v>0</v>
      </c>
      <c r="CT71" s="121">
        <f>SUM(CT72:CT79)</f>
        <v>19211160</v>
      </c>
      <c r="CU71" s="121">
        <f t="shared" si="17"/>
        <v>0</v>
      </c>
      <c r="CV71" s="121">
        <f>SUM(CV72:CV79)</f>
        <v>14988760</v>
      </c>
      <c r="CW71" s="121">
        <f>SUM(CW72:CW79)</f>
        <v>0</v>
      </c>
      <c r="CX71" s="121">
        <f>SUM(CX72:CX79)</f>
        <v>14988760</v>
      </c>
      <c r="CY71" s="115">
        <f>+CX71-CJ71</f>
        <v>0</v>
      </c>
    </row>
    <row r="72" spans="1:114" outlineLevel="4" x14ac:dyDescent="0.25">
      <c r="B72" s="3" t="str">
        <f t="shared" ref="B72:B127" si="82">+C72&amp;D72</f>
        <v>A 2-0-4-1-310</v>
      </c>
      <c r="C72" s="98" t="s">
        <v>165</v>
      </c>
      <c r="D72" s="20">
        <v>10</v>
      </c>
      <c r="E72" s="105" t="s">
        <v>166</v>
      </c>
      <c r="F72" s="106">
        <v>10000000</v>
      </c>
      <c r="G72" s="106">
        <v>0</v>
      </c>
      <c r="H72" s="106">
        <v>0</v>
      </c>
      <c r="I72" s="106"/>
      <c r="J72" s="106"/>
      <c r="K72" s="106"/>
      <c r="L72" s="106"/>
      <c r="M72" s="110"/>
      <c r="N72" s="110"/>
      <c r="O72" s="110"/>
      <c r="P72" s="110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>
        <f t="shared" si="70"/>
        <v>0</v>
      </c>
      <c r="AF72" s="106">
        <f t="shared" si="70"/>
        <v>0</v>
      </c>
      <c r="AG72" s="106"/>
      <c r="AH72" s="106"/>
      <c r="AI72" s="106"/>
      <c r="AJ72" s="106">
        <f t="shared" ref="AJ72:AJ79" si="83">+F72-AE72+AF72</f>
        <v>10000000</v>
      </c>
      <c r="AK72" s="113">
        <v>500000</v>
      </c>
      <c r="AL72" s="113">
        <v>0</v>
      </c>
      <c r="AM72" s="113">
        <v>0</v>
      </c>
      <c r="AN72" s="106">
        <v>0</v>
      </c>
      <c r="AO72" s="106">
        <v>493000</v>
      </c>
      <c r="AP72" s="106"/>
      <c r="AQ72" s="106"/>
      <c r="AR72" s="106"/>
      <c r="AS72" s="106"/>
      <c r="AT72" s="106"/>
      <c r="AU72" s="106"/>
      <c r="AV72" s="106"/>
      <c r="AW72" s="106">
        <f t="shared" ref="AW72:AW79" si="84">+SUM(AK72:AV72)</f>
        <v>993000</v>
      </c>
      <c r="AX72" s="106">
        <v>500000</v>
      </c>
      <c r="AY72" s="106">
        <v>0</v>
      </c>
      <c r="AZ72" s="106">
        <v>0</v>
      </c>
      <c r="BA72" s="106">
        <v>0</v>
      </c>
      <c r="BB72" s="106">
        <v>493000</v>
      </c>
      <c r="BC72" s="106"/>
      <c r="BD72" s="106"/>
      <c r="BE72" s="106"/>
      <c r="BF72" s="106"/>
      <c r="BG72" s="106"/>
      <c r="BH72" s="106"/>
      <c r="BI72" s="106"/>
      <c r="BJ72" s="106">
        <f t="shared" ref="BJ72:BJ79" si="85">+SUM(AX72:BI72)</f>
        <v>993000</v>
      </c>
      <c r="BK72" s="106">
        <v>500000</v>
      </c>
      <c r="BL72" s="106">
        <v>0</v>
      </c>
      <c r="BM72" s="106">
        <v>0</v>
      </c>
      <c r="BN72" s="106">
        <v>0</v>
      </c>
      <c r="BO72" s="106">
        <v>493000</v>
      </c>
      <c r="BP72" s="106"/>
      <c r="BQ72" s="106"/>
      <c r="BR72" s="106"/>
      <c r="BS72" s="106"/>
      <c r="BT72" s="106"/>
      <c r="BU72" s="106"/>
      <c r="BV72" s="106"/>
      <c r="BW72" s="106">
        <f t="shared" ref="BW72:BW79" si="86">+SUM(BK72:BV72)</f>
        <v>993000</v>
      </c>
      <c r="BX72" s="106">
        <v>500000</v>
      </c>
      <c r="BY72" s="106">
        <v>0</v>
      </c>
      <c r="BZ72" s="106">
        <v>0</v>
      </c>
      <c r="CA72" s="106">
        <v>0</v>
      </c>
      <c r="CB72" s="106">
        <v>493000</v>
      </c>
      <c r="CC72" s="106"/>
      <c r="CD72" s="106"/>
      <c r="CE72" s="106"/>
      <c r="CF72" s="106"/>
      <c r="CG72" s="106"/>
      <c r="CH72" s="106"/>
      <c r="CI72" s="106"/>
      <c r="CJ72" s="106">
        <f t="shared" ref="CJ72:CJ79" si="87">+SUM(BX72:CI72)</f>
        <v>993000</v>
      </c>
      <c r="CK72" s="93">
        <f t="shared" si="65"/>
        <v>9007000</v>
      </c>
      <c r="CL72" s="93">
        <f t="shared" si="13"/>
        <v>0</v>
      </c>
      <c r="CM72" s="93">
        <f t="shared" si="14"/>
        <v>0</v>
      </c>
      <c r="CN72" s="93">
        <f t="shared" si="15"/>
        <v>0</v>
      </c>
      <c r="CO72" s="17"/>
      <c r="CP72" s="115">
        <v>10000000</v>
      </c>
      <c r="CQ72" s="115">
        <f t="shared" si="16"/>
        <v>0</v>
      </c>
      <c r="CR72" s="115">
        <v>993000</v>
      </c>
      <c r="CS72" s="115">
        <f t="shared" ref="CS72:CS79" si="88">+AW72-CR72</f>
        <v>0</v>
      </c>
      <c r="CT72" s="115">
        <v>993000</v>
      </c>
      <c r="CU72" s="115">
        <f t="shared" si="17"/>
        <v>0</v>
      </c>
      <c r="CV72" s="115">
        <v>993000</v>
      </c>
      <c r="CW72" s="115">
        <f t="shared" ref="CW72:CW79" si="89">+BW72-CV72</f>
        <v>0</v>
      </c>
      <c r="CX72" s="115">
        <v>993000</v>
      </c>
      <c r="CY72" s="115">
        <f t="shared" ref="CY72:CY79" si="90">+CJ72-CX72</f>
        <v>0</v>
      </c>
    </row>
    <row r="73" spans="1:114" outlineLevel="4" x14ac:dyDescent="0.25">
      <c r="B73" s="3" t="str">
        <f t="shared" si="82"/>
        <v>A 2-0-4-1-410</v>
      </c>
      <c r="C73" s="98" t="s">
        <v>167</v>
      </c>
      <c r="D73" s="20">
        <v>10</v>
      </c>
      <c r="E73" s="105" t="s">
        <v>168</v>
      </c>
      <c r="F73" s="106">
        <v>30000000</v>
      </c>
      <c r="G73" s="106">
        <v>0</v>
      </c>
      <c r="H73" s="106">
        <v>0</v>
      </c>
      <c r="I73" s="106"/>
      <c r="J73" s="106"/>
      <c r="K73" s="106"/>
      <c r="L73" s="106"/>
      <c r="M73" s="110"/>
      <c r="N73" s="106">
        <v>50000000</v>
      </c>
      <c r="O73" s="110"/>
      <c r="P73" s="110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>
        <f t="shared" si="70"/>
        <v>0</v>
      </c>
      <c r="AF73" s="106">
        <f t="shared" si="70"/>
        <v>50000000</v>
      </c>
      <c r="AG73" s="106"/>
      <c r="AH73" s="106"/>
      <c r="AI73" s="106"/>
      <c r="AJ73" s="106">
        <f t="shared" si="83"/>
        <v>80000000</v>
      </c>
      <c r="AK73" s="113">
        <v>500000</v>
      </c>
      <c r="AL73" s="113">
        <v>0</v>
      </c>
      <c r="AM73" s="113">
        <v>0</v>
      </c>
      <c r="AN73" s="106">
        <v>0</v>
      </c>
      <c r="AO73" s="106">
        <v>0</v>
      </c>
      <c r="AP73" s="106"/>
      <c r="AQ73" s="106"/>
      <c r="AR73" s="106"/>
      <c r="AS73" s="106"/>
      <c r="AT73" s="106"/>
      <c r="AU73" s="106"/>
      <c r="AV73" s="106"/>
      <c r="AW73" s="106">
        <f t="shared" si="84"/>
        <v>500000</v>
      </c>
      <c r="AX73" s="106">
        <v>500000</v>
      </c>
      <c r="AY73" s="106">
        <v>0</v>
      </c>
      <c r="AZ73" s="106">
        <v>0</v>
      </c>
      <c r="BA73" s="106">
        <v>0</v>
      </c>
      <c r="BB73" s="106">
        <v>0</v>
      </c>
      <c r="BC73" s="106"/>
      <c r="BD73" s="106"/>
      <c r="BE73" s="106"/>
      <c r="BF73" s="106"/>
      <c r="BG73" s="106"/>
      <c r="BH73" s="106"/>
      <c r="BI73" s="106"/>
      <c r="BJ73" s="106">
        <f t="shared" si="85"/>
        <v>500000</v>
      </c>
      <c r="BK73" s="106">
        <v>500000</v>
      </c>
      <c r="BL73" s="106">
        <v>0</v>
      </c>
      <c r="BM73" s="106">
        <v>0</v>
      </c>
      <c r="BN73" s="106">
        <v>0</v>
      </c>
      <c r="BO73" s="106">
        <v>0</v>
      </c>
      <c r="BP73" s="106"/>
      <c r="BQ73" s="106"/>
      <c r="BR73" s="106"/>
      <c r="BS73" s="106"/>
      <c r="BT73" s="106"/>
      <c r="BU73" s="106"/>
      <c r="BV73" s="106"/>
      <c r="BW73" s="106">
        <f t="shared" si="86"/>
        <v>500000</v>
      </c>
      <c r="BX73" s="106">
        <v>500000</v>
      </c>
      <c r="BY73" s="106">
        <v>0</v>
      </c>
      <c r="BZ73" s="106">
        <v>0</v>
      </c>
      <c r="CA73" s="106">
        <v>0</v>
      </c>
      <c r="CB73" s="106">
        <v>0</v>
      </c>
      <c r="CC73" s="106"/>
      <c r="CD73" s="106"/>
      <c r="CE73" s="106"/>
      <c r="CF73" s="106"/>
      <c r="CG73" s="106"/>
      <c r="CH73" s="106"/>
      <c r="CI73" s="106"/>
      <c r="CJ73" s="106">
        <f t="shared" si="87"/>
        <v>500000</v>
      </c>
      <c r="CK73" s="93">
        <f t="shared" si="65"/>
        <v>79500000</v>
      </c>
      <c r="CL73" s="93">
        <f t="shared" si="13"/>
        <v>0</v>
      </c>
      <c r="CM73" s="93">
        <f t="shared" si="14"/>
        <v>0</v>
      </c>
      <c r="CN73" s="93">
        <f t="shared" si="15"/>
        <v>0</v>
      </c>
      <c r="CO73" s="17"/>
      <c r="CP73" s="115">
        <v>80000000</v>
      </c>
      <c r="CQ73" s="115">
        <f t="shared" si="16"/>
        <v>0</v>
      </c>
      <c r="CR73" s="115">
        <v>500000</v>
      </c>
      <c r="CS73" s="115">
        <f t="shared" si="88"/>
        <v>0</v>
      </c>
      <c r="CT73" s="115">
        <v>500000</v>
      </c>
      <c r="CU73" s="115">
        <f t="shared" si="17"/>
        <v>0</v>
      </c>
      <c r="CV73" s="115">
        <v>500000</v>
      </c>
      <c r="CW73" s="115">
        <f t="shared" si="89"/>
        <v>0</v>
      </c>
      <c r="CX73" s="115">
        <v>500000</v>
      </c>
      <c r="CY73" s="115">
        <f t="shared" si="90"/>
        <v>0</v>
      </c>
    </row>
    <row r="74" spans="1:114" outlineLevel="4" x14ac:dyDescent="0.25">
      <c r="B74" s="3" t="str">
        <f t="shared" si="82"/>
        <v>A 2-0-4-1-610</v>
      </c>
      <c r="C74" s="98" t="s">
        <v>169</v>
      </c>
      <c r="D74" s="20">
        <v>10</v>
      </c>
      <c r="E74" s="105" t="s">
        <v>170</v>
      </c>
      <c r="F74" s="106">
        <v>20000000</v>
      </c>
      <c r="G74" s="106">
        <v>0</v>
      </c>
      <c r="H74" s="106">
        <v>0</v>
      </c>
      <c r="I74" s="106"/>
      <c r="J74" s="106"/>
      <c r="K74" s="106"/>
      <c r="L74" s="106"/>
      <c r="M74" s="110"/>
      <c r="N74" s="106">
        <v>4020000</v>
      </c>
      <c r="O74" s="110"/>
      <c r="P74" s="110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>
        <f t="shared" si="70"/>
        <v>0</v>
      </c>
      <c r="AF74" s="106">
        <f t="shared" si="70"/>
        <v>4020000</v>
      </c>
      <c r="AG74" s="106"/>
      <c r="AH74" s="106"/>
      <c r="AI74" s="153"/>
      <c r="AJ74" s="106">
        <f t="shared" si="83"/>
        <v>24020000</v>
      </c>
      <c r="AK74" s="113">
        <v>500000</v>
      </c>
      <c r="AL74" s="113">
        <v>0</v>
      </c>
      <c r="AM74" s="113">
        <v>0</v>
      </c>
      <c r="AN74" s="106">
        <v>0</v>
      </c>
      <c r="AO74" s="106">
        <v>0</v>
      </c>
      <c r="AP74" s="106"/>
      <c r="AQ74" s="106"/>
      <c r="AR74" s="106"/>
      <c r="AS74" s="106"/>
      <c r="AT74" s="106"/>
      <c r="AU74" s="106"/>
      <c r="AV74" s="106"/>
      <c r="AW74" s="106">
        <f t="shared" si="84"/>
        <v>500000</v>
      </c>
      <c r="AX74" s="106">
        <v>500000</v>
      </c>
      <c r="AY74" s="106">
        <v>0</v>
      </c>
      <c r="AZ74" s="106">
        <v>0</v>
      </c>
      <c r="BA74" s="106">
        <v>0</v>
      </c>
      <c r="BB74" s="106">
        <v>0</v>
      </c>
      <c r="BC74" s="106"/>
      <c r="BD74" s="106"/>
      <c r="BE74" s="106"/>
      <c r="BF74" s="106"/>
      <c r="BG74" s="106"/>
      <c r="BH74" s="106"/>
      <c r="BI74" s="106"/>
      <c r="BJ74" s="106">
        <f t="shared" si="85"/>
        <v>500000</v>
      </c>
      <c r="BK74" s="106">
        <v>500000</v>
      </c>
      <c r="BL74" s="106">
        <v>0</v>
      </c>
      <c r="BM74" s="106">
        <v>0</v>
      </c>
      <c r="BN74" s="106">
        <v>0</v>
      </c>
      <c r="BO74" s="106">
        <v>0</v>
      </c>
      <c r="BP74" s="106"/>
      <c r="BQ74" s="106"/>
      <c r="BR74" s="106"/>
      <c r="BS74" s="106"/>
      <c r="BT74" s="106"/>
      <c r="BU74" s="106"/>
      <c r="BV74" s="106"/>
      <c r="BW74" s="106">
        <f t="shared" si="86"/>
        <v>500000</v>
      </c>
      <c r="BX74" s="106">
        <v>500000</v>
      </c>
      <c r="BY74" s="106">
        <v>0</v>
      </c>
      <c r="BZ74" s="106">
        <v>0</v>
      </c>
      <c r="CA74" s="106">
        <v>0</v>
      </c>
      <c r="CB74" s="106">
        <v>0</v>
      </c>
      <c r="CC74" s="106"/>
      <c r="CD74" s="106"/>
      <c r="CE74" s="106"/>
      <c r="CF74" s="106"/>
      <c r="CG74" s="106"/>
      <c r="CH74" s="106"/>
      <c r="CI74" s="106"/>
      <c r="CJ74" s="106">
        <f t="shared" si="87"/>
        <v>500000</v>
      </c>
      <c r="CK74" s="93">
        <f t="shared" si="65"/>
        <v>23520000</v>
      </c>
      <c r="CL74" s="93">
        <f t="shared" si="13"/>
        <v>0</v>
      </c>
      <c r="CM74" s="93">
        <f t="shared" si="14"/>
        <v>0</v>
      </c>
      <c r="CN74" s="93">
        <f t="shared" si="15"/>
        <v>0</v>
      </c>
      <c r="CO74" s="17"/>
      <c r="CP74" s="115">
        <v>24020000</v>
      </c>
      <c r="CQ74" s="115">
        <f t="shared" si="16"/>
        <v>0</v>
      </c>
      <c r="CR74" s="115">
        <v>500000</v>
      </c>
      <c r="CS74" s="115">
        <f t="shared" si="88"/>
        <v>0</v>
      </c>
      <c r="CT74" s="115">
        <v>500000</v>
      </c>
      <c r="CU74" s="115">
        <f t="shared" si="17"/>
        <v>0</v>
      </c>
      <c r="CV74" s="115">
        <v>500000</v>
      </c>
      <c r="CW74" s="115">
        <f t="shared" si="89"/>
        <v>0</v>
      </c>
      <c r="CX74" s="115">
        <v>500000</v>
      </c>
      <c r="CY74" s="115">
        <f t="shared" si="90"/>
        <v>0</v>
      </c>
    </row>
    <row r="75" spans="1:114" outlineLevel="4" x14ac:dyDescent="0.25">
      <c r="B75" s="3" t="str">
        <f t="shared" si="82"/>
        <v>A 2-0-4-1-810</v>
      </c>
      <c r="C75" s="98" t="s">
        <v>171</v>
      </c>
      <c r="D75" s="20">
        <v>10</v>
      </c>
      <c r="E75" s="105" t="s">
        <v>172</v>
      </c>
      <c r="F75" s="106">
        <v>200000000</v>
      </c>
      <c r="G75" s="106">
        <v>0</v>
      </c>
      <c r="H75" s="106">
        <v>0</v>
      </c>
      <c r="I75" s="106"/>
      <c r="J75" s="106"/>
      <c r="K75" s="106"/>
      <c r="L75" s="106"/>
      <c r="M75" s="106"/>
      <c r="N75" s="106">
        <v>115000000</v>
      </c>
      <c r="O75" s="110"/>
      <c r="P75" s="110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>
        <f t="shared" si="70"/>
        <v>0</v>
      </c>
      <c r="AF75" s="106">
        <f t="shared" si="70"/>
        <v>115000000</v>
      </c>
      <c r="AG75" s="106"/>
      <c r="AH75" s="106"/>
      <c r="AI75" s="153"/>
      <c r="AJ75" s="106">
        <f t="shared" si="83"/>
        <v>315000000</v>
      </c>
      <c r="AK75" s="113">
        <v>0</v>
      </c>
      <c r="AL75" s="113">
        <v>0</v>
      </c>
      <c r="AM75" s="113">
        <v>0</v>
      </c>
      <c r="AN75" s="106">
        <v>0</v>
      </c>
      <c r="AO75" s="106">
        <v>0</v>
      </c>
      <c r="AP75" s="106"/>
      <c r="AQ75" s="106"/>
      <c r="AR75" s="106"/>
      <c r="AS75" s="106"/>
      <c r="AT75" s="106"/>
      <c r="AU75" s="106"/>
      <c r="AV75" s="106"/>
      <c r="AW75" s="106">
        <f t="shared" si="84"/>
        <v>0</v>
      </c>
      <c r="AX75" s="106">
        <v>0</v>
      </c>
      <c r="AY75" s="106">
        <v>0</v>
      </c>
      <c r="AZ75" s="106">
        <v>0</v>
      </c>
      <c r="BA75" s="106">
        <v>0</v>
      </c>
      <c r="BB75" s="106">
        <v>0</v>
      </c>
      <c r="BC75" s="106"/>
      <c r="BD75" s="106"/>
      <c r="BE75" s="106"/>
      <c r="BF75" s="106"/>
      <c r="BG75" s="106"/>
      <c r="BH75" s="106"/>
      <c r="BI75" s="106"/>
      <c r="BJ75" s="106">
        <f t="shared" si="85"/>
        <v>0</v>
      </c>
      <c r="BK75" s="106">
        <v>0</v>
      </c>
      <c r="BL75" s="106">
        <v>0</v>
      </c>
      <c r="BM75" s="106">
        <v>0</v>
      </c>
      <c r="BN75" s="106">
        <v>0</v>
      </c>
      <c r="BO75" s="106">
        <v>0</v>
      </c>
      <c r="BP75" s="106"/>
      <c r="BQ75" s="106"/>
      <c r="BR75" s="106"/>
      <c r="BS75" s="106"/>
      <c r="BT75" s="106"/>
      <c r="BU75" s="106"/>
      <c r="BV75" s="106"/>
      <c r="BW75" s="106">
        <f t="shared" si="86"/>
        <v>0</v>
      </c>
      <c r="BX75" s="106">
        <v>0</v>
      </c>
      <c r="BY75" s="106">
        <v>0</v>
      </c>
      <c r="BZ75" s="106">
        <v>0</v>
      </c>
      <c r="CA75" s="106">
        <v>0</v>
      </c>
      <c r="CB75" s="106">
        <v>0</v>
      </c>
      <c r="CC75" s="106"/>
      <c r="CD75" s="106"/>
      <c r="CE75" s="106"/>
      <c r="CF75" s="106"/>
      <c r="CG75" s="106"/>
      <c r="CH75" s="106"/>
      <c r="CI75" s="106"/>
      <c r="CJ75" s="106">
        <f t="shared" si="87"/>
        <v>0</v>
      </c>
      <c r="CK75" s="93">
        <f t="shared" si="65"/>
        <v>315000000</v>
      </c>
      <c r="CL75" s="93">
        <f t="shared" si="13"/>
        <v>0</v>
      </c>
      <c r="CM75" s="93">
        <f t="shared" si="14"/>
        <v>0</v>
      </c>
      <c r="CN75" s="93">
        <f t="shared" si="15"/>
        <v>0</v>
      </c>
      <c r="CO75" s="17"/>
      <c r="CP75" s="115">
        <v>315000000</v>
      </c>
      <c r="CQ75" s="115">
        <f t="shared" si="16"/>
        <v>0</v>
      </c>
      <c r="CR75" s="115">
        <v>0</v>
      </c>
      <c r="CS75" s="115">
        <f t="shared" si="88"/>
        <v>0</v>
      </c>
      <c r="CT75" s="115">
        <v>0</v>
      </c>
      <c r="CU75" s="115">
        <f t="shared" si="17"/>
        <v>0</v>
      </c>
      <c r="CV75" s="115">
        <v>0</v>
      </c>
      <c r="CW75" s="115">
        <f t="shared" si="89"/>
        <v>0</v>
      </c>
      <c r="CX75" s="115">
        <v>0</v>
      </c>
      <c r="CY75" s="115">
        <f t="shared" si="90"/>
        <v>0</v>
      </c>
    </row>
    <row r="76" spans="1:114" outlineLevel="4" x14ac:dyDescent="0.25">
      <c r="B76" s="3" t="str">
        <f t="shared" si="82"/>
        <v>A 2-0-4-1-910</v>
      </c>
      <c r="C76" s="98" t="s">
        <v>173</v>
      </c>
      <c r="D76" s="20">
        <v>10</v>
      </c>
      <c r="E76" s="105" t="s">
        <v>174</v>
      </c>
      <c r="F76" s="106">
        <v>100000000</v>
      </c>
      <c r="G76" s="106">
        <v>0</v>
      </c>
      <c r="H76" s="106">
        <v>0</v>
      </c>
      <c r="I76" s="106"/>
      <c r="J76" s="106"/>
      <c r="K76" s="106"/>
      <c r="L76" s="106"/>
      <c r="M76" s="110"/>
      <c r="N76" s="110"/>
      <c r="O76" s="110"/>
      <c r="P76" s="110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>
        <f t="shared" si="70"/>
        <v>0</v>
      </c>
      <c r="AF76" s="106">
        <f t="shared" si="70"/>
        <v>0</v>
      </c>
      <c r="AG76" s="106"/>
      <c r="AH76" s="106"/>
      <c r="AI76" s="106"/>
      <c r="AJ76" s="106">
        <f t="shared" si="83"/>
        <v>100000000</v>
      </c>
      <c r="AK76" s="113">
        <v>500000</v>
      </c>
      <c r="AL76" s="113">
        <v>11966977</v>
      </c>
      <c r="AM76" s="113">
        <v>0</v>
      </c>
      <c r="AN76" s="106">
        <v>0</v>
      </c>
      <c r="AO76" s="106">
        <v>0</v>
      </c>
      <c r="AP76" s="106"/>
      <c r="AQ76" s="106"/>
      <c r="AR76" s="106"/>
      <c r="AS76" s="106"/>
      <c r="AT76" s="106"/>
      <c r="AU76" s="106"/>
      <c r="AV76" s="106"/>
      <c r="AW76" s="106">
        <f t="shared" si="84"/>
        <v>12466977</v>
      </c>
      <c r="AX76" s="106">
        <v>500000</v>
      </c>
      <c r="AY76" s="106">
        <v>471380</v>
      </c>
      <c r="AZ76" s="106">
        <v>0</v>
      </c>
      <c r="BA76" s="106">
        <v>11495597</v>
      </c>
      <c r="BB76" s="106">
        <v>0</v>
      </c>
      <c r="BC76" s="106"/>
      <c r="BD76" s="106"/>
      <c r="BE76" s="106"/>
      <c r="BF76" s="106"/>
      <c r="BG76" s="106"/>
      <c r="BH76" s="106"/>
      <c r="BI76" s="106"/>
      <c r="BJ76" s="106">
        <f t="shared" si="85"/>
        <v>12466977</v>
      </c>
      <c r="BK76" s="106">
        <v>500000</v>
      </c>
      <c r="BL76" s="106">
        <v>471380</v>
      </c>
      <c r="BM76" s="106">
        <v>0</v>
      </c>
      <c r="BN76" s="106">
        <v>0</v>
      </c>
      <c r="BO76" s="106">
        <v>7273197</v>
      </c>
      <c r="BP76" s="106"/>
      <c r="BQ76" s="106"/>
      <c r="BR76" s="106"/>
      <c r="BS76" s="106"/>
      <c r="BT76" s="106"/>
      <c r="BU76" s="106"/>
      <c r="BV76" s="106"/>
      <c r="BW76" s="106">
        <f t="shared" si="86"/>
        <v>8244577</v>
      </c>
      <c r="BX76" s="106">
        <v>500000</v>
      </c>
      <c r="BY76" s="106">
        <v>471380</v>
      </c>
      <c r="BZ76" s="106">
        <v>0</v>
      </c>
      <c r="CA76" s="106">
        <v>0</v>
      </c>
      <c r="CB76" s="106">
        <v>7273197</v>
      </c>
      <c r="CC76" s="106"/>
      <c r="CD76" s="106"/>
      <c r="CE76" s="106"/>
      <c r="CF76" s="106"/>
      <c r="CG76" s="106"/>
      <c r="CH76" s="106"/>
      <c r="CI76" s="106"/>
      <c r="CJ76" s="106">
        <f t="shared" si="87"/>
        <v>8244577</v>
      </c>
      <c r="CK76" s="93">
        <f t="shared" si="65"/>
        <v>87533023</v>
      </c>
      <c r="CL76" s="93">
        <f t="shared" si="13"/>
        <v>0</v>
      </c>
      <c r="CM76" s="93">
        <f t="shared" si="14"/>
        <v>4222400</v>
      </c>
      <c r="CN76" s="93">
        <f t="shared" si="15"/>
        <v>0</v>
      </c>
      <c r="CO76" s="17"/>
      <c r="CP76" s="115">
        <v>100000000</v>
      </c>
      <c r="CQ76" s="115">
        <f t="shared" si="16"/>
        <v>0</v>
      </c>
      <c r="CR76" s="115">
        <v>12466977</v>
      </c>
      <c r="CS76" s="115">
        <f t="shared" si="88"/>
        <v>0</v>
      </c>
      <c r="CT76" s="115">
        <v>12466977</v>
      </c>
      <c r="CU76" s="115">
        <f t="shared" si="17"/>
        <v>0</v>
      </c>
      <c r="CV76" s="115">
        <v>8244577</v>
      </c>
      <c r="CW76" s="115">
        <f t="shared" si="89"/>
        <v>0</v>
      </c>
      <c r="CX76" s="115">
        <v>8244577</v>
      </c>
      <c r="CY76" s="115">
        <f t="shared" si="90"/>
        <v>0</v>
      </c>
    </row>
    <row r="77" spans="1:114" outlineLevel="4" x14ac:dyDescent="0.25">
      <c r="B77" s="3" t="str">
        <f t="shared" si="82"/>
        <v>A 2-0-4-1-1610</v>
      </c>
      <c r="C77" s="98" t="s">
        <v>175</v>
      </c>
      <c r="D77" s="20">
        <v>10</v>
      </c>
      <c r="E77" s="105" t="s">
        <v>176</v>
      </c>
      <c r="F77" s="106">
        <v>1000000000</v>
      </c>
      <c r="G77" s="106">
        <v>0</v>
      </c>
      <c r="H77" s="106">
        <v>0</v>
      </c>
      <c r="I77" s="106"/>
      <c r="J77" s="106"/>
      <c r="K77" s="106"/>
      <c r="L77" s="106"/>
      <c r="M77" s="110"/>
      <c r="N77" s="106">
        <v>351598018</v>
      </c>
      <c r="O77" s="110"/>
      <c r="P77" s="110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>
        <f t="shared" si="70"/>
        <v>0</v>
      </c>
      <c r="AF77" s="106">
        <f t="shared" si="70"/>
        <v>351598018</v>
      </c>
      <c r="AG77" s="106"/>
      <c r="AH77" s="106"/>
      <c r="AI77" s="153"/>
      <c r="AJ77" s="106">
        <f t="shared" si="83"/>
        <v>1351598018</v>
      </c>
      <c r="AK77" s="113">
        <v>0</v>
      </c>
      <c r="AL77" s="113">
        <v>0</v>
      </c>
      <c r="AM77" s="113">
        <v>0</v>
      </c>
      <c r="AN77" s="106">
        <v>0</v>
      </c>
      <c r="AO77" s="106">
        <v>0</v>
      </c>
      <c r="AP77" s="106"/>
      <c r="AQ77" s="106"/>
      <c r="AR77" s="106"/>
      <c r="AS77" s="106"/>
      <c r="AT77" s="106"/>
      <c r="AU77" s="106"/>
      <c r="AV77" s="106"/>
      <c r="AW77" s="106">
        <f t="shared" si="84"/>
        <v>0</v>
      </c>
      <c r="AX77" s="106">
        <v>0</v>
      </c>
      <c r="AY77" s="106">
        <v>0</v>
      </c>
      <c r="AZ77" s="106">
        <v>0</v>
      </c>
      <c r="BA77" s="106">
        <v>0</v>
      </c>
      <c r="BB77" s="106">
        <v>0</v>
      </c>
      <c r="BC77" s="106"/>
      <c r="BD77" s="106"/>
      <c r="BE77" s="106"/>
      <c r="BF77" s="106"/>
      <c r="BG77" s="106"/>
      <c r="BH77" s="106"/>
      <c r="BI77" s="106"/>
      <c r="BJ77" s="106">
        <f t="shared" si="85"/>
        <v>0</v>
      </c>
      <c r="BK77" s="106">
        <v>0</v>
      </c>
      <c r="BL77" s="106">
        <v>0</v>
      </c>
      <c r="BM77" s="106">
        <v>0</v>
      </c>
      <c r="BN77" s="106">
        <v>0</v>
      </c>
      <c r="BO77" s="106">
        <v>0</v>
      </c>
      <c r="BP77" s="106"/>
      <c r="BQ77" s="106"/>
      <c r="BR77" s="106"/>
      <c r="BS77" s="106"/>
      <c r="BT77" s="106"/>
      <c r="BU77" s="106"/>
      <c r="BV77" s="106"/>
      <c r="BW77" s="106">
        <f t="shared" si="86"/>
        <v>0</v>
      </c>
      <c r="BX77" s="106">
        <v>0</v>
      </c>
      <c r="BY77" s="106">
        <v>0</v>
      </c>
      <c r="BZ77" s="106">
        <v>0</v>
      </c>
      <c r="CA77" s="106">
        <v>0</v>
      </c>
      <c r="CB77" s="106">
        <v>0</v>
      </c>
      <c r="CC77" s="106"/>
      <c r="CD77" s="106"/>
      <c r="CE77" s="106"/>
      <c r="CF77" s="106"/>
      <c r="CG77" s="106"/>
      <c r="CH77" s="106"/>
      <c r="CI77" s="106"/>
      <c r="CJ77" s="106">
        <f t="shared" si="87"/>
        <v>0</v>
      </c>
      <c r="CK77" s="93">
        <f t="shared" si="65"/>
        <v>1351598018</v>
      </c>
      <c r="CL77" s="93">
        <f t="shared" si="13"/>
        <v>0</v>
      </c>
      <c r="CM77" s="93">
        <f t="shared" si="14"/>
        <v>0</v>
      </c>
      <c r="CN77" s="93">
        <f t="shared" si="15"/>
        <v>0</v>
      </c>
      <c r="CO77" s="17"/>
      <c r="CP77" s="115">
        <v>1351598018</v>
      </c>
      <c r="CQ77" s="115">
        <f t="shared" si="16"/>
        <v>0</v>
      </c>
      <c r="CR77" s="115">
        <v>0</v>
      </c>
      <c r="CS77" s="115">
        <f t="shared" si="88"/>
        <v>0</v>
      </c>
      <c r="CT77" s="115">
        <v>0</v>
      </c>
      <c r="CU77" s="115">
        <f t="shared" si="17"/>
        <v>0</v>
      </c>
      <c r="CV77" s="115">
        <v>0</v>
      </c>
      <c r="CW77" s="115">
        <f t="shared" si="89"/>
        <v>0</v>
      </c>
      <c r="CX77" s="115">
        <v>0</v>
      </c>
      <c r="CY77" s="115">
        <f t="shared" si="90"/>
        <v>0</v>
      </c>
    </row>
    <row r="78" spans="1:114" outlineLevel="4" x14ac:dyDescent="0.25">
      <c r="B78" s="3" t="str">
        <f t="shared" si="82"/>
        <v>A 2-0-4-1-2510</v>
      </c>
      <c r="C78" s="98" t="s">
        <v>177</v>
      </c>
      <c r="D78" s="20">
        <v>10</v>
      </c>
      <c r="E78" s="105" t="s">
        <v>178</v>
      </c>
      <c r="F78" s="106">
        <v>10000000</v>
      </c>
      <c r="G78" s="106">
        <v>0</v>
      </c>
      <c r="H78" s="106">
        <v>0</v>
      </c>
      <c r="I78" s="106"/>
      <c r="J78" s="106"/>
      <c r="K78" s="106"/>
      <c r="L78" s="106">
        <v>30000000</v>
      </c>
      <c r="M78" s="106"/>
      <c r="N78" s="106"/>
      <c r="O78" s="110"/>
      <c r="P78" s="110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>
        <f t="shared" si="70"/>
        <v>0</v>
      </c>
      <c r="AF78" s="106">
        <f t="shared" si="70"/>
        <v>30000000</v>
      </c>
      <c r="AG78" s="106"/>
      <c r="AH78" s="106"/>
      <c r="AI78" s="153"/>
      <c r="AJ78" s="106">
        <f t="shared" si="83"/>
        <v>40000000</v>
      </c>
      <c r="AK78" s="113">
        <v>500000</v>
      </c>
      <c r="AL78" s="113">
        <v>4085183</v>
      </c>
      <c r="AM78" s="113">
        <v>75000</v>
      </c>
      <c r="AN78" s="106">
        <v>45000</v>
      </c>
      <c r="AO78" s="106">
        <v>46000</v>
      </c>
      <c r="AP78" s="106"/>
      <c r="AQ78" s="106"/>
      <c r="AR78" s="106"/>
      <c r="AS78" s="106"/>
      <c r="AT78" s="106"/>
      <c r="AU78" s="106"/>
      <c r="AV78" s="106"/>
      <c r="AW78" s="106">
        <f t="shared" si="84"/>
        <v>4751183</v>
      </c>
      <c r="AX78" s="106">
        <v>500000</v>
      </c>
      <c r="AY78" s="106">
        <v>0</v>
      </c>
      <c r="AZ78" s="106">
        <v>4160183</v>
      </c>
      <c r="BA78" s="106">
        <v>45000</v>
      </c>
      <c r="BB78" s="106">
        <v>46000</v>
      </c>
      <c r="BC78" s="106"/>
      <c r="BD78" s="106"/>
      <c r="BE78" s="106"/>
      <c r="BF78" s="106"/>
      <c r="BG78" s="106"/>
      <c r="BH78" s="106"/>
      <c r="BI78" s="106"/>
      <c r="BJ78" s="106">
        <f t="shared" si="85"/>
        <v>4751183</v>
      </c>
      <c r="BK78" s="106">
        <v>500000</v>
      </c>
      <c r="BL78" s="106">
        <v>0</v>
      </c>
      <c r="BM78" s="106">
        <v>75000</v>
      </c>
      <c r="BN78" s="106">
        <v>45000</v>
      </c>
      <c r="BO78" s="106">
        <v>4131183</v>
      </c>
      <c r="BP78" s="106"/>
      <c r="BQ78" s="106"/>
      <c r="BR78" s="106"/>
      <c r="BS78" s="106"/>
      <c r="BT78" s="106"/>
      <c r="BU78" s="106"/>
      <c r="BV78" s="106"/>
      <c r="BW78" s="106">
        <f t="shared" si="86"/>
        <v>4751183</v>
      </c>
      <c r="BX78" s="106">
        <v>500000</v>
      </c>
      <c r="BY78" s="106">
        <v>0</v>
      </c>
      <c r="BZ78" s="106">
        <v>75000</v>
      </c>
      <c r="CA78" s="106">
        <v>45000</v>
      </c>
      <c r="CB78" s="106">
        <v>4131183</v>
      </c>
      <c r="CC78" s="106"/>
      <c r="CD78" s="106"/>
      <c r="CE78" s="106"/>
      <c r="CF78" s="106"/>
      <c r="CG78" s="106"/>
      <c r="CH78" s="106"/>
      <c r="CI78" s="106"/>
      <c r="CJ78" s="106">
        <f t="shared" si="87"/>
        <v>4751183</v>
      </c>
      <c r="CK78" s="93">
        <f t="shared" si="65"/>
        <v>35248817</v>
      </c>
      <c r="CL78" s="93">
        <f t="shared" si="13"/>
        <v>0</v>
      </c>
      <c r="CM78" s="93">
        <f t="shared" si="14"/>
        <v>0</v>
      </c>
      <c r="CN78" s="93">
        <f t="shared" si="15"/>
        <v>0</v>
      </c>
      <c r="CO78" s="17"/>
      <c r="CP78" s="115">
        <v>40000000</v>
      </c>
      <c r="CQ78" s="115">
        <f t="shared" si="16"/>
        <v>0</v>
      </c>
      <c r="CR78" s="115">
        <v>4751183</v>
      </c>
      <c r="CS78" s="115">
        <f t="shared" si="88"/>
        <v>0</v>
      </c>
      <c r="CT78" s="115">
        <v>4751183</v>
      </c>
      <c r="CU78" s="115">
        <f t="shared" si="17"/>
        <v>0</v>
      </c>
      <c r="CV78" s="115">
        <v>4751183</v>
      </c>
      <c r="CW78" s="115">
        <f t="shared" si="89"/>
        <v>0</v>
      </c>
      <c r="CX78" s="115">
        <v>4751183</v>
      </c>
      <c r="CY78" s="115">
        <f t="shared" si="90"/>
        <v>0</v>
      </c>
    </row>
    <row r="79" spans="1:114" s="154" customFormat="1" outlineLevel="4" x14ac:dyDescent="0.25">
      <c r="B79" s="154" t="str">
        <f t="shared" si="82"/>
        <v>A 2-0-4-1-2610</v>
      </c>
      <c r="C79" s="155" t="s">
        <v>179</v>
      </c>
      <c r="D79" s="156">
        <v>10</v>
      </c>
      <c r="E79" s="157" t="s">
        <v>180</v>
      </c>
      <c r="F79" s="158">
        <v>0</v>
      </c>
      <c r="G79" s="158">
        <v>0</v>
      </c>
      <c r="H79" s="158">
        <v>0</v>
      </c>
      <c r="I79" s="158"/>
      <c r="J79" s="158"/>
      <c r="K79" s="158"/>
      <c r="L79" s="158"/>
      <c r="M79" s="159"/>
      <c r="N79" s="158"/>
      <c r="O79" s="159"/>
      <c r="P79" s="159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>
        <f t="shared" si="70"/>
        <v>0</v>
      </c>
      <c r="AF79" s="158">
        <f t="shared" si="70"/>
        <v>0</v>
      </c>
      <c r="AG79" s="158"/>
      <c r="AH79" s="158"/>
      <c r="AI79" s="158"/>
      <c r="AJ79" s="106">
        <f t="shared" si="83"/>
        <v>0</v>
      </c>
      <c r="AK79" s="113">
        <v>0</v>
      </c>
      <c r="AL79" s="113">
        <v>0</v>
      </c>
      <c r="AM79" s="113">
        <v>0</v>
      </c>
      <c r="AN79" s="106">
        <v>0</v>
      </c>
      <c r="AO79" s="158">
        <v>0</v>
      </c>
      <c r="AP79" s="158"/>
      <c r="AQ79" s="158"/>
      <c r="AR79" s="158"/>
      <c r="AS79" s="158"/>
      <c r="AT79" s="158"/>
      <c r="AU79" s="158"/>
      <c r="AV79" s="158"/>
      <c r="AW79" s="106">
        <f t="shared" si="84"/>
        <v>0</v>
      </c>
      <c r="AX79" s="158">
        <v>0</v>
      </c>
      <c r="AY79" s="158">
        <v>0</v>
      </c>
      <c r="AZ79" s="158">
        <v>0</v>
      </c>
      <c r="BA79" s="158">
        <v>0</v>
      </c>
      <c r="BB79" s="158">
        <v>0</v>
      </c>
      <c r="BC79" s="158"/>
      <c r="BD79" s="158"/>
      <c r="BE79" s="158"/>
      <c r="BF79" s="158"/>
      <c r="BG79" s="158"/>
      <c r="BH79" s="158"/>
      <c r="BI79" s="158"/>
      <c r="BJ79" s="106">
        <f t="shared" si="85"/>
        <v>0</v>
      </c>
      <c r="BK79" s="106">
        <v>0</v>
      </c>
      <c r="BL79" s="158">
        <v>0</v>
      </c>
      <c r="BM79" s="106">
        <v>0</v>
      </c>
      <c r="BN79" s="158">
        <v>0</v>
      </c>
      <c r="BO79" s="158">
        <v>0</v>
      </c>
      <c r="BP79" s="158"/>
      <c r="BQ79" s="158"/>
      <c r="BR79" s="158"/>
      <c r="BS79" s="158"/>
      <c r="BT79" s="158"/>
      <c r="BU79" s="158"/>
      <c r="BV79" s="158"/>
      <c r="BW79" s="106">
        <f t="shared" si="86"/>
        <v>0</v>
      </c>
      <c r="BX79" s="106">
        <v>0</v>
      </c>
      <c r="BY79" s="106">
        <v>0</v>
      </c>
      <c r="BZ79" s="106">
        <v>0</v>
      </c>
      <c r="CA79" s="106">
        <v>0</v>
      </c>
      <c r="CB79" s="158">
        <v>0</v>
      </c>
      <c r="CC79" s="158"/>
      <c r="CD79" s="158"/>
      <c r="CE79" s="158"/>
      <c r="CF79" s="158"/>
      <c r="CG79" s="158"/>
      <c r="CH79" s="158"/>
      <c r="CI79" s="158"/>
      <c r="CJ79" s="106">
        <f t="shared" si="87"/>
        <v>0</v>
      </c>
      <c r="CK79" s="93">
        <f t="shared" si="65"/>
        <v>0</v>
      </c>
      <c r="CL79" s="93">
        <f t="shared" si="13"/>
        <v>0</v>
      </c>
      <c r="CM79" s="93">
        <f t="shared" si="14"/>
        <v>0</v>
      </c>
      <c r="CN79" s="93">
        <f t="shared" si="15"/>
        <v>0</v>
      </c>
      <c r="CO79" s="160"/>
      <c r="CP79" s="115">
        <v>0</v>
      </c>
      <c r="CQ79" s="96">
        <f t="shared" si="16"/>
        <v>0</v>
      </c>
      <c r="CR79" s="115">
        <v>0</v>
      </c>
      <c r="CS79" s="96">
        <f t="shared" si="88"/>
        <v>0</v>
      </c>
      <c r="CT79" s="115">
        <v>0</v>
      </c>
      <c r="CU79" s="96">
        <f t="shared" si="17"/>
        <v>0</v>
      </c>
      <c r="CV79" s="115">
        <v>0</v>
      </c>
      <c r="CW79" s="115">
        <f t="shared" si="89"/>
        <v>0</v>
      </c>
      <c r="CX79" s="115">
        <v>0</v>
      </c>
      <c r="CY79" s="115">
        <f t="shared" si="90"/>
        <v>0</v>
      </c>
      <c r="DA79" s="4"/>
      <c r="DB79" s="5"/>
      <c r="DC79" s="5"/>
      <c r="DD79" s="5"/>
      <c r="DE79" s="5"/>
      <c r="DF79" s="5"/>
      <c r="DG79" s="5"/>
      <c r="DH79" s="5"/>
      <c r="DI79" s="5"/>
      <c r="DJ79" s="5"/>
    </row>
    <row r="80" spans="1:114" s="102" customFormat="1" outlineLevel="3" x14ac:dyDescent="0.25">
      <c r="A80" s="100" t="s">
        <v>181</v>
      </c>
      <c r="C80" s="100" t="s">
        <v>181</v>
      </c>
      <c r="D80" s="88">
        <v>10</v>
      </c>
      <c r="E80" s="117" t="s">
        <v>182</v>
      </c>
      <c r="F80" s="110">
        <f>+F81+F82</f>
        <v>570260000</v>
      </c>
      <c r="G80" s="110">
        <f t="shared" ref="G80:BR80" si="91">+G81+G82</f>
        <v>0</v>
      </c>
      <c r="H80" s="110">
        <f t="shared" si="91"/>
        <v>0</v>
      </c>
      <c r="I80" s="110">
        <f t="shared" si="91"/>
        <v>0</v>
      </c>
      <c r="J80" s="110">
        <f t="shared" si="91"/>
        <v>0</v>
      </c>
      <c r="K80" s="110">
        <f t="shared" si="91"/>
        <v>0</v>
      </c>
      <c r="L80" s="110">
        <f t="shared" si="91"/>
        <v>0</v>
      </c>
      <c r="M80" s="110">
        <f t="shared" si="91"/>
        <v>0</v>
      </c>
      <c r="N80" s="110">
        <f t="shared" si="91"/>
        <v>600000000</v>
      </c>
      <c r="O80" s="110">
        <f t="shared" si="91"/>
        <v>0</v>
      </c>
      <c r="P80" s="110">
        <f t="shared" si="91"/>
        <v>0</v>
      </c>
      <c r="Q80" s="110">
        <f t="shared" si="91"/>
        <v>0</v>
      </c>
      <c r="R80" s="110">
        <f t="shared" si="91"/>
        <v>0</v>
      </c>
      <c r="S80" s="110">
        <f t="shared" si="91"/>
        <v>0</v>
      </c>
      <c r="T80" s="110">
        <f t="shared" si="91"/>
        <v>0</v>
      </c>
      <c r="U80" s="110">
        <f t="shared" si="91"/>
        <v>0</v>
      </c>
      <c r="V80" s="110">
        <f t="shared" si="91"/>
        <v>0</v>
      </c>
      <c r="W80" s="110">
        <f t="shared" si="91"/>
        <v>0</v>
      </c>
      <c r="X80" s="110">
        <f t="shared" si="91"/>
        <v>0</v>
      </c>
      <c r="Y80" s="110">
        <f t="shared" si="91"/>
        <v>0</v>
      </c>
      <c r="Z80" s="110">
        <f t="shared" si="91"/>
        <v>0</v>
      </c>
      <c r="AA80" s="110">
        <f t="shared" si="91"/>
        <v>0</v>
      </c>
      <c r="AB80" s="110">
        <f t="shared" si="91"/>
        <v>0</v>
      </c>
      <c r="AC80" s="110">
        <f t="shared" si="91"/>
        <v>0</v>
      </c>
      <c r="AD80" s="110">
        <f t="shared" si="91"/>
        <v>0</v>
      </c>
      <c r="AE80" s="110">
        <f t="shared" si="70"/>
        <v>0</v>
      </c>
      <c r="AF80" s="110">
        <f t="shared" si="70"/>
        <v>600000000</v>
      </c>
      <c r="AG80" s="110">
        <f t="shared" si="91"/>
        <v>0</v>
      </c>
      <c r="AH80" s="110">
        <f t="shared" si="91"/>
        <v>0</v>
      </c>
      <c r="AI80" s="110">
        <f t="shared" si="91"/>
        <v>0</v>
      </c>
      <c r="AJ80" s="110">
        <f>+SUM(AJ81:AJ82)</f>
        <v>1170260000</v>
      </c>
      <c r="AK80" s="110">
        <f t="shared" si="91"/>
        <v>2000000</v>
      </c>
      <c r="AL80" s="110">
        <f t="shared" si="91"/>
        <v>0</v>
      </c>
      <c r="AM80" s="110">
        <f t="shared" si="91"/>
        <v>70000</v>
      </c>
      <c r="AN80" s="110">
        <f t="shared" si="91"/>
        <v>45000</v>
      </c>
      <c r="AO80" s="110">
        <f t="shared" si="91"/>
        <v>653000</v>
      </c>
      <c r="AP80" s="110">
        <f t="shared" si="91"/>
        <v>0</v>
      </c>
      <c r="AQ80" s="110">
        <f t="shared" si="91"/>
        <v>0</v>
      </c>
      <c r="AR80" s="110">
        <f t="shared" si="91"/>
        <v>0</v>
      </c>
      <c r="AS80" s="110">
        <f t="shared" si="91"/>
        <v>0</v>
      </c>
      <c r="AT80" s="110">
        <f t="shared" si="91"/>
        <v>0</v>
      </c>
      <c r="AU80" s="110">
        <f t="shared" si="91"/>
        <v>0</v>
      </c>
      <c r="AV80" s="110">
        <f t="shared" si="91"/>
        <v>0</v>
      </c>
      <c r="AW80" s="110">
        <f t="shared" si="91"/>
        <v>2768000</v>
      </c>
      <c r="AX80" s="110">
        <f t="shared" si="91"/>
        <v>2000000</v>
      </c>
      <c r="AY80" s="110">
        <f t="shared" si="91"/>
        <v>0</v>
      </c>
      <c r="AZ80" s="110">
        <f t="shared" si="91"/>
        <v>70000</v>
      </c>
      <c r="BA80" s="110">
        <f t="shared" si="91"/>
        <v>45000</v>
      </c>
      <c r="BB80" s="110">
        <f t="shared" si="91"/>
        <v>653000</v>
      </c>
      <c r="BC80" s="110">
        <f t="shared" si="91"/>
        <v>0</v>
      </c>
      <c r="BD80" s="110">
        <f t="shared" si="91"/>
        <v>0</v>
      </c>
      <c r="BE80" s="110">
        <f t="shared" si="91"/>
        <v>0</v>
      </c>
      <c r="BF80" s="110">
        <f t="shared" si="91"/>
        <v>0</v>
      </c>
      <c r="BG80" s="110">
        <f t="shared" si="91"/>
        <v>0</v>
      </c>
      <c r="BH80" s="110">
        <f t="shared" si="91"/>
        <v>0</v>
      </c>
      <c r="BI80" s="110">
        <f t="shared" si="91"/>
        <v>0</v>
      </c>
      <c r="BJ80" s="110">
        <f t="shared" si="91"/>
        <v>2768000</v>
      </c>
      <c r="BK80" s="110">
        <f t="shared" si="91"/>
        <v>2000000</v>
      </c>
      <c r="BL80" s="110">
        <f t="shared" si="91"/>
        <v>0</v>
      </c>
      <c r="BM80" s="110">
        <f t="shared" si="91"/>
        <v>70000</v>
      </c>
      <c r="BN80" s="110">
        <f t="shared" si="91"/>
        <v>45000</v>
      </c>
      <c r="BO80" s="110">
        <f t="shared" si="91"/>
        <v>653000</v>
      </c>
      <c r="BP80" s="110">
        <f t="shared" si="91"/>
        <v>0</v>
      </c>
      <c r="BQ80" s="110">
        <f t="shared" si="91"/>
        <v>0</v>
      </c>
      <c r="BR80" s="110">
        <f t="shared" si="91"/>
        <v>0</v>
      </c>
      <c r="BS80" s="110">
        <f t="shared" ref="BS80:CJ80" si="92">+BS81+BS82</f>
        <v>0</v>
      </c>
      <c r="BT80" s="110">
        <f t="shared" si="92"/>
        <v>0</v>
      </c>
      <c r="BU80" s="110">
        <f t="shared" si="92"/>
        <v>0</v>
      </c>
      <c r="BV80" s="110">
        <f t="shared" si="92"/>
        <v>0</v>
      </c>
      <c r="BW80" s="110">
        <f t="shared" si="92"/>
        <v>2768000</v>
      </c>
      <c r="BX80" s="110">
        <f t="shared" si="92"/>
        <v>2000000</v>
      </c>
      <c r="BY80" s="110">
        <f t="shared" si="92"/>
        <v>0</v>
      </c>
      <c r="BZ80" s="110">
        <f t="shared" si="92"/>
        <v>70000</v>
      </c>
      <c r="CA80" s="110">
        <f t="shared" si="92"/>
        <v>45000</v>
      </c>
      <c r="CB80" s="110">
        <f t="shared" si="92"/>
        <v>653000</v>
      </c>
      <c r="CC80" s="110">
        <f t="shared" si="92"/>
        <v>0</v>
      </c>
      <c r="CD80" s="110">
        <f t="shared" si="92"/>
        <v>0</v>
      </c>
      <c r="CE80" s="110">
        <f t="shared" si="92"/>
        <v>0</v>
      </c>
      <c r="CF80" s="110">
        <f t="shared" si="92"/>
        <v>0</v>
      </c>
      <c r="CG80" s="110">
        <f t="shared" si="92"/>
        <v>0</v>
      </c>
      <c r="CH80" s="110">
        <f t="shared" si="92"/>
        <v>0</v>
      </c>
      <c r="CI80" s="110">
        <f t="shared" si="92"/>
        <v>0</v>
      </c>
      <c r="CJ80" s="110">
        <f t="shared" si="92"/>
        <v>2768000</v>
      </c>
      <c r="CK80" s="93">
        <f t="shared" si="65"/>
        <v>1167492000</v>
      </c>
      <c r="CL80" s="93">
        <f t="shared" si="13"/>
        <v>0</v>
      </c>
      <c r="CM80" s="93">
        <f t="shared" si="14"/>
        <v>0</v>
      </c>
      <c r="CN80" s="93">
        <f t="shared" si="15"/>
        <v>0</v>
      </c>
      <c r="CO80" s="120"/>
      <c r="CP80" s="121">
        <f>+CP81+CP82</f>
        <v>1170260000</v>
      </c>
      <c r="CQ80" s="121">
        <f t="shared" si="16"/>
        <v>0</v>
      </c>
      <c r="CR80" s="121">
        <f>+CR81+CR82</f>
        <v>2768000</v>
      </c>
      <c r="CS80" s="121">
        <f t="shared" ref="CS80:CW80" si="93">+CS81+CS82</f>
        <v>0</v>
      </c>
      <c r="CT80" s="121">
        <f>+CT81+CT82</f>
        <v>2768000</v>
      </c>
      <c r="CU80" s="121">
        <f t="shared" si="17"/>
        <v>0</v>
      </c>
      <c r="CV80" s="121">
        <f>+CV81+CV82</f>
        <v>2768000</v>
      </c>
      <c r="CW80" s="121">
        <f t="shared" si="93"/>
        <v>0</v>
      </c>
      <c r="CX80" s="121">
        <f>+CX81+CX82</f>
        <v>2768000</v>
      </c>
      <c r="CY80" s="115">
        <f>+CX80-CJ80</f>
        <v>0</v>
      </c>
      <c r="DA80" s="4"/>
      <c r="DB80" s="103"/>
      <c r="DC80" s="104"/>
      <c r="DD80" s="103"/>
      <c r="DE80" s="104"/>
      <c r="DF80" s="103"/>
      <c r="DG80" s="104"/>
      <c r="DH80" s="103"/>
      <c r="DI80" s="104"/>
      <c r="DJ80" s="103"/>
    </row>
    <row r="81" spans="1:114" outlineLevel="4" x14ac:dyDescent="0.25">
      <c r="B81" s="3" t="str">
        <f t="shared" si="82"/>
        <v>A 2-0-4-2-110</v>
      </c>
      <c r="C81" s="98" t="s">
        <v>183</v>
      </c>
      <c r="D81" s="20">
        <v>10</v>
      </c>
      <c r="E81" s="105" t="s">
        <v>184</v>
      </c>
      <c r="F81" s="106">
        <v>100000000</v>
      </c>
      <c r="G81" s="106">
        <v>0</v>
      </c>
      <c r="H81" s="106">
        <v>0</v>
      </c>
      <c r="I81" s="106"/>
      <c r="J81" s="106"/>
      <c r="K81" s="106"/>
      <c r="L81" s="106"/>
      <c r="M81" s="110"/>
      <c r="N81" s="106">
        <v>100000000</v>
      </c>
      <c r="O81" s="110"/>
      <c r="P81" s="110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>
        <f t="shared" si="70"/>
        <v>0</v>
      </c>
      <c r="AF81" s="106">
        <f t="shared" si="70"/>
        <v>100000000</v>
      </c>
      <c r="AG81" s="106"/>
      <c r="AH81" s="106"/>
      <c r="AI81" s="153"/>
      <c r="AJ81" s="106">
        <f>+F81-AE81+AF81</f>
        <v>200000000</v>
      </c>
      <c r="AK81" s="113">
        <v>1000000</v>
      </c>
      <c r="AL81" s="113">
        <v>0</v>
      </c>
      <c r="AM81" s="113">
        <v>70000</v>
      </c>
      <c r="AN81" s="106">
        <v>45000</v>
      </c>
      <c r="AO81" s="106">
        <v>653000</v>
      </c>
      <c r="AP81" s="106"/>
      <c r="AQ81" s="106"/>
      <c r="AR81" s="106"/>
      <c r="AS81" s="106"/>
      <c r="AT81" s="106"/>
      <c r="AU81" s="106"/>
      <c r="AV81" s="106"/>
      <c r="AW81" s="106">
        <f>+SUM(AK81:AV81)</f>
        <v>1768000</v>
      </c>
      <c r="AX81" s="106">
        <v>1000000</v>
      </c>
      <c r="AY81" s="106">
        <v>0</v>
      </c>
      <c r="AZ81" s="106">
        <v>70000</v>
      </c>
      <c r="BA81" s="106">
        <v>45000</v>
      </c>
      <c r="BB81" s="106">
        <v>653000</v>
      </c>
      <c r="BC81" s="106"/>
      <c r="BD81" s="106"/>
      <c r="BE81" s="106"/>
      <c r="BF81" s="106"/>
      <c r="BG81" s="106"/>
      <c r="BH81" s="106"/>
      <c r="BI81" s="106"/>
      <c r="BJ81" s="106">
        <f>+SUM(AX81:BI81)</f>
        <v>1768000</v>
      </c>
      <c r="BK81" s="106">
        <v>1000000</v>
      </c>
      <c r="BL81" s="106">
        <v>0</v>
      </c>
      <c r="BM81" s="106">
        <v>70000</v>
      </c>
      <c r="BN81" s="106">
        <v>45000</v>
      </c>
      <c r="BO81" s="106">
        <v>653000</v>
      </c>
      <c r="BP81" s="106"/>
      <c r="BQ81" s="106"/>
      <c r="BR81" s="106"/>
      <c r="BS81" s="106"/>
      <c r="BT81" s="106"/>
      <c r="BU81" s="106"/>
      <c r="BV81" s="106"/>
      <c r="BW81" s="106">
        <f>+SUM(BK81:BV81)</f>
        <v>1768000</v>
      </c>
      <c r="BX81" s="106">
        <v>1000000</v>
      </c>
      <c r="BY81" s="106">
        <v>0</v>
      </c>
      <c r="BZ81" s="106">
        <v>70000</v>
      </c>
      <c r="CA81" s="106">
        <v>45000</v>
      </c>
      <c r="CB81" s="106">
        <v>653000</v>
      </c>
      <c r="CC81" s="106"/>
      <c r="CD81" s="106"/>
      <c r="CE81" s="106"/>
      <c r="CF81" s="106"/>
      <c r="CG81" s="106"/>
      <c r="CH81" s="106"/>
      <c r="CI81" s="106"/>
      <c r="CJ81" s="106">
        <f>+SUM(BX81:CI81)</f>
        <v>1768000</v>
      </c>
      <c r="CK81" s="93">
        <f t="shared" si="65"/>
        <v>198232000</v>
      </c>
      <c r="CL81" s="93">
        <f t="shared" si="13"/>
        <v>0</v>
      </c>
      <c r="CM81" s="93">
        <f t="shared" si="14"/>
        <v>0</v>
      </c>
      <c r="CN81" s="93">
        <f t="shared" si="15"/>
        <v>0</v>
      </c>
      <c r="CO81" s="17"/>
      <c r="CP81" s="115">
        <v>200000000</v>
      </c>
      <c r="CQ81" s="115">
        <f t="shared" si="16"/>
        <v>0</v>
      </c>
      <c r="CR81" s="115">
        <v>1768000</v>
      </c>
      <c r="CS81" s="115">
        <f>+AW81-CR81</f>
        <v>0</v>
      </c>
      <c r="CT81" s="115">
        <v>1768000</v>
      </c>
      <c r="CU81" s="115">
        <f t="shared" si="17"/>
        <v>0</v>
      </c>
      <c r="CV81" s="115">
        <v>1768000</v>
      </c>
      <c r="CW81" s="115">
        <f>+BW81-CV81</f>
        <v>0</v>
      </c>
      <c r="CX81" s="115">
        <v>1768000</v>
      </c>
      <c r="CY81" s="115">
        <f>+CJ81-CX81</f>
        <v>0</v>
      </c>
    </row>
    <row r="82" spans="1:114" outlineLevel="4" x14ac:dyDescent="0.25">
      <c r="B82" s="3" t="str">
        <f t="shared" si="82"/>
        <v>A 2-0-4-2-210</v>
      </c>
      <c r="C82" s="98" t="s">
        <v>185</v>
      </c>
      <c r="D82" s="20">
        <v>10</v>
      </c>
      <c r="E82" s="105" t="s">
        <v>186</v>
      </c>
      <c r="F82" s="106">
        <v>470260000</v>
      </c>
      <c r="G82" s="106">
        <v>0</v>
      </c>
      <c r="H82" s="106">
        <v>0</v>
      </c>
      <c r="I82" s="106"/>
      <c r="J82" s="106"/>
      <c r="K82" s="106"/>
      <c r="L82" s="106"/>
      <c r="M82" s="110"/>
      <c r="N82" s="106">
        <v>500000000</v>
      </c>
      <c r="O82" s="110"/>
      <c r="P82" s="110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>
        <f t="shared" si="70"/>
        <v>0</v>
      </c>
      <c r="AF82" s="106">
        <f t="shared" si="70"/>
        <v>500000000</v>
      </c>
      <c r="AG82" s="106"/>
      <c r="AH82" s="106"/>
      <c r="AI82" s="153"/>
      <c r="AJ82" s="106">
        <f>+F82-AE82+AF82</f>
        <v>970260000</v>
      </c>
      <c r="AK82" s="113">
        <v>1000000</v>
      </c>
      <c r="AL82" s="113">
        <v>0</v>
      </c>
      <c r="AM82" s="113">
        <v>0</v>
      </c>
      <c r="AN82" s="106">
        <v>0</v>
      </c>
      <c r="AO82" s="106">
        <v>0</v>
      </c>
      <c r="AP82" s="106"/>
      <c r="AQ82" s="106"/>
      <c r="AR82" s="106"/>
      <c r="AS82" s="106"/>
      <c r="AT82" s="106"/>
      <c r="AU82" s="106"/>
      <c r="AV82" s="106"/>
      <c r="AW82" s="106">
        <f>+SUM(AK82:AV82)</f>
        <v>1000000</v>
      </c>
      <c r="AX82" s="106">
        <v>1000000</v>
      </c>
      <c r="AY82" s="106">
        <v>0</v>
      </c>
      <c r="AZ82" s="106">
        <v>0</v>
      </c>
      <c r="BA82" s="106">
        <v>0</v>
      </c>
      <c r="BB82" s="106">
        <v>0</v>
      </c>
      <c r="BC82" s="106"/>
      <c r="BD82" s="106"/>
      <c r="BE82" s="106"/>
      <c r="BF82" s="106"/>
      <c r="BG82" s="106"/>
      <c r="BH82" s="106"/>
      <c r="BI82" s="106"/>
      <c r="BJ82" s="106">
        <f>+SUM(AX82:BI82)</f>
        <v>1000000</v>
      </c>
      <c r="BK82" s="106">
        <v>1000000</v>
      </c>
      <c r="BL82" s="106">
        <v>0</v>
      </c>
      <c r="BM82" s="106">
        <v>0</v>
      </c>
      <c r="BN82" s="106">
        <v>0</v>
      </c>
      <c r="BO82" s="106">
        <v>0</v>
      </c>
      <c r="BP82" s="106"/>
      <c r="BQ82" s="106"/>
      <c r="BR82" s="106"/>
      <c r="BS82" s="106"/>
      <c r="BT82" s="106"/>
      <c r="BU82" s="106"/>
      <c r="BV82" s="106"/>
      <c r="BW82" s="106">
        <f>+SUM(BK82:BV82)</f>
        <v>1000000</v>
      </c>
      <c r="BX82" s="106">
        <v>1000000</v>
      </c>
      <c r="BY82" s="106">
        <v>0</v>
      </c>
      <c r="BZ82" s="106">
        <v>0</v>
      </c>
      <c r="CA82" s="106">
        <v>0</v>
      </c>
      <c r="CB82" s="106">
        <v>0</v>
      </c>
      <c r="CC82" s="106"/>
      <c r="CD82" s="106"/>
      <c r="CE82" s="106"/>
      <c r="CF82" s="106"/>
      <c r="CG82" s="106"/>
      <c r="CH82" s="106"/>
      <c r="CI82" s="106"/>
      <c r="CJ82" s="106">
        <f>+SUM(BX82:CI82)</f>
        <v>1000000</v>
      </c>
      <c r="CK82" s="93">
        <f t="shared" si="65"/>
        <v>969260000</v>
      </c>
      <c r="CL82" s="93">
        <f t="shared" si="13"/>
        <v>0</v>
      </c>
      <c r="CM82" s="93">
        <f t="shared" si="14"/>
        <v>0</v>
      </c>
      <c r="CN82" s="93">
        <f t="shared" si="15"/>
        <v>0</v>
      </c>
      <c r="CO82" s="17"/>
      <c r="CP82" s="115">
        <v>970260000</v>
      </c>
      <c r="CQ82" s="115">
        <f t="shared" si="16"/>
        <v>0</v>
      </c>
      <c r="CR82" s="115">
        <v>1000000</v>
      </c>
      <c r="CS82" s="115">
        <f>+AW82-CR82</f>
        <v>0</v>
      </c>
      <c r="CT82" s="115">
        <v>1000000</v>
      </c>
      <c r="CU82" s="115">
        <f t="shared" si="17"/>
        <v>0</v>
      </c>
      <c r="CV82" s="115">
        <v>1000000</v>
      </c>
      <c r="CW82" s="115">
        <f>+BW82-CV82</f>
        <v>0</v>
      </c>
      <c r="CX82" s="115">
        <v>1000000</v>
      </c>
      <c r="CY82" s="115">
        <f>+CJ82-CX82</f>
        <v>0</v>
      </c>
    </row>
    <row r="83" spans="1:114" outlineLevel="3" x14ac:dyDescent="0.25">
      <c r="A83" s="98" t="s">
        <v>187</v>
      </c>
      <c r="C83" s="98" t="s">
        <v>187</v>
      </c>
      <c r="D83" s="20">
        <v>10</v>
      </c>
      <c r="E83" s="117" t="s">
        <v>188</v>
      </c>
      <c r="F83" s="110">
        <f>SUM(F84:F93)</f>
        <v>1435000000</v>
      </c>
      <c r="G83" s="110">
        <f t="shared" ref="G83:BR83" si="94">SUM(G84:G93)</f>
        <v>0</v>
      </c>
      <c r="H83" s="110">
        <f t="shared" si="94"/>
        <v>0</v>
      </c>
      <c r="I83" s="110">
        <f t="shared" si="94"/>
        <v>0</v>
      </c>
      <c r="J83" s="110">
        <f t="shared" si="94"/>
        <v>0</v>
      </c>
      <c r="K83" s="110">
        <f t="shared" si="94"/>
        <v>0</v>
      </c>
      <c r="L83" s="110">
        <f t="shared" si="94"/>
        <v>0</v>
      </c>
      <c r="M83" s="110">
        <f t="shared" si="94"/>
        <v>0</v>
      </c>
      <c r="N83" s="110">
        <f t="shared" si="94"/>
        <v>924381982</v>
      </c>
      <c r="O83" s="110">
        <f t="shared" si="94"/>
        <v>0</v>
      </c>
      <c r="P83" s="110">
        <f t="shared" si="94"/>
        <v>0</v>
      </c>
      <c r="Q83" s="110">
        <f t="shared" si="94"/>
        <v>0</v>
      </c>
      <c r="R83" s="110">
        <f t="shared" si="94"/>
        <v>0</v>
      </c>
      <c r="S83" s="110">
        <f t="shared" si="94"/>
        <v>0</v>
      </c>
      <c r="T83" s="110">
        <f t="shared" si="94"/>
        <v>0</v>
      </c>
      <c r="U83" s="110">
        <f t="shared" si="94"/>
        <v>0</v>
      </c>
      <c r="V83" s="110">
        <f t="shared" si="94"/>
        <v>0</v>
      </c>
      <c r="W83" s="110">
        <f t="shared" si="94"/>
        <v>0</v>
      </c>
      <c r="X83" s="110">
        <f t="shared" si="94"/>
        <v>0</v>
      </c>
      <c r="Y83" s="110">
        <f t="shared" si="94"/>
        <v>0</v>
      </c>
      <c r="Z83" s="110">
        <f t="shared" si="94"/>
        <v>0</v>
      </c>
      <c r="AA83" s="110">
        <f t="shared" si="94"/>
        <v>0</v>
      </c>
      <c r="AB83" s="110">
        <f t="shared" si="94"/>
        <v>0</v>
      </c>
      <c r="AC83" s="110">
        <f t="shared" si="94"/>
        <v>0</v>
      </c>
      <c r="AD83" s="110">
        <f t="shared" si="94"/>
        <v>0</v>
      </c>
      <c r="AE83" s="110">
        <f t="shared" si="70"/>
        <v>0</v>
      </c>
      <c r="AF83" s="110">
        <f t="shared" si="70"/>
        <v>924381982</v>
      </c>
      <c r="AG83" s="110">
        <f t="shared" si="94"/>
        <v>0</v>
      </c>
      <c r="AH83" s="110">
        <f t="shared" si="94"/>
        <v>0</v>
      </c>
      <c r="AI83" s="110">
        <f t="shared" si="94"/>
        <v>0</v>
      </c>
      <c r="AJ83" s="110">
        <f>+SUM(AJ84:AJ93)</f>
        <v>2359381982</v>
      </c>
      <c r="AK83" s="110">
        <f t="shared" si="94"/>
        <v>297900000</v>
      </c>
      <c r="AL83" s="110">
        <f t="shared" si="94"/>
        <v>205882450</v>
      </c>
      <c r="AM83" s="110">
        <f t="shared" si="94"/>
        <v>824404928</v>
      </c>
      <c r="AN83" s="110">
        <f t="shared" si="94"/>
        <v>5417580</v>
      </c>
      <c r="AO83" s="110">
        <f t="shared" si="94"/>
        <v>82146770</v>
      </c>
      <c r="AP83" s="110">
        <f t="shared" si="94"/>
        <v>0</v>
      </c>
      <c r="AQ83" s="110">
        <f t="shared" si="94"/>
        <v>0</v>
      </c>
      <c r="AR83" s="110">
        <f t="shared" si="94"/>
        <v>0</v>
      </c>
      <c r="AS83" s="110">
        <f t="shared" si="94"/>
        <v>0</v>
      </c>
      <c r="AT83" s="110">
        <f t="shared" si="94"/>
        <v>0</v>
      </c>
      <c r="AU83" s="110">
        <f t="shared" si="94"/>
        <v>0</v>
      </c>
      <c r="AV83" s="110">
        <f t="shared" si="94"/>
        <v>0</v>
      </c>
      <c r="AW83" s="110">
        <f t="shared" si="94"/>
        <v>1415751728</v>
      </c>
      <c r="AX83" s="110">
        <f t="shared" si="94"/>
        <v>65900000</v>
      </c>
      <c r="AY83" s="110">
        <f t="shared" si="94"/>
        <v>62118232</v>
      </c>
      <c r="AZ83" s="110">
        <f t="shared" si="94"/>
        <v>78404928</v>
      </c>
      <c r="BA83" s="110">
        <f t="shared" si="94"/>
        <v>54506176</v>
      </c>
      <c r="BB83" s="110">
        <f t="shared" si="94"/>
        <v>156394662</v>
      </c>
      <c r="BC83" s="110">
        <f t="shared" si="94"/>
        <v>0</v>
      </c>
      <c r="BD83" s="110">
        <f t="shared" si="94"/>
        <v>0</v>
      </c>
      <c r="BE83" s="110">
        <f t="shared" si="94"/>
        <v>0</v>
      </c>
      <c r="BF83" s="110">
        <f t="shared" si="94"/>
        <v>0</v>
      </c>
      <c r="BG83" s="110">
        <f t="shared" si="94"/>
        <v>0</v>
      </c>
      <c r="BH83" s="110">
        <f t="shared" si="94"/>
        <v>0</v>
      </c>
      <c r="BI83" s="110">
        <f t="shared" si="94"/>
        <v>0</v>
      </c>
      <c r="BJ83" s="110">
        <f t="shared" si="94"/>
        <v>417323998</v>
      </c>
      <c r="BK83" s="110">
        <f t="shared" si="94"/>
        <v>5900000</v>
      </c>
      <c r="BL83" s="110">
        <f t="shared" si="94"/>
        <v>1118232</v>
      </c>
      <c r="BM83" s="110">
        <f t="shared" si="94"/>
        <v>14696768</v>
      </c>
      <c r="BN83" s="110">
        <f t="shared" si="94"/>
        <v>37741923</v>
      </c>
      <c r="BO83" s="110">
        <f t="shared" si="94"/>
        <v>14983626</v>
      </c>
      <c r="BP83" s="110">
        <f t="shared" si="94"/>
        <v>0</v>
      </c>
      <c r="BQ83" s="110">
        <f t="shared" si="94"/>
        <v>0</v>
      </c>
      <c r="BR83" s="110">
        <f t="shared" si="94"/>
        <v>0</v>
      </c>
      <c r="BS83" s="110">
        <f t="shared" ref="BS83:CJ83" si="95">SUM(BS84:BS93)</f>
        <v>0</v>
      </c>
      <c r="BT83" s="110">
        <f t="shared" si="95"/>
        <v>0</v>
      </c>
      <c r="BU83" s="110">
        <f t="shared" si="95"/>
        <v>0</v>
      </c>
      <c r="BV83" s="110">
        <f t="shared" si="95"/>
        <v>0</v>
      </c>
      <c r="BW83" s="110">
        <f t="shared" si="95"/>
        <v>74440549</v>
      </c>
      <c r="BX83" s="110">
        <f t="shared" si="95"/>
        <v>5900000</v>
      </c>
      <c r="BY83" s="110">
        <f t="shared" si="95"/>
        <v>1118232</v>
      </c>
      <c r="BZ83" s="110">
        <f t="shared" si="95"/>
        <v>14696768</v>
      </c>
      <c r="CA83" s="110">
        <f t="shared" si="95"/>
        <v>37741923</v>
      </c>
      <c r="CB83" s="110">
        <f t="shared" si="95"/>
        <v>14983626</v>
      </c>
      <c r="CC83" s="110">
        <f t="shared" si="95"/>
        <v>0</v>
      </c>
      <c r="CD83" s="110">
        <f t="shared" si="95"/>
        <v>0</v>
      </c>
      <c r="CE83" s="110">
        <f t="shared" si="95"/>
        <v>0</v>
      </c>
      <c r="CF83" s="110">
        <f t="shared" si="95"/>
        <v>0</v>
      </c>
      <c r="CG83" s="110">
        <f t="shared" si="95"/>
        <v>0</v>
      </c>
      <c r="CH83" s="110">
        <f t="shared" si="95"/>
        <v>0</v>
      </c>
      <c r="CI83" s="110">
        <f t="shared" si="95"/>
        <v>0</v>
      </c>
      <c r="CJ83" s="110">
        <f t="shared" si="95"/>
        <v>74440549</v>
      </c>
      <c r="CK83" s="93">
        <f t="shared" si="65"/>
        <v>943630254</v>
      </c>
      <c r="CL83" s="93">
        <f t="shared" si="13"/>
        <v>998427730</v>
      </c>
      <c r="CM83" s="93">
        <f t="shared" si="14"/>
        <v>342883449</v>
      </c>
      <c r="CN83" s="93">
        <f t="shared" si="15"/>
        <v>0</v>
      </c>
      <c r="CO83" s="17"/>
      <c r="CP83" s="121">
        <f>SUM(CP84:CP93)</f>
        <v>2359381982</v>
      </c>
      <c r="CQ83" s="121">
        <f t="shared" si="16"/>
        <v>0</v>
      </c>
      <c r="CR83" s="121">
        <f>SUM(CR84:CR93)</f>
        <v>1415751728</v>
      </c>
      <c r="CS83" s="121">
        <f t="shared" ref="CS83:CW83" si="96">SUM(CS84:CS93)</f>
        <v>0</v>
      </c>
      <c r="CT83" s="121">
        <f>SUM(CT84:CT93)</f>
        <v>417323998</v>
      </c>
      <c r="CU83" s="121">
        <f t="shared" si="17"/>
        <v>0</v>
      </c>
      <c r="CV83" s="121">
        <f>SUM(CV84:CV93)</f>
        <v>74440549</v>
      </c>
      <c r="CW83" s="121">
        <f t="shared" si="96"/>
        <v>0</v>
      </c>
      <c r="CX83" s="121">
        <f>SUM(CX84:CX93)</f>
        <v>74440549</v>
      </c>
      <c r="CY83" s="115">
        <f>+CX83-CJ83</f>
        <v>0</v>
      </c>
    </row>
    <row r="84" spans="1:114" outlineLevel="4" x14ac:dyDescent="0.25">
      <c r="B84" s="3" t="str">
        <f t="shared" si="82"/>
        <v>A 2-0-4-4-110</v>
      </c>
      <c r="C84" s="98" t="s">
        <v>189</v>
      </c>
      <c r="D84" s="20">
        <v>10</v>
      </c>
      <c r="E84" s="105" t="s">
        <v>190</v>
      </c>
      <c r="F84" s="106">
        <v>450000000</v>
      </c>
      <c r="G84" s="106">
        <v>0</v>
      </c>
      <c r="H84" s="106">
        <v>0</v>
      </c>
      <c r="I84" s="106"/>
      <c r="J84" s="106"/>
      <c r="K84" s="106"/>
      <c r="L84" s="106"/>
      <c r="M84" s="106"/>
      <c r="N84" s="106">
        <v>111881982</v>
      </c>
      <c r="O84" s="110"/>
      <c r="P84" s="110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>
        <f t="shared" si="70"/>
        <v>0</v>
      </c>
      <c r="AF84" s="106">
        <f t="shared" si="70"/>
        <v>111881982</v>
      </c>
      <c r="AG84" s="106"/>
      <c r="AH84" s="106"/>
      <c r="AI84" s="153"/>
      <c r="AJ84" s="106">
        <f t="shared" ref="AJ84:AJ93" si="97">+F84-AE84+AF84</f>
        <v>561881982</v>
      </c>
      <c r="AK84" s="113">
        <v>293000000</v>
      </c>
      <c r="AL84" s="113">
        <v>0</v>
      </c>
      <c r="AM84" s="113">
        <v>0</v>
      </c>
      <c r="AN84" s="106">
        <v>0</v>
      </c>
      <c r="AO84" s="106">
        <v>0</v>
      </c>
      <c r="AP84" s="106"/>
      <c r="AQ84" s="106"/>
      <c r="AR84" s="106"/>
      <c r="AS84" s="106"/>
      <c r="AT84" s="106"/>
      <c r="AU84" s="106"/>
      <c r="AV84" s="106"/>
      <c r="AW84" s="106">
        <f t="shared" ref="AW84:AW93" si="98">+SUM(AK84:AV84)</f>
        <v>293000000</v>
      </c>
      <c r="AX84" s="106">
        <v>61000000</v>
      </c>
      <c r="AY84" s="106">
        <v>61000000</v>
      </c>
      <c r="AZ84" s="106">
        <v>59000000</v>
      </c>
      <c r="BA84" s="106">
        <v>24000000</v>
      </c>
      <c r="BB84" s="106">
        <v>22000000</v>
      </c>
      <c r="BC84" s="106"/>
      <c r="BD84" s="106"/>
      <c r="BE84" s="106"/>
      <c r="BF84" s="106"/>
      <c r="BG84" s="106"/>
      <c r="BH84" s="106"/>
      <c r="BI84" s="106"/>
      <c r="BJ84" s="106">
        <f t="shared" ref="BJ84:BJ93" si="99">+SUM(AX84:BI84)</f>
        <v>227000000</v>
      </c>
      <c r="BK84" s="106">
        <v>1000000</v>
      </c>
      <c r="BL84" s="106">
        <v>0</v>
      </c>
      <c r="BM84" s="106">
        <v>12500000</v>
      </c>
      <c r="BN84" s="106">
        <v>35572343</v>
      </c>
      <c r="BO84" s="106">
        <v>9500000</v>
      </c>
      <c r="BP84" s="106"/>
      <c r="BQ84" s="106"/>
      <c r="BR84" s="106"/>
      <c r="BS84" s="106"/>
      <c r="BT84" s="106"/>
      <c r="BU84" s="106"/>
      <c r="BV84" s="106"/>
      <c r="BW84" s="106">
        <f t="shared" ref="BW84:BW93" si="100">+SUM(BK84:BV84)</f>
        <v>58572343</v>
      </c>
      <c r="BX84" s="106">
        <v>1000000</v>
      </c>
      <c r="BY84" s="106">
        <v>0</v>
      </c>
      <c r="BZ84" s="106">
        <v>12500000</v>
      </c>
      <c r="CA84" s="106">
        <v>35572343</v>
      </c>
      <c r="CB84" s="106">
        <v>9500000</v>
      </c>
      <c r="CC84" s="106"/>
      <c r="CD84" s="106"/>
      <c r="CE84" s="106"/>
      <c r="CF84" s="106"/>
      <c r="CG84" s="106"/>
      <c r="CH84" s="106"/>
      <c r="CI84" s="106"/>
      <c r="CJ84" s="106">
        <f t="shared" ref="CJ84:CJ93" si="101">+SUM(BX84:CI84)</f>
        <v>58572343</v>
      </c>
      <c r="CK84" s="93">
        <f t="shared" si="65"/>
        <v>268881982</v>
      </c>
      <c r="CL84" s="93">
        <f t="shared" si="13"/>
        <v>66000000</v>
      </c>
      <c r="CM84" s="93">
        <f t="shared" si="14"/>
        <v>168427657</v>
      </c>
      <c r="CN84" s="93">
        <f t="shared" si="15"/>
        <v>0</v>
      </c>
      <c r="CO84" s="17"/>
      <c r="CP84" s="115">
        <v>561881982</v>
      </c>
      <c r="CQ84" s="115">
        <f t="shared" si="16"/>
        <v>0</v>
      </c>
      <c r="CR84" s="115">
        <v>293000000</v>
      </c>
      <c r="CS84" s="115">
        <f t="shared" ref="CS84:CS93" si="102">+AW84-CR84</f>
        <v>0</v>
      </c>
      <c r="CT84" s="115">
        <v>227000000</v>
      </c>
      <c r="CU84" s="115">
        <f t="shared" si="17"/>
        <v>0</v>
      </c>
      <c r="CV84" s="115">
        <v>58572343</v>
      </c>
      <c r="CW84" s="115">
        <f t="shared" ref="CW84:CW93" si="103">+BW84-CV84</f>
        <v>0</v>
      </c>
      <c r="CX84" s="115">
        <v>58572343</v>
      </c>
      <c r="CY84" s="115">
        <f t="shared" ref="CY84:CY93" si="104">+CJ84-CX84</f>
        <v>0</v>
      </c>
    </row>
    <row r="85" spans="1:114" s="154" customFormat="1" outlineLevel="4" x14ac:dyDescent="0.25">
      <c r="B85" s="154" t="str">
        <f t="shared" si="82"/>
        <v>A 2-0-4-4-210</v>
      </c>
      <c r="C85" s="155" t="s">
        <v>191</v>
      </c>
      <c r="D85" s="156">
        <v>10</v>
      </c>
      <c r="E85" s="157" t="s">
        <v>192</v>
      </c>
      <c r="F85" s="158">
        <v>0</v>
      </c>
      <c r="G85" s="158">
        <v>0</v>
      </c>
      <c r="H85" s="158">
        <v>0</v>
      </c>
      <c r="I85" s="158"/>
      <c r="J85" s="158"/>
      <c r="K85" s="158"/>
      <c r="L85" s="158"/>
      <c r="M85" s="159"/>
      <c r="N85" s="159"/>
      <c r="O85" s="159"/>
      <c r="P85" s="159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>
        <f t="shared" si="70"/>
        <v>0</v>
      </c>
      <c r="AF85" s="158">
        <f t="shared" si="70"/>
        <v>0</v>
      </c>
      <c r="AG85" s="158"/>
      <c r="AH85" s="158"/>
      <c r="AI85" s="158"/>
      <c r="AJ85" s="106">
        <f t="shared" si="97"/>
        <v>0</v>
      </c>
      <c r="AK85" s="113">
        <v>0</v>
      </c>
      <c r="AL85" s="113">
        <v>0</v>
      </c>
      <c r="AM85" s="113">
        <v>0</v>
      </c>
      <c r="AN85" s="106">
        <v>0</v>
      </c>
      <c r="AO85" s="158">
        <v>0</v>
      </c>
      <c r="AP85" s="158"/>
      <c r="AQ85" s="158"/>
      <c r="AR85" s="158"/>
      <c r="AS85" s="158"/>
      <c r="AT85" s="158"/>
      <c r="AU85" s="158"/>
      <c r="AV85" s="158"/>
      <c r="AW85" s="106">
        <f t="shared" si="98"/>
        <v>0</v>
      </c>
      <c r="AX85" s="158">
        <v>0</v>
      </c>
      <c r="AY85" s="158">
        <v>0</v>
      </c>
      <c r="AZ85" s="158">
        <v>0</v>
      </c>
      <c r="BA85" s="158">
        <v>0</v>
      </c>
      <c r="BB85" s="158">
        <v>0</v>
      </c>
      <c r="BC85" s="158"/>
      <c r="BD85" s="158"/>
      <c r="BE85" s="158"/>
      <c r="BF85" s="158"/>
      <c r="BG85" s="158"/>
      <c r="BH85" s="158"/>
      <c r="BI85" s="158"/>
      <c r="BJ85" s="106">
        <f t="shared" si="99"/>
        <v>0</v>
      </c>
      <c r="BK85" s="106">
        <v>0</v>
      </c>
      <c r="BL85" s="158">
        <v>0</v>
      </c>
      <c r="BM85" s="106">
        <v>0</v>
      </c>
      <c r="BN85" s="106">
        <v>0</v>
      </c>
      <c r="BO85" s="158">
        <v>0</v>
      </c>
      <c r="BP85" s="158"/>
      <c r="BQ85" s="158"/>
      <c r="BR85" s="158"/>
      <c r="BS85" s="158"/>
      <c r="BT85" s="158"/>
      <c r="BU85" s="158"/>
      <c r="BV85" s="158"/>
      <c r="BW85" s="106">
        <f t="shared" si="100"/>
        <v>0</v>
      </c>
      <c r="BX85" s="106">
        <v>0</v>
      </c>
      <c r="BY85" s="106">
        <v>0</v>
      </c>
      <c r="BZ85" s="106">
        <v>0</v>
      </c>
      <c r="CA85" s="106">
        <v>0</v>
      </c>
      <c r="CB85" s="158">
        <v>0</v>
      </c>
      <c r="CC85" s="158"/>
      <c r="CD85" s="158"/>
      <c r="CE85" s="158"/>
      <c r="CF85" s="158"/>
      <c r="CG85" s="158"/>
      <c r="CH85" s="158"/>
      <c r="CI85" s="158"/>
      <c r="CJ85" s="106">
        <f t="shared" si="101"/>
        <v>0</v>
      </c>
      <c r="CK85" s="93">
        <f t="shared" si="65"/>
        <v>0</v>
      </c>
      <c r="CL85" s="93">
        <f t="shared" si="13"/>
        <v>0</v>
      </c>
      <c r="CM85" s="93">
        <f t="shared" si="14"/>
        <v>0</v>
      </c>
      <c r="CN85" s="93">
        <f t="shared" si="15"/>
        <v>0</v>
      </c>
      <c r="CO85" s="160"/>
      <c r="CP85" s="115">
        <v>0</v>
      </c>
      <c r="CQ85" s="115">
        <f t="shared" si="16"/>
        <v>0</v>
      </c>
      <c r="CR85" s="115">
        <v>0</v>
      </c>
      <c r="CS85" s="115">
        <f t="shared" si="102"/>
        <v>0</v>
      </c>
      <c r="CT85" s="115">
        <v>0</v>
      </c>
      <c r="CU85" s="115">
        <f t="shared" si="17"/>
        <v>0</v>
      </c>
      <c r="CV85" s="115">
        <v>0</v>
      </c>
      <c r="CW85" s="115">
        <f t="shared" si="103"/>
        <v>0</v>
      </c>
      <c r="CX85" s="115">
        <v>0</v>
      </c>
      <c r="CY85" s="115">
        <f t="shared" si="104"/>
        <v>0</v>
      </c>
      <c r="DA85" s="4"/>
      <c r="DB85" s="5"/>
      <c r="DC85" s="5"/>
      <c r="DD85" s="5"/>
      <c r="DE85" s="5"/>
      <c r="DF85" s="5"/>
      <c r="DG85" s="5"/>
      <c r="DH85" s="5"/>
      <c r="DI85" s="5"/>
      <c r="DJ85" s="5"/>
    </row>
    <row r="86" spans="1:114" outlineLevel="4" x14ac:dyDescent="0.25">
      <c r="B86" s="3" t="str">
        <f t="shared" si="82"/>
        <v>A 2-0-4-4-610</v>
      </c>
      <c r="C86" s="98" t="s">
        <v>193</v>
      </c>
      <c r="D86" s="20">
        <v>10</v>
      </c>
      <c r="E86" s="105" t="s">
        <v>194</v>
      </c>
      <c r="F86" s="106">
        <v>80000000</v>
      </c>
      <c r="G86" s="106">
        <v>0</v>
      </c>
      <c r="H86" s="106">
        <v>0</v>
      </c>
      <c r="I86" s="106"/>
      <c r="J86" s="106"/>
      <c r="K86" s="106"/>
      <c r="L86" s="106"/>
      <c r="M86" s="110"/>
      <c r="N86" s="106">
        <v>50000000</v>
      </c>
      <c r="O86" s="110"/>
      <c r="P86" s="110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>
        <f t="shared" si="70"/>
        <v>0</v>
      </c>
      <c r="AF86" s="106">
        <f t="shared" si="70"/>
        <v>50000000</v>
      </c>
      <c r="AG86" s="106"/>
      <c r="AH86" s="106"/>
      <c r="AI86" s="153"/>
      <c r="AJ86" s="106">
        <f t="shared" si="97"/>
        <v>130000000</v>
      </c>
      <c r="AK86" s="113">
        <v>0</v>
      </c>
      <c r="AL86" s="113">
        <v>0</v>
      </c>
      <c r="AM86" s="113">
        <v>0</v>
      </c>
      <c r="AN86" s="106">
        <v>0</v>
      </c>
      <c r="AO86" s="106">
        <v>80000000</v>
      </c>
      <c r="AP86" s="106"/>
      <c r="AQ86" s="106"/>
      <c r="AR86" s="106"/>
      <c r="AS86" s="106"/>
      <c r="AT86" s="106"/>
      <c r="AU86" s="106"/>
      <c r="AV86" s="106"/>
      <c r="AW86" s="106">
        <f t="shared" si="98"/>
        <v>80000000</v>
      </c>
      <c r="AX86" s="106">
        <v>0</v>
      </c>
      <c r="AY86" s="106">
        <v>0</v>
      </c>
      <c r="AZ86" s="106">
        <v>0</v>
      </c>
      <c r="BA86" s="106">
        <v>0</v>
      </c>
      <c r="BB86" s="106">
        <v>0</v>
      </c>
      <c r="BC86" s="106"/>
      <c r="BD86" s="106"/>
      <c r="BE86" s="106"/>
      <c r="BF86" s="106"/>
      <c r="BG86" s="106"/>
      <c r="BH86" s="106"/>
      <c r="BI86" s="106"/>
      <c r="BJ86" s="106">
        <f t="shared" si="99"/>
        <v>0</v>
      </c>
      <c r="BK86" s="106">
        <v>0</v>
      </c>
      <c r="BL86" s="106">
        <v>0</v>
      </c>
      <c r="BM86" s="106">
        <v>0</v>
      </c>
      <c r="BN86" s="106">
        <v>0</v>
      </c>
      <c r="BO86" s="106">
        <v>0</v>
      </c>
      <c r="BP86" s="106"/>
      <c r="BQ86" s="106"/>
      <c r="BR86" s="106"/>
      <c r="BS86" s="106"/>
      <c r="BT86" s="106"/>
      <c r="BU86" s="106"/>
      <c r="BV86" s="106"/>
      <c r="BW86" s="106">
        <f t="shared" si="100"/>
        <v>0</v>
      </c>
      <c r="BX86" s="106">
        <v>0</v>
      </c>
      <c r="BY86" s="106">
        <v>0</v>
      </c>
      <c r="BZ86" s="106">
        <v>0</v>
      </c>
      <c r="CA86" s="106">
        <v>0</v>
      </c>
      <c r="CB86" s="106">
        <v>0</v>
      </c>
      <c r="CC86" s="106"/>
      <c r="CD86" s="106"/>
      <c r="CE86" s="106"/>
      <c r="CF86" s="106"/>
      <c r="CG86" s="106"/>
      <c r="CH86" s="106"/>
      <c r="CI86" s="106"/>
      <c r="CJ86" s="106">
        <f t="shared" si="101"/>
        <v>0</v>
      </c>
      <c r="CK86" s="93">
        <f t="shared" si="65"/>
        <v>50000000</v>
      </c>
      <c r="CL86" s="93">
        <f t="shared" ref="CL86:CL149" si="105">+AW86-BJ86</f>
        <v>80000000</v>
      </c>
      <c r="CM86" s="93">
        <f t="shared" ref="CM86:CM149" si="106">+BJ86-BW86</f>
        <v>0</v>
      </c>
      <c r="CN86" s="93">
        <f t="shared" ref="CN86:CN149" si="107">+BW86-CJ86</f>
        <v>0</v>
      </c>
      <c r="CO86" s="17"/>
      <c r="CP86" s="115">
        <v>130000000</v>
      </c>
      <c r="CQ86" s="115">
        <f t="shared" ref="CQ86:CQ149" si="108">+AJ86-CP86</f>
        <v>0</v>
      </c>
      <c r="CR86" s="115">
        <v>80000000</v>
      </c>
      <c r="CS86" s="115">
        <f t="shared" si="102"/>
        <v>0</v>
      </c>
      <c r="CT86" s="115">
        <v>0</v>
      </c>
      <c r="CU86" s="115">
        <f t="shared" ref="CU86:CU149" si="109">+CT86-BJ86</f>
        <v>0</v>
      </c>
      <c r="CV86" s="115">
        <v>0</v>
      </c>
      <c r="CW86" s="115">
        <f t="shared" si="103"/>
        <v>0</v>
      </c>
      <c r="CX86" s="115">
        <v>0</v>
      </c>
      <c r="CY86" s="115">
        <f t="shared" si="104"/>
        <v>0</v>
      </c>
    </row>
    <row r="87" spans="1:114" outlineLevel="4" x14ac:dyDescent="0.25">
      <c r="B87" s="3" t="str">
        <f t="shared" si="82"/>
        <v>A 2-0-4-4-910</v>
      </c>
      <c r="C87" s="98" t="s">
        <v>195</v>
      </c>
      <c r="D87" s="20">
        <v>10</v>
      </c>
      <c r="E87" s="105" t="s">
        <v>196</v>
      </c>
      <c r="F87" s="106">
        <v>45000000</v>
      </c>
      <c r="G87" s="106">
        <v>0</v>
      </c>
      <c r="H87" s="106">
        <v>0</v>
      </c>
      <c r="I87" s="106"/>
      <c r="J87" s="106"/>
      <c r="K87" s="106"/>
      <c r="L87" s="106"/>
      <c r="M87" s="110"/>
      <c r="N87" s="106">
        <v>50000000</v>
      </c>
      <c r="O87" s="110"/>
      <c r="P87" s="110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>
        <f t="shared" si="70"/>
        <v>0</v>
      </c>
      <c r="AF87" s="106">
        <f t="shared" si="70"/>
        <v>50000000</v>
      </c>
      <c r="AG87" s="106"/>
      <c r="AH87" s="106"/>
      <c r="AI87" s="153"/>
      <c r="AJ87" s="106">
        <f t="shared" si="97"/>
        <v>95000000</v>
      </c>
      <c r="AK87" s="113">
        <v>1000000</v>
      </c>
      <c r="AL87" s="113">
        <v>15000000</v>
      </c>
      <c r="AM87" s="113">
        <v>584720</v>
      </c>
      <c r="AN87" s="106">
        <v>149500</v>
      </c>
      <c r="AO87" s="106">
        <v>580050</v>
      </c>
      <c r="AP87" s="106"/>
      <c r="AQ87" s="106"/>
      <c r="AR87" s="106"/>
      <c r="AS87" s="106"/>
      <c r="AT87" s="106"/>
      <c r="AU87" s="106"/>
      <c r="AV87" s="106"/>
      <c r="AW87" s="106">
        <f t="shared" si="98"/>
        <v>17314270</v>
      </c>
      <c r="AX87" s="106">
        <v>1000000</v>
      </c>
      <c r="AY87" s="106">
        <v>0</v>
      </c>
      <c r="AZ87" s="106">
        <v>584720</v>
      </c>
      <c r="BA87" s="106">
        <v>15149460</v>
      </c>
      <c r="BB87" s="106">
        <v>580050</v>
      </c>
      <c r="BC87" s="106"/>
      <c r="BD87" s="106"/>
      <c r="BE87" s="106"/>
      <c r="BF87" s="106"/>
      <c r="BG87" s="106"/>
      <c r="BH87" s="106"/>
      <c r="BI87" s="106"/>
      <c r="BJ87" s="106">
        <f t="shared" si="99"/>
        <v>17314230</v>
      </c>
      <c r="BK87" s="106">
        <v>1000000</v>
      </c>
      <c r="BL87" s="106">
        <v>0</v>
      </c>
      <c r="BM87" s="106">
        <v>584720</v>
      </c>
      <c r="BN87" s="106">
        <v>149500</v>
      </c>
      <c r="BO87" s="106">
        <v>580050</v>
      </c>
      <c r="BP87" s="106"/>
      <c r="BQ87" s="106"/>
      <c r="BR87" s="106"/>
      <c r="BS87" s="106"/>
      <c r="BT87" s="106"/>
      <c r="BU87" s="106"/>
      <c r="BV87" s="106"/>
      <c r="BW87" s="106">
        <f t="shared" si="100"/>
        <v>2314270</v>
      </c>
      <c r="BX87" s="106">
        <v>1000000</v>
      </c>
      <c r="BY87" s="106">
        <v>0</v>
      </c>
      <c r="BZ87" s="106">
        <v>584720</v>
      </c>
      <c r="CA87" s="106">
        <v>149500</v>
      </c>
      <c r="CB87" s="106">
        <v>580050</v>
      </c>
      <c r="CC87" s="106"/>
      <c r="CD87" s="106"/>
      <c r="CE87" s="106"/>
      <c r="CF87" s="106"/>
      <c r="CG87" s="106"/>
      <c r="CH87" s="106"/>
      <c r="CI87" s="106"/>
      <c r="CJ87" s="106">
        <f t="shared" si="101"/>
        <v>2314270</v>
      </c>
      <c r="CK87" s="93">
        <f t="shared" si="65"/>
        <v>77685730</v>
      </c>
      <c r="CL87" s="93">
        <f t="shared" si="105"/>
        <v>40</v>
      </c>
      <c r="CM87" s="93">
        <f t="shared" si="106"/>
        <v>14999960</v>
      </c>
      <c r="CN87" s="93">
        <f t="shared" si="107"/>
        <v>0</v>
      </c>
      <c r="CO87" s="17"/>
      <c r="CP87" s="115">
        <v>95000000</v>
      </c>
      <c r="CQ87" s="115">
        <f t="shared" si="108"/>
        <v>0</v>
      </c>
      <c r="CR87" s="115">
        <v>17314270</v>
      </c>
      <c r="CS87" s="115">
        <f t="shared" si="102"/>
        <v>0</v>
      </c>
      <c r="CT87" s="115">
        <v>17314230</v>
      </c>
      <c r="CU87" s="115">
        <f t="shared" si="109"/>
        <v>0</v>
      </c>
      <c r="CV87" s="115">
        <v>2314270</v>
      </c>
      <c r="CW87" s="115">
        <f t="shared" si="103"/>
        <v>0</v>
      </c>
      <c r="CX87" s="115">
        <v>2314270</v>
      </c>
      <c r="CY87" s="115">
        <f t="shared" si="104"/>
        <v>0</v>
      </c>
    </row>
    <row r="88" spans="1:114" outlineLevel="4" x14ac:dyDescent="0.25">
      <c r="B88" s="3" t="str">
        <f t="shared" si="82"/>
        <v>A 2-0-4-4-1510</v>
      </c>
      <c r="C88" s="98" t="s">
        <v>197</v>
      </c>
      <c r="D88" s="20">
        <v>10</v>
      </c>
      <c r="E88" s="105" t="s">
        <v>198</v>
      </c>
      <c r="F88" s="106">
        <v>350000000</v>
      </c>
      <c r="G88" s="106">
        <v>0</v>
      </c>
      <c r="H88" s="106">
        <v>0</v>
      </c>
      <c r="I88" s="106"/>
      <c r="J88" s="106"/>
      <c r="K88" s="106"/>
      <c r="L88" s="106"/>
      <c r="M88" s="110"/>
      <c r="N88" s="106">
        <v>400000000</v>
      </c>
      <c r="O88" s="110"/>
      <c r="P88" s="110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>
        <f t="shared" si="70"/>
        <v>0</v>
      </c>
      <c r="AF88" s="106">
        <f t="shared" si="70"/>
        <v>400000000</v>
      </c>
      <c r="AG88" s="106"/>
      <c r="AH88" s="106"/>
      <c r="AI88" s="153"/>
      <c r="AJ88" s="106">
        <f t="shared" si="97"/>
        <v>750000000</v>
      </c>
      <c r="AK88" s="113">
        <v>1000000</v>
      </c>
      <c r="AL88" s="113">
        <v>117402</v>
      </c>
      <c r="AM88" s="113">
        <v>735727048</v>
      </c>
      <c r="AN88" s="106">
        <v>985080</v>
      </c>
      <c r="AO88" s="106">
        <v>264880</v>
      </c>
      <c r="AP88" s="106"/>
      <c r="AQ88" s="106"/>
      <c r="AR88" s="106"/>
      <c r="AS88" s="106"/>
      <c r="AT88" s="106"/>
      <c r="AU88" s="106"/>
      <c r="AV88" s="106"/>
      <c r="AW88" s="106">
        <f t="shared" si="98"/>
        <v>738094410</v>
      </c>
      <c r="AX88" s="106">
        <v>1000000</v>
      </c>
      <c r="AY88" s="106">
        <v>117402</v>
      </c>
      <c r="AZ88" s="106">
        <v>727048</v>
      </c>
      <c r="BA88" s="106">
        <v>985080</v>
      </c>
      <c r="BB88" s="106">
        <v>264880</v>
      </c>
      <c r="BC88" s="106"/>
      <c r="BD88" s="106"/>
      <c r="BE88" s="106"/>
      <c r="BF88" s="106"/>
      <c r="BG88" s="106"/>
      <c r="BH88" s="106"/>
      <c r="BI88" s="106"/>
      <c r="BJ88" s="106">
        <f t="shared" si="99"/>
        <v>3094410</v>
      </c>
      <c r="BK88" s="106">
        <v>1000000</v>
      </c>
      <c r="BL88" s="106">
        <v>117402</v>
      </c>
      <c r="BM88" s="106">
        <v>727048</v>
      </c>
      <c r="BN88" s="106">
        <v>985080</v>
      </c>
      <c r="BO88" s="106">
        <v>264880</v>
      </c>
      <c r="BP88" s="106"/>
      <c r="BQ88" s="106"/>
      <c r="BR88" s="106"/>
      <c r="BS88" s="106"/>
      <c r="BT88" s="106"/>
      <c r="BU88" s="106"/>
      <c r="BV88" s="106"/>
      <c r="BW88" s="106">
        <f t="shared" si="100"/>
        <v>3094410</v>
      </c>
      <c r="BX88" s="106">
        <v>1000000</v>
      </c>
      <c r="BY88" s="106">
        <v>117402</v>
      </c>
      <c r="BZ88" s="106">
        <v>727048</v>
      </c>
      <c r="CA88" s="106">
        <v>985080</v>
      </c>
      <c r="CB88" s="106">
        <v>264880</v>
      </c>
      <c r="CC88" s="106"/>
      <c r="CD88" s="106"/>
      <c r="CE88" s="106"/>
      <c r="CF88" s="106"/>
      <c r="CG88" s="106"/>
      <c r="CH88" s="106"/>
      <c r="CI88" s="106"/>
      <c r="CJ88" s="106">
        <f t="shared" si="101"/>
        <v>3094410</v>
      </c>
      <c r="CK88" s="93">
        <f t="shared" si="65"/>
        <v>11905590</v>
      </c>
      <c r="CL88" s="93">
        <f t="shared" si="105"/>
        <v>735000000</v>
      </c>
      <c r="CM88" s="93">
        <f t="shared" si="106"/>
        <v>0</v>
      </c>
      <c r="CN88" s="93">
        <f t="shared" si="107"/>
        <v>0</v>
      </c>
      <c r="CO88" s="17"/>
      <c r="CP88" s="115">
        <v>750000000</v>
      </c>
      <c r="CQ88" s="115">
        <f t="shared" si="108"/>
        <v>0</v>
      </c>
      <c r="CR88" s="115">
        <v>738094410</v>
      </c>
      <c r="CS88" s="115">
        <f t="shared" si="102"/>
        <v>0</v>
      </c>
      <c r="CT88" s="115">
        <v>3094410</v>
      </c>
      <c r="CU88" s="115">
        <f t="shared" si="109"/>
        <v>0</v>
      </c>
      <c r="CV88" s="115">
        <v>3094410</v>
      </c>
      <c r="CW88" s="115">
        <f t="shared" si="103"/>
        <v>0</v>
      </c>
      <c r="CX88" s="115">
        <v>3094410</v>
      </c>
      <c r="CY88" s="115">
        <f t="shared" si="104"/>
        <v>0</v>
      </c>
    </row>
    <row r="89" spans="1:114" outlineLevel="4" x14ac:dyDescent="0.25">
      <c r="B89" s="3" t="str">
        <f t="shared" si="82"/>
        <v>A 2-0-4-4-1710</v>
      </c>
      <c r="C89" s="98" t="s">
        <v>199</v>
      </c>
      <c r="D89" s="20">
        <v>10</v>
      </c>
      <c r="E89" s="105" t="s">
        <v>200</v>
      </c>
      <c r="F89" s="106">
        <v>45000000</v>
      </c>
      <c r="G89" s="106">
        <v>0</v>
      </c>
      <c r="H89" s="106">
        <v>0</v>
      </c>
      <c r="I89" s="106"/>
      <c r="J89" s="106"/>
      <c r="K89" s="106"/>
      <c r="L89" s="106"/>
      <c r="M89" s="110"/>
      <c r="N89" s="106">
        <f>45000000+70000000</f>
        <v>115000000</v>
      </c>
      <c r="O89" s="110"/>
      <c r="P89" s="110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>
        <f t="shared" si="70"/>
        <v>0</v>
      </c>
      <c r="AF89" s="106">
        <f t="shared" si="70"/>
        <v>115000000</v>
      </c>
      <c r="AG89" s="106"/>
      <c r="AH89" s="106"/>
      <c r="AI89" s="106"/>
      <c r="AJ89" s="106">
        <f t="shared" si="97"/>
        <v>160000000</v>
      </c>
      <c r="AK89" s="113">
        <v>300000</v>
      </c>
      <c r="AL89" s="113">
        <v>38999906</v>
      </c>
      <c r="AM89" s="113">
        <v>0</v>
      </c>
      <c r="AN89" s="106">
        <v>0</v>
      </c>
      <c r="AO89" s="106">
        <v>0</v>
      </c>
      <c r="AP89" s="106"/>
      <c r="AQ89" s="106"/>
      <c r="AR89" s="106"/>
      <c r="AS89" s="106"/>
      <c r="AT89" s="106"/>
      <c r="AU89" s="106"/>
      <c r="AV89" s="106"/>
      <c r="AW89" s="106">
        <f t="shared" si="98"/>
        <v>39299906</v>
      </c>
      <c r="AX89" s="106">
        <v>300000</v>
      </c>
      <c r="AY89" s="106">
        <v>0</v>
      </c>
      <c r="AZ89" s="106">
        <v>0</v>
      </c>
      <c r="BA89" s="106">
        <v>0</v>
      </c>
      <c r="BB89" s="106">
        <v>38999906</v>
      </c>
      <c r="BC89" s="106"/>
      <c r="BD89" s="106"/>
      <c r="BE89" s="106"/>
      <c r="BF89" s="106"/>
      <c r="BG89" s="106"/>
      <c r="BH89" s="106"/>
      <c r="BI89" s="106"/>
      <c r="BJ89" s="106">
        <f t="shared" si="99"/>
        <v>39299906</v>
      </c>
      <c r="BK89" s="106">
        <v>300000</v>
      </c>
      <c r="BL89" s="106">
        <v>0</v>
      </c>
      <c r="BM89" s="106">
        <v>0</v>
      </c>
      <c r="BN89" s="106">
        <v>0</v>
      </c>
      <c r="BO89" s="106">
        <v>0</v>
      </c>
      <c r="BP89" s="106"/>
      <c r="BQ89" s="106"/>
      <c r="BR89" s="106"/>
      <c r="BS89" s="106"/>
      <c r="BT89" s="106"/>
      <c r="BU89" s="106"/>
      <c r="BV89" s="106"/>
      <c r="BW89" s="106">
        <f t="shared" si="100"/>
        <v>300000</v>
      </c>
      <c r="BX89" s="106">
        <v>300000</v>
      </c>
      <c r="BY89" s="106">
        <v>0</v>
      </c>
      <c r="BZ89" s="106">
        <v>0</v>
      </c>
      <c r="CA89" s="106">
        <v>0</v>
      </c>
      <c r="CB89" s="106">
        <v>0</v>
      </c>
      <c r="CC89" s="106"/>
      <c r="CD89" s="106"/>
      <c r="CE89" s="106"/>
      <c r="CF89" s="106"/>
      <c r="CG89" s="106"/>
      <c r="CH89" s="106"/>
      <c r="CI89" s="106"/>
      <c r="CJ89" s="106">
        <f t="shared" si="101"/>
        <v>300000</v>
      </c>
      <c r="CK89" s="93">
        <f t="shared" si="65"/>
        <v>120700094</v>
      </c>
      <c r="CL89" s="93">
        <f t="shared" si="105"/>
        <v>0</v>
      </c>
      <c r="CM89" s="93">
        <f t="shared" si="106"/>
        <v>38999906</v>
      </c>
      <c r="CN89" s="93">
        <f t="shared" si="107"/>
        <v>0</v>
      </c>
      <c r="CO89" s="17"/>
      <c r="CP89" s="115">
        <v>160000000</v>
      </c>
      <c r="CQ89" s="115">
        <f t="shared" si="108"/>
        <v>0</v>
      </c>
      <c r="CR89" s="115">
        <v>39299906</v>
      </c>
      <c r="CS89" s="115">
        <f t="shared" si="102"/>
        <v>0</v>
      </c>
      <c r="CT89" s="115">
        <v>39299906</v>
      </c>
      <c r="CU89" s="115">
        <f t="shared" si="109"/>
        <v>0</v>
      </c>
      <c r="CV89" s="115">
        <v>300000</v>
      </c>
      <c r="CW89" s="115">
        <f t="shared" si="103"/>
        <v>0</v>
      </c>
      <c r="CX89" s="115">
        <v>300000</v>
      </c>
      <c r="CY89" s="115">
        <f t="shared" si="104"/>
        <v>0</v>
      </c>
    </row>
    <row r="90" spans="1:114" outlineLevel="4" x14ac:dyDescent="0.25">
      <c r="B90" s="3" t="str">
        <f t="shared" si="82"/>
        <v>A 2-0-4-4-1810</v>
      </c>
      <c r="C90" s="98" t="s">
        <v>201</v>
      </c>
      <c r="D90" s="20">
        <v>10</v>
      </c>
      <c r="E90" s="105" t="s">
        <v>202</v>
      </c>
      <c r="F90" s="106">
        <v>100000000</v>
      </c>
      <c r="G90" s="106">
        <v>0</v>
      </c>
      <c r="H90" s="106">
        <v>0</v>
      </c>
      <c r="I90" s="106"/>
      <c r="J90" s="106"/>
      <c r="K90" s="106"/>
      <c r="L90" s="106"/>
      <c r="M90" s="110"/>
      <c r="N90" s="106">
        <v>50000000</v>
      </c>
      <c r="O90" s="110"/>
      <c r="P90" s="110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>
        <f t="shared" si="70"/>
        <v>0</v>
      </c>
      <c r="AF90" s="106">
        <f t="shared" si="70"/>
        <v>50000000</v>
      </c>
      <c r="AG90" s="106"/>
      <c r="AH90" s="106"/>
      <c r="AI90" s="106"/>
      <c r="AJ90" s="106">
        <f t="shared" si="97"/>
        <v>150000000</v>
      </c>
      <c r="AK90" s="113">
        <v>300000</v>
      </c>
      <c r="AL90" s="113">
        <v>89999986</v>
      </c>
      <c r="AM90" s="113">
        <v>0</v>
      </c>
      <c r="AN90" s="106">
        <v>0</v>
      </c>
      <c r="AO90" s="106">
        <v>0</v>
      </c>
      <c r="AP90" s="106"/>
      <c r="AQ90" s="106"/>
      <c r="AR90" s="106"/>
      <c r="AS90" s="106"/>
      <c r="AT90" s="106"/>
      <c r="AU90" s="106"/>
      <c r="AV90" s="106"/>
      <c r="AW90" s="106">
        <f t="shared" si="98"/>
        <v>90299986</v>
      </c>
      <c r="AX90" s="106">
        <v>300000</v>
      </c>
      <c r="AY90" s="106">
        <v>0</v>
      </c>
      <c r="AZ90" s="106">
        <v>0</v>
      </c>
      <c r="BA90" s="106">
        <v>0</v>
      </c>
      <c r="BB90" s="106">
        <v>89999986</v>
      </c>
      <c r="BC90" s="106"/>
      <c r="BD90" s="106"/>
      <c r="BE90" s="106"/>
      <c r="BF90" s="106"/>
      <c r="BG90" s="106"/>
      <c r="BH90" s="106"/>
      <c r="BI90" s="106"/>
      <c r="BJ90" s="106">
        <f t="shared" si="99"/>
        <v>90299986</v>
      </c>
      <c r="BK90" s="106">
        <v>300000</v>
      </c>
      <c r="BL90" s="106">
        <v>0</v>
      </c>
      <c r="BM90" s="106">
        <v>0</v>
      </c>
      <c r="BN90" s="106">
        <v>0</v>
      </c>
      <c r="BO90" s="106">
        <v>0</v>
      </c>
      <c r="BP90" s="106"/>
      <c r="BQ90" s="106"/>
      <c r="BR90" s="106"/>
      <c r="BS90" s="106"/>
      <c r="BT90" s="106"/>
      <c r="BU90" s="106"/>
      <c r="BV90" s="106"/>
      <c r="BW90" s="106">
        <f t="shared" si="100"/>
        <v>300000</v>
      </c>
      <c r="BX90" s="106">
        <v>300000</v>
      </c>
      <c r="BY90" s="106">
        <v>0</v>
      </c>
      <c r="BZ90" s="106">
        <v>0</v>
      </c>
      <c r="CA90" s="106">
        <v>0</v>
      </c>
      <c r="CB90" s="106">
        <v>0</v>
      </c>
      <c r="CC90" s="106"/>
      <c r="CD90" s="106"/>
      <c r="CE90" s="106"/>
      <c r="CF90" s="106"/>
      <c r="CG90" s="106"/>
      <c r="CH90" s="106"/>
      <c r="CI90" s="106"/>
      <c r="CJ90" s="106">
        <f t="shared" si="101"/>
        <v>300000</v>
      </c>
      <c r="CK90" s="93">
        <f t="shared" si="65"/>
        <v>59700014</v>
      </c>
      <c r="CL90" s="93">
        <f t="shared" si="105"/>
        <v>0</v>
      </c>
      <c r="CM90" s="93">
        <f t="shared" si="106"/>
        <v>89999986</v>
      </c>
      <c r="CN90" s="93">
        <f t="shared" si="107"/>
        <v>0</v>
      </c>
      <c r="CO90" s="17"/>
      <c r="CP90" s="115">
        <v>150000000</v>
      </c>
      <c r="CQ90" s="115">
        <f t="shared" si="108"/>
        <v>0</v>
      </c>
      <c r="CR90" s="115">
        <v>90299986</v>
      </c>
      <c r="CS90" s="115">
        <f t="shared" si="102"/>
        <v>0</v>
      </c>
      <c r="CT90" s="115">
        <v>90299986</v>
      </c>
      <c r="CU90" s="115">
        <f t="shared" si="109"/>
        <v>0</v>
      </c>
      <c r="CV90" s="115">
        <v>300000</v>
      </c>
      <c r="CW90" s="115">
        <f t="shared" si="103"/>
        <v>0</v>
      </c>
      <c r="CX90" s="115">
        <v>300000</v>
      </c>
      <c r="CY90" s="115">
        <f t="shared" si="104"/>
        <v>0</v>
      </c>
    </row>
    <row r="91" spans="1:114" outlineLevel="4" x14ac:dyDescent="0.25">
      <c r="B91" s="3" t="str">
        <f t="shared" si="82"/>
        <v>A 2-0-4-4-2010</v>
      </c>
      <c r="C91" s="98" t="s">
        <v>203</v>
      </c>
      <c r="D91" s="20">
        <v>10</v>
      </c>
      <c r="E91" s="105" t="s">
        <v>204</v>
      </c>
      <c r="F91" s="106">
        <v>60000000</v>
      </c>
      <c r="G91" s="106">
        <v>0</v>
      </c>
      <c r="H91" s="106">
        <v>0</v>
      </c>
      <c r="I91" s="106"/>
      <c r="J91" s="106"/>
      <c r="K91" s="106"/>
      <c r="L91" s="106"/>
      <c r="M91" s="110"/>
      <c r="N91" s="106">
        <v>65000000</v>
      </c>
      <c r="O91" s="110"/>
      <c r="P91" s="110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>
        <f t="shared" si="70"/>
        <v>0</v>
      </c>
      <c r="AF91" s="106">
        <f t="shared" si="70"/>
        <v>65000000</v>
      </c>
      <c r="AG91" s="106"/>
      <c r="AH91" s="106"/>
      <c r="AI91" s="106"/>
      <c r="AJ91" s="106">
        <f t="shared" si="97"/>
        <v>125000000</v>
      </c>
      <c r="AK91" s="113">
        <v>1000000</v>
      </c>
      <c r="AL91" s="113">
        <v>10701240</v>
      </c>
      <c r="AM91" s="113">
        <v>539000</v>
      </c>
      <c r="AN91" s="106">
        <v>297000</v>
      </c>
      <c r="AO91" s="106">
        <v>277000</v>
      </c>
      <c r="AP91" s="106"/>
      <c r="AQ91" s="106"/>
      <c r="AR91" s="106"/>
      <c r="AS91" s="106"/>
      <c r="AT91" s="106"/>
      <c r="AU91" s="106"/>
      <c r="AV91" s="106"/>
      <c r="AW91" s="106">
        <f t="shared" si="98"/>
        <v>12814240</v>
      </c>
      <c r="AX91" s="106">
        <v>1000000</v>
      </c>
      <c r="AY91" s="106">
        <v>701240</v>
      </c>
      <c r="AZ91" s="106">
        <v>539000</v>
      </c>
      <c r="BA91" s="106">
        <v>10296780</v>
      </c>
      <c r="BB91" s="106">
        <v>277000</v>
      </c>
      <c r="BC91" s="106"/>
      <c r="BD91" s="106"/>
      <c r="BE91" s="106"/>
      <c r="BF91" s="106"/>
      <c r="BG91" s="106"/>
      <c r="BH91" s="106"/>
      <c r="BI91" s="106"/>
      <c r="BJ91" s="106">
        <f t="shared" si="99"/>
        <v>12814020</v>
      </c>
      <c r="BK91" s="106">
        <v>1000000</v>
      </c>
      <c r="BL91" s="106">
        <v>701240</v>
      </c>
      <c r="BM91" s="106">
        <v>539000</v>
      </c>
      <c r="BN91" s="106">
        <v>297000</v>
      </c>
      <c r="BO91" s="106">
        <v>277000</v>
      </c>
      <c r="BP91" s="106"/>
      <c r="BQ91" s="106"/>
      <c r="BR91" s="106"/>
      <c r="BS91" s="106"/>
      <c r="BT91" s="106"/>
      <c r="BU91" s="106"/>
      <c r="BV91" s="106"/>
      <c r="BW91" s="106">
        <f t="shared" si="100"/>
        <v>2814240</v>
      </c>
      <c r="BX91" s="106">
        <v>1000000</v>
      </c>
      <c r="BY91" s="106">
        <v>701240</v>
      </c>
      <c r="BZ91" s="106">
        <v>539000</v>
      </c>
      <c r="CA91" s="106">
        <v>297000</v>
      </c>
      <c r="CB91" s="106">
        <v>277000</v>
      </c>
      <c r="CC91" s="106"/>
      <c r="CD91" s="106"/>
      <c r="CE91" s="106"/>
      <c r="CF91" s="106"/>
      <c r="CG91" s="106"/>
      <c r="CH91" s="106"/>
      <c r="CI91" s="106"/>
      <c r="CJ91" s="106">
        <f t="shared" si="101"/>
        <v>2814240</v>
      </c>
      <c r="CK91" s="93">
        <f t="shared" si="65"/>
        <v>112185760</v>
      </c>
      <c r="CL91" s="93">
        <f t="shared" si="105"/>
        <v>220</v>
      </c>
      <c r="CM91" s="93">
        <f t="shared" si="106"/>
        <v>9999780</v>
      </c>
      <c r="CN91" s="93">
        <f t="shared" si="107"/>
        <v>0</v>
      </c>
      <c r="CO91" s="17"/>
      <c r="CP91" s="115">
        <v>125000000</v>
      </c>
      <c r="CQ91" s="115">
        <f t="shared" si="108"/>
        <v>0</v>
      </c>
      <c r="CR91" s="115">
        <v>12814240</v>
      </c>
      <c r="CS91" s="115">
        <f t="shared" si="102"/>
        <v>0</v>
      </c>
      <c r="CT91" s="115">
        <v>12814020</v>
      </c>
      <c r="CU91" s="115">
        <f t="shared" si="109"/>
        <v>0</v>
      </c>
      <c r="CV91" s="115">
        <v>2814240</v>
      </c>
      <c r="CW91" s="115">
        <f t="shared" si="103"/>
        <v>0</v>
      </c>
      <c r="CX91" s="115">
        <v>2814240</v>
      </c>
      <c r="CY91" s="115">
        <f t="shared" si="104"/>
        <v>0</v>
      </c>
    </row>
    <row r="92" spans="1:114" outlineLevel="4" x14ac:dyDescent="0.25">
      <c r="B92" s="3" t="str">
        <f t="shared" si="82"/>
        <v>A 2-0-4-4-2110</v>
      </c>
      <c r="C92" s="98" t="s">
        <v>205</v>
      </c>
      <c r="D92" s="20">
        <v>10</v>
      </c>
      <c r="E92" s="105" t="s">
        <v>206</v>
      </c>
      <c r="F92" s="106">
        <v>5000000</v>
      </c>
      <c r="G92" s="106">
        <v>0</v>
      </c>
      <c r="H92" s="106">
        <v>0</v>
      </c>
      <c r="I92" s="106"/>
      <c r="J92" s="106"/>
      <c r="K92" s="106"/>
      <c r="L92" s="106"/>
      <c r="M92" s="110"/>
      <c r="N92" s="110"/>
      <c r="O92" s="110"/>
      <c r="P92" s="110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>
        <f t="shared" si="70"/>
        <v>0</v>
      </c>
      <c r="AF92" s="106">
        <f t="shared" si="70"/>
        <v>0</v>
      </c>
      <c r="AG92" s="106"/>
      <c r="AH92" s="106"/>
      <c r="AI92" s="106"/>
      <c r="AJ92" s="106">
        <f t="shared" si="97"/>
        <v>5000000</v>
      </c>
      <c r="AK92" s="113">
        <v>300000</v>
      </c>
      <c r="AL92" s="113">
        <v>89190</v>
      </c>
      <c r="AM92" s="113">
        <v>0</v>
      </c>
      <c r="AN92" s="106">
        <v>0</v>
      </c>
      <c r="AO92" s="106">
        <v>0</v>
      </c>
      <c r="AP92" s="106"/>
      <c r="AQ92" s="106"/>
      <c r="AR92" s="106"/>
      <c r="AS92" s="106"/>
      <c r="AT92" s="106"/>
      <c r="AU92" s="106"/>
      <c r="AV92" s="106"/>
      <c r="AW92" s="106">
        <f t="shared" si="98"/>
        <v>389190</v>
      </c>
      <c r="AX92" s="106">
        <v>300000</v>
      </c>
      <c r="AY92" s="106">
        <v>89190</v>
      </c>
      <c r="AZ92" s="106">
        <v>0</v>
      </c>
      <c r="BA92" s="106">
        <v>0</v>
      </c>
      <c r="BB92" s="106">
        <v>0</v>
      </c>
      <c r="BC92" s="106"/>
      <c r="BD92" s="106"/>
      <c r="BE92" s="106"/>
      <c r="BF92" s="106"/>
      <c r="BG92" s="106"/>
      <c r="BH92" s="106"/>
      <c r="BI92" s="106"/>
      <c r="BJ92" s="106">
        <f t="shared" si="99"/>
        <v>389190</v>
      </c>
      <c r="BK92" s="106">
        <v>300000</v>
      </c>
      <c r="BL92" s="106">
        <v>89190</v>
      </c>
      <c r="BM92" s="106">
        <v>0</v>
      </c>
      <c r="BN92" s="106">
        <v>0</v>
      </c>
      <c r="BO92" s="106">
        <v>0</v>
      </c>
      <c r="BP92" s="106"/>
      <c r="BQ92" s="106"/>
      <c r="BR92" s="106"/>
      <c r="BS92" s="106"/>
      <c r="BT92" s="106"/>
      <c r="BU92" s="106"/>
      <c r="BV92" s="106"/>
      <c r="BW92" s="106">
        <f t="shared" si="100"/>
        <v>389190</v>
      </c>
      <c r="BX92" s="106">
        <v>300000</v>
      </c>
      <c r="BY92" s="106">
        <v>89190</v>
      </c>
      <c r="BZ92" s="106">
        <v>0</v>
      </c>
      <c r="CA92" s="106">
        <v>0</v>
      </c>
      <c r="CB92" s="106">
        <v>0</v>
      </c>
      <c r="CC92" s="106"/>
      <c r="CD92" s="106"/>
      <c r="CE92" s="106"/>
      <c r="CF92" s="106"/>
      <c r="CG92" s="106"/>
      <c r="CH92" s="106"/>
      <c r="CI92" s="106"/>
      <c r="CJ92" s="106">
        <f t="shared" si="101"/>
        <v>389190</v>
      </c>
      <c r="CK92" s="93">
        <f t="shared" si="65"/>
        <v>4610810</v>
      </c>
      <c r="CL92" s="93">
        <f t="shared" si="105"/>
        <v>0</v>
      </c>
      <c r="CM92" s="93">
        <f t="shared" si="106"/>
        <v>0</v>
      </c>
      <c r="CN92" s="93">
        <f t="shared" si="107"/>
        <v>0</v>
      </c>
      <c r="CO92" s="17"/>
      <c r="CP92" s="115">
        <v>5000000</v>
      </c>
      <c r="CQ92" s="115">
        <f t="shared" si="108"/>
        <v>0</v>
      </c>
      <c r="CR92" s="115">
        <v>389190</v>
      </c>
      <c r="CS92" s="115">
        <f t="shared" si="102"/>
        <v>0</v>
      </c>
      <c r="CT92" s="115">
        <v>389190</v>
      </c>
      <c r="CU92" s="115">
        <f t="shared" si="109"/>
        <v>0</v>
      </c>
      <c r="CV92" s="115">
        <v>389190</v>
      </c>
      <c r="CW92" s="115">
        <f t="shared" si="103"/>
        <v>0</v>
      </c>
      <c r="CX92" s="115">
        <v>389190</v>
      </c>
      <c r="CY92" s="115">
        <f t="shared" si="104"/>
        <v>0</v>
      </c>
    </row>
    <row r="93" spans="1:114" outlineLevel="4" x14ac:dyDescent="0.25">
      <c r="B93" s="3" t="str">
        <f t="shared" si="82"/>
        <v>A 2-0-4-4-2310</v>
      </c>
      <c r="C93" s="98" t="s">
        <v>207</v>
      </c>
      <c r="D93" s="20">
        <v>10</v>
      </c>
      <c r="E93" s="105" t="s">
        <v>208</v>
      </c>
      <c r="F93" s="106">
        <v>300000000</v>
      </c>
      <c r="G93" s="106">
        <v>0</v>
      </c>
      <c r="H93" s="106">
        <v>0</v>
      </c>
      <c r="I93" s="106"/>
      <c r="J93" s="106"/>
      <c r="K93" s="106"/>
      <c r="L93" s="106"/>
      <c r="M93" s="110"/>
      <c r="N93" s="106">
        <v>82500000</v>
      </c>
      <c r="O93" s="110"/>
      <c r="P93" s="110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>
        <f t="shared" si="70"/>
        <v>0</v>
      </c>
      <c r="AF93" s="106">
        <f t="shared" si="70"/>
        <v>82500000</v>
      </c>
      <c r="AG93" s="106"/>
      <c r="AH93" s="106"/>
      <c r="AI93" s="106"/>
      <c r="AJ93" s="106">
        <f t="shared" si="97"/>
        <v>382500000</v>
      </c>
      <c r="AK93" s="113">
        <v>1000000</v>
      </c>
      <c r="AL93" s="113">
        <v>50974726</v>
      </c>
      <c r="AM93" s="113">
        <v>87554160</v>
      </c>
      <c r="AN93" s="106">
        <v>3986000</v>
      </c>
      <c r="AO93" s="106">
        <v>1024840</v>
      </c>
      <c r="AP93" s="106"/>
      <c r="AQ93" s="106"/>
      <c r="AR93" s="106"/>
      <c r="AS93" s="106"/>
      <c r="AT93" s="106"/>
      <c r="AU93" s="106"/>
      <c r="AV93" s="106"/>
      <c r="AW93" s="106">
        <f t="shared" si="98"/>
        <v>144539726</v>
      </c>
      <c r="AX93" s="106">
        <v>1000000</v>
      </c>
      <c r="AY93" s="106">
        <v>210400</v>
      </c>
      <c r="AZ93" s="106">
        <v>17554160</v>
      </c>
      <c r="BA93" s="106">
        <v>4074856</v>
      </c>
      <c r="BB93" s="106">
        <v>4272840</v>
      </c>
      <c r="BC93" s="106"/>
      <c r="BD93" s="106"/>
      <c r="BE93" s="106"/>
      <c r="BF93" s="106"/>
      <c r="BG93" s="106"/>
      <c r="BH93" s="106"/>
      <c r="BI93" s="106"/>
      <c r="BJ93" s="106">
        <f t="shared" si="99"/>
        <v>27112256</v>
      </c>
      <c r="BK93" s="106">
        <v>1000000</v>
      </c>
      <c r="BL93" s="106">
        <v>210400</v>
      </c>
      <c r="BM93" s="106">
        <v>346000</v>
      </c>
      <c r="BN93" s="106">
        <v>738000</v>
      </c>
      <c r="BO93" s="106">
        <v>4361696</v>
      </c>
      <c r="BP93" s="106"/>
      <c r="BQ93" s="106"/>
      <c r="BR93" s="106"/>
      <c r="BS93" s="106"/>
      <c r="BT93" s="106"/>
      <c r="BU93" s="106"/>
      <c r="BV93" s="106"/>
      <c r="BW93" s="106">
        <f t="shared" si="100"/>
        <v>6656096</v>
      </c>
      <c r="BX93" s="106">
        <v>1000000</v>
      </c>
      <c r="BY93" s="106">
        <v>210400</v>
      </c>
      <c r="BZ93" s="106">
        <v>346000</v>
      </c>
      <c r="CA93" s="106">
        <v>738000</v>
      </c>
      <c r="CB93" s="106">
        <v>4361696</v>
      </c>
      <c r="CC93" s="106"/>
      <c r="CD93" s="106"/>
      <c r="CE93" s="106"/>
      <c r="CF93" s="106"/>
      <c r="CG93" s="106"/>
      <c r="CH93" s="106"/>
      <c r="CI93" s="106"/>
      <c r="CJ93" s="106">
        <f t="shared" si="101"/>
        <v>6656096</v>
      </c>
      <c r="CK93" s="93">
        <f t="shared" si="65"/>
        <v>237960274</v>
      </c>
      <c r="CL93" s="93">
        <f t="shared" si="105"/>
        <v>117427470</v>
      </c>
      <c r="CM93" s="93">
        <f t="shared" si="106"/>
        <v>20456160</v>
      </c>
      <c r="CN93" s="93">
        <f t="shared" si="107"/>
        <v>0</v>
      </c>
      <c r="CO93" s="17"/>
      <c r="CP93" s="115">
        <v>382500000</v>
      </c>
      <c r="CQ93" s="115">
        <f t="shared" si="108"/>
        <v>0</v>
      </c>
      <c r="CR93" s="115">
        <v>144539726</v>
      </c>
      <c r="CS93" s="115">
        <f t="shared" si="102"/>
        <v>0</v>
      </c>
      <c r="CT93" s="115">
        <v>27112256</v>
      </c>
      <c r="CU93" s="115">
        <f t="shared" si="109"/>
        <v>0</v>
      </c>
      <c r="CV93" s="115">
        <v>6656096</v>
      </c>
      <c r="CW93" s="115">
        <f t="shared" si="103"/>
        <v>0</v>
      </c>
      <c r="CX93" s="115">
        <v>6656096</v>
      </c>
      <c r="CY93" s="115">
        <f t="shared" si="104"/>
        <v>0</v>
      </c>
    </row>
    <row r="94" spans="1:114" outlineLevel="3" x14ac:dyDescent="0.25">
      <c r="A94" s="98" t="s">
        <v>209</v>
      </c>
      <c r="C94" s="98" t="s">
        <v>209</v>
      </c>
      <c r="D94" s="20">
        <v>10</v>
      </c>
      <c r="E94" s="117" t="s">
        <v>210</v>
      </c>
      <c r="F94" s="110">
        <f>SUM(F95:F104)</f>
        <v>3280240000</v>
      </c>
      <c r="G94" s="110">
        <f t="shared" ref="G94:BR94" si="110">SUM(G95:G104)</f>
        <v>3000000</v>
      </c>
      <c r="H94" s="110">
        <f t="shared" si="110"/>
        <v>0</v>
      </c>
      <c r="I94" s="110">
        <f t="shared" si="110"/>
        <v>0</v>
      </c>
      <c r="J94" s="110">
        <f t="shared" si="110"/>
        <v>0</v>
      </c>
      <c r="K94" s="110">
        <f t="shared" si="110"/>
        <v>30000000</v>
      </c>
      <c r="L94" s="110">
        <f t="shared" si="110"/>
        <v>0</v>
      </c>
      <c r="M94" s="110">
        <f t="shared" si="110"/>
        <v>0</v>
      </c>
      <c r="N94" s="110">
        <f t="shared" si="110"/>
        <v>1390000000</v>
      </c>
      <c r="O94" s="110">
        <f t="shared" si="110"/>
        <v>40600000</v>
      </c>
      <c r="P94" s="110">
        <f t="shared" si="110"/>
        <v>0</v>
      </c>
      <c r="Q94" s="110">
        <f t="shared" si="110"/>
        <v>0</v>
      </c>
      <c r="R94" s="110">
        <f t="shared" si="110"/>
        <v>0</v>
      </c>
      <c r="S94" s="110">
        <f t="shared" si="110"/>
        <v>0</v>
      </c>
      <c r="T94" s="110">
        <f t="shared" si="110"/>
        <v>0</v>
      </c>
      <c r="U94" s="110">
        <f t="shared" si="110"/>
        <v>0</v>
      </c>
      <c r="V94" s="110">
        <f t="shared" si="110"/>
        <v>0</v>
      </c>
      <c r="W94" s="110">
        <f t="shared" si="110"/>
        <v>0</v>
      </c>
      <c r="X94" s="110">
        <f t="shared" si="110"/>
        <v>0</v>
      </c>
      <c r="Y94" s="110">
        <f t="shared" si="110"/>
        <v>0</v>
      </c>
      <c r="Z94" s="110">
        <f t="shared" si="110"/>
        <v>0</v>
      </c>
      <c r="AA94" s="110">
        <f t="shared" si="110"/>
        <v>0</v>
      </c>
      <c r="AB94" s="110">
        <f t="shared" si="110"/>
        <v>0</v>
      </c>
      <c r="AC94" s="110">
        <f t="shared" si="110"/>
        <v>0</v>
      </c>
      <c r="AD94" s="110">
        <f t="shared" si="110"/>
        <v>0</v>
      </c>
      <c r="AE94" s="110">
        <f t="shared" si="70"/>
        <v>73600000</v>
      </c>
      <c r="AF94" s="110">
        <f t="shared" si="70"/>
        <v>1390000000</v>
      </c>
      <c r="AG94" s="110">
        <f t="shared" si="110"/>
        <v>0</v>
      </c>
      <c r="AH94" s="110">
        <f t="shared" si="110"/>
        <v>0</v>
      </c>
      <c r="AI94" s="110">
        <f t="shared" si="110"/>
        <v>0</v>
      </c>
      <c r="AJ94" s="110">
        <f>+SUM(AJ95:AJ104)</f>
        <v>4596640000</v>
      </c>
      <c r="AK94" s="110">
        <f t="shared" si="110"/>
        <v>1948357145</v>
      </c>
      <c r="AL94" s="110">
        <f t="shared" si="110"/>
        <v>101760743</v>
      </c>
      <c r="AM94" s="110">
        <f t="shared" si="110"/>
        <v>89940682</v>
      </c>
      <c r="AN94" s="110">
        <f t="shared" si="110"/>
        <v>109456766</v>
      </c>
      <c r="AO94" s="110">
        <f t="shared" si="110"/>
        <v>463851100</v>
      </c>
      <c r="AP94" s="110">
        <f t="shared" si="110"/>
        <v>0</v>
      </c>
      <c r="AQ94" s="110">
        <f t="shared" si="110"/>
        <v>0</v>
      </c>
      <c r="AR94" s="110">
        <f t="shared" si="110"/>
        <v>0</v>
      </c>
      <c r="AS94" s="110">
        <f t="shared" si="110"/>
        <v>0</v>
      </c>
      <c r="AT94" s="110">
        <f t="shared" si="110"/>
        <v>0</v>
      </c>
      <c r="AU94" s="110">
        <f t="shared" si="110"/>
        <v>0</v>
      </c>
      <c r="AV94" s="110">
        <f t="shared" si="110"/>
        <v>0</v>
      </c>
      <c r="AW94" s="110">
        <f t="shared" si="110"/>
        <v>2713366436</v>
      </c>
      <c r="AX94" s="110">
        <f t="shared" si="110"/>
        <v>203264454</v>
      </c>
      <c r="AY94" s="110">
        <f t="shared" si="110"/>
        <v>20307422</v>
      </c>
      <c r="AZ94" s="110">
        <f t="shared" si="110"/>
        <v>159054496</v>
      </c>
      <c r="BA94" s="110">
        <f t="shared" si="110"/>
        <v>73835080</v>
      </c>
      <c r="BB94" s="110">
        <f t="shared" si="110"/>
        <v>18615476</v>
      </c>
      <c r="BC94" s="110">
        <f t="shared" si="110"/>
        <v>0</v>
      </c>
      <c r="BD94" s="110">
        <f t="shared" si="110"/>
        <v>0</v>
      </c>
      <c r="BE94" s="110">
        <f t="shared" si="110"/>
        <v>0</v>
      </c>
      <c r="BF94" s="110">
        <f t="shared" si="110"/>
        <v>0</v>
      </c>
      <c r="BG94" s="110">
        <f t="shared" si="110"/>
        <v>0</v>
      </c>
      <c r="BH94" s="110">
        <f t="shared" si="110"/>
        <v>0</v>
      </c>
      <c r="BI94" s="110">
        <f t="shared" si="110"/>
        <v>0</v>
      </c>
      <c r="BJ94" s="110">
        <f t="shared" si="110"/>
        <v>475076928</v>
      </c>
      <c r="BK94" s="110">
        <f t="shared" si="110"/>
        <v>15561096</v>
      </c>
      <c r="BL94" s="110">
        <f t="shared" si="110"/>
        <v>12926096</v>
      </c>
      <c r="BM94" s="110">
        <f t="shared" si="110"/>
        <v>23882643</v>
      </c>
      <c r="BN94" s="110">
        <f t="shared" si="110"/>
        <v>59017766</v>
      </c>
      <c r="BO94" s="110">
        <f t="shared" si="110"/>
        <v>33216780</v>
      </c>
      <c r="BP94" s="110">
        <f t="shared" si="110"/>
        <v>0</v>
      </c>
      <c r="BQ94" s="110">
        <f t="shared" si="110"/>
        <v>0</v>
      </c>
      <c r="BR94" s="110">
        <f t="shared" si="110"/>
        <v>0</v>
      </c>
      <c r="BS94" s="110">
        <f t="shared" ref="BS94:CJ94" si="111">SUM(BS95:BS104)</f>
        <v>0</v>
      </c>
      <c r="BT94" s="110">
        <f t="shared" si="111"/>
        <v>0</v>
      </c>
      <c r="BU94" s="110">
        <f t="shared" si="111"/>
        <v>0</v>
      </c>
      <c r="BV94" s="110">
        <f t="shared" si="111"/>
        <v>0</v>
      </c>
      <c r="BW94" s="110">
        <f t="shared" si="111"/>
        <v>144604381</v>
      </c>
      <c r="BX94" s="110">
        <f t="shared" si="111"/>
        <v>15561096</v>
      </c>
      <c r="BY94" s="110">
        <f t="shared" si="111"/>
        <v>12926096</v>
      </c>
      <c r="BZ94" s="110">
        <f t="shared" si="111"/>
        <v>23882643</v>
      </c>
      <c r="CA94" s="110">
        <f t="shared" si="111"/>
        <v>59017766</v>
      </c>
      <c r="CB94" s="110">
        <f t="shared" si="111"/>
        <v>33216780</v>
      </c>
      <c r="CC94" s="110">
        <f t="shared" si="111"/>
        <v>0</v>
      </c>
      <c r="CD94" s="110">
        <f t="shared" si="111"/>
        <v>0</v>
      </c>
      <c r="CE94" s="110">
        <f t="shared" si="111"/>
        <v>0</v>
      </c>
      <c r="CF94" s="110">
        <f t="shared" si="111"/>
        <v>0</v>
      </c>
      <c r="CG94" s="110">
        <f t="shared" si="111"/>
        <v>0</v>
      </c>
      <c r="CH94" s="110">
        <f t="shared" si="111"/>
        <v>0</v>
      </c>
      <c r="CI94" s="110">
        <f t="shared" si="111"/>
        <v>0</v>
      </c>
      <c r="CJ94" s="110">
        <f t="shared" si="111"/>
        <v>144604381</v>
      </c>
      <c r="CK94" s="93">
        <f t="shared" si="65"/>
        <v>1883273564</v>
      </c>
      <c r="CL94" s="93">
        <f t="shared" si="105"/>
        <v>2238289508</v>
      </c>
      <c r="CM94" s="93">
        <f t="shared" si="106"/>
        <v>330472547</v>
      </c>
      <c r="CN94" s="93">
        <f t="shared" si="107"/>
        <v>0</v>
      </c>
      <c r="CO94" s="17"/>
      <c r="CP94" s="121">
        <f>SUM(CP95:CP104)</f>
        <v>4596640000</v>
      </c>
      <c r="CQ94" s="121">
        <f t="shared" si="108"/>
        <v>0</v>
      </c>
      <c r="CR94" s="121">
        <f>SUM(CR95:CR104)</f>
        <v>2713366436</v>
      </c>
      <c r="CS94" s="121">
        <f t="shared" ref="CS94:CW94" si="112">SUM(CS95:CS104)</f>
        <v>0</v>
      </c>
      <c r="CT94" s="121">
        <f>SUM(CT95:CT104)</f>
        <v>475076928</v>
      </c>
      <c r="CU94" s="121">
        <f t="shared" si="109"/>
        <v>0</v>
      </c>
      <c r="CV94" s="121">
        <f>SUM(CV95:CV104)</f>
        <v>144604381</v>
      </c>
      <c r="CW94" s="121">
        <f t="shared" si="112"/>
        <v>0</v>
      </c>
      <c r="CX94" s="121">
        <f>SUM(CX95:CX104)</f>
        <v>144604381</v>
      </c>
      <c r="CY94" s="115">
        <f>+CX94-CJ94</f>
        <v>0</v>
      </c>
    </row>
    <row r="95" spans="1:114" outlineLevel="4" x14ac:dyDescent="0.25">
      <c r="B95" s="3" t="str">
        <f t="shared" si="82"/>
        <v>A 2-0-4-5-110</v>
      </c>
      <c r="C95" s="98" t="s">
        <v>211</v>
      </c>
      <c r="D95" s="20">
        <v>10</v>
      </c>
      <c r="E95" s="105" t="s">
        <v>212</v>
      </c>
      <c r="F95" s="106">
        <v>541240000</v>
      </c>
      <c r="G95" s="106">
        <v>3000000</v>
      </c>
      <c r="H95" s="106">
        <v>0</v>
      </c>
      <c r="I95" s="106"/>
      <c r="J95" s="106"/>
      <c r="K95" s="106">
        <v>30000000</v>
      </c>
      <c r="L95" s="106"/>
      <c r="M95" s="110"/>
      <c r="N95" s="106">
        <v>350000000</v>
      </c>
      <c r="O95" s="106">
        <v>40600000</v>
      </c>
      <c r="P95" s="110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>
        <f t="shared" si="70"/>
        <v>73600000</v>
      </c>
      <c r="AF95" s="106">
        <f t="shared" si="70"/>
        <v>350000000</v>
      </c>
      <c r="AG95" s="106"/>
      <c r="AH95" s="106"/>
      <c r="AI95" s="106"/>
      <c r="AJ95" s="106">
        <f t="shared" ref="AJ95:AJ104" si="113">+F95-AE95+AF95</f>
        <v>817640000</v>
      </c>
      <c r="AK95" s="113">
        <v>1000000</v>
      </c>
      <c r="AL95" s="113">
        <v>4942422</v>
      </c>
      <c r="AM95" s="113">
        <v>415000</v>
      </c>
      <c r="AN95" s="106">
        <v>60138000</v>
      </c>
      <c r="AO95" s="106">
        <v>350000</v>
      </c>
      <c r="AP95" s="106"/>
      <c r="AQ95" s="106"/>
      <c r="AR95" s="106"/>
      <c r="AS95" s="106"/>
      <c r="AT95" s="106"/>
      <c r="AU95" s="106"/>
      <c r="AV95" s="106"/>
      <c r="AW95" s="106">
        <f t="shared" ref="AW95:AW104" si="114">+SUM(AK95:AV95)</f>
        <v>66845422</v>
      </c>
      <c r="AX95" s="106">
        <v>1000000</v>
      </c>
      <c r="AY95" s="106">
        <v>4942422</v>
      </c>
      <c r="AZ95" s="106">
        <v>415000</v>
      </c>
      <c r="BA95" s="106">
        <v>800000</v>
      </c>
      <c r="BB95" s="106">
        <v>350000</v>
      </c>
      <c r="BC95" s="106"/>
      <c r="BD95" s="106"/>
      <c r="BE95" s="106"/>
      <c r="BF95" s="106"/>
      <c r="BG95" s="106"/>
      <c r="BH95" s="106"/>
      <c r="BI95" s="106"/>
      <c r="BJ95" s="106">
        <f t="shared" ref="BJ95:BJ104" si="115">+SUM(AX95:BI95)</f>
        <v>7507422</v>
      </c>
      <c r="BK95" s="106">
        <v>1000000</v>
      </c>
      <c r="BL95" s="106">
        <v>1000000</v>
      </c>
      <c r="BM95" s="106">
        <v>415000</v>
      </c>
      <c r="BN95" s="106">
        <v>4742422</v>
      </c>
      <c r="BO95" s="106">
        <v>350000</v>
      </c>
      <c r="BP95" s="106"/>
      <c r="BQ95" s="106"/>
      <c r="BR95" s="106"/>
      <c r="BS95" s="106"/>
      <c r="BT95" s="106"/>
      <c r="BU95" s="106"/>
      <c r="BV95" s="106"/>
      <c r="BW95" s="106">
        <f t="shared" ref="BW95:BW104" si="116">+SUM(BK95:BV95)</f>
        <v>7507422</v>
      </c>
      <c r="BX95" s="106">
        <v>1000000</v>
      </c>
      <c r="BY95" s="106">
        <v>1000000</v>
      </c>
      <c r="BZ95" s="106">
        <v>415000</v>
      </c>
      <c r="CA95" s="106">
        <v>4742422</v>
      </c>
      <c r="CB95" s="106">
        <v>350000</v>
      </c>
      <c r="CC95" s="106"/>
      <c r="CD95" s="106"/>
      <c r="CE95" s="106"/>
      <c r="CF95" s="106"/>
      <c r="CG95" s="106"/>
      <c r="CH95" s="106"/>
      <c r="CI95" s="106"/>
      <c r="CJ95" s="106">
        <f t="shared" ref="CJ95:CJ104" si="117">+SUM(BX95:CI95)</f>
        <v>7507422</v>
      </c>
      <c r="CK95" s="93">
        <f t="shared" si="65"/>
        <v>750794578</v>
      </c>
      <c r="CL95" s="93">
        <f t="shared" si="105"/>
        <v>59338000</v>
      </c>
      <c r="CM95" s="93">
        <f t="shared" si="106"/>
        <v>0</v>
      </c>
      <c r="CN95" s="93">
        <f t="shared" si="107"/>
        <v>0</v>
      </c>
      <c r="CO95" s="17"/>
      <c r="CP95" s="115">
        <v>817640000</v>
      </c>
      <c r="CQ95" s="115">
        <f t="shared" si="108"/>
        <v>0</v>
      </c>
      <c r="CR95" s="115">
        <v>66845422</v>
      </c>
      <c r="CS95" s="115">
        <f t="shared" ref="CS95:CS104" si="118">+AW95-CR95</f>
        <v>0</v>
      </c>
      <c r="CT95" s="115">
        <v>7507422</v>
      </c>
      <c r="CU95" s="115">
        <f t="shared" si="109"/>
        <v>0</v>
      </c>
      <c r="CV95" s="115">
        <v>7507422</v>
      </c>
      <c r="CW95" s="115">
        <f t="shared" ref="CW95:CW104" si="119">+BW95-CV95</f>
        <v>0</v>
      </c>
      <c r="CX95" s="115">
        <v>7507422</v>
      </c>
      <c r="CY95" s="115">
        <f t="shared" ref="CY95:CY104" si="120">+CJ95-CX95</f>
        <v>0</v>
      </c>
    </row>
    <row r="96" spans="1:114" outlineLevel="4" x14ac:dyDescent="0.25">
      <c r="B96" s="3" t="str">
        <f t="shared" si="82"/>
        <v>A 2-0-4-5-210</v>
      </c>
      <c r="C96" s="98" t="s">
        <v>213</v>
      </c>
      <c r="D96" s="20">
        <v>10</v>
      </c>
      <c r="E96" s="105" t="s">
        <v>214</v>
      </c>
      <c r="F96" s="106">
        <v>100000000</v>
      </c>
      <c r="G96" s="106">
        <v>0</v>
      </c>
      <c r="H96" s="106">
        <v>0</v>
      </c>
      <c r="I96" s="106"/>
      <c r="J96" s="106"/>
      <c r="K96" s="106"/>
      <c r="L96" s="106"/>
      <c r="M96" s="110"/>
      <c r="N96" s="106">
        <v>50000000</v>
      </c>
      <c r="O96" s="110"/>
      <c r="P96" s="110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>
        <f t="shared" si="70"/>
        <v>0</v>
      </c>
      <c r="AF96" s="106">
        <f t="shared" si="70"/>
        <v>50000000</v>
      </c>
      <c r="AG96" s="106"/>
      <c r="AH96" s="106"/>
      <c r="AI96" s="106"/>
      <c r="AJ96" s="106">
        <f t="shared" si="113"/>
        <v>150000000</v>
      </c>
      <c r="AK96" s="113">
        <v>1000000</v>
      </c>
      <c r="AL96" s="113">
        <v>27536400</v>
      </c>
      <c r="AM96" s="113">
        <v>9809212</v>
      </c>
      <c r="AN96" s="106">
        <v>19533500</v>
      </c>
      <c r="AO96" s="106">
        <v>10600000</v>
      </c>
      <c r="AP96" s="106"/>
      <c r="AQ96" s="106"/>
      <c r="AR96" s="106"/>
      <c r="AS96" s="106"/>
      <c r="AT96" s="106"/>
      <c r="AU96" s="106"/>
      <c r="AV96" s="106"/>
      <c r="AW96" s="106">
        <f t="shared" si="114"/>
        <v>68479112</v>
      </c>
      <c r="AX96" s="106">
        <v>1000000</v>
      </c>
      <c r="AY96" s="106">
        <v>174000</v>
      </c>
      <c r="AZ96" s="106">
        <v>16309600</v>
      </c>
      <c r="BA96" s="106">
        <v>1100000</v>
      </c>
      <c r="BB96" s="106">
        <v>7755200</v>
      </c>
      <c r="BC96" s="106"/>
      <c r="BD96" s="106"/>
      <c r="BE96" s="106"/>
      <c r="BF96" s="106"/>
      <c r="BG96" s="106"/>
      <c r="BH96" s="106"/>
      <c r="BI96" s="106"/>
      <c r="BJ96" s="106">
        <f t="shared" si="115"/>
        <v>26338800</v>
      </c>
      <c r="BK96" s="106">
        <v>1000000</v>
      </c>
      <c r="BL96" s="106">
        <v>174000</v>
      </c>
      <c r="BM96" s="106">
        <v>0</v>
      </c>
      <c r="BN96" s="106">
        <v>0</v>
      </c>
      <c r="BO96" s="106">
        <v>0</v>
      </c>
      <c r="BP96" s="106"/>
      <c r="BQ96" s="106"/>
      <c r="BR96" s="106"/>
      <c r="BS96" s="106"/>
      <c r="BT96" s="106"/>
      <c r="BU96" s="106"/>
      <c r="BV96" s="106"/>
      <c r="BW96" s="106">
        <f t="shared" si="116"/>
        <v>1174000</v>
      </c>
      <c r="BX96" s="106">
        <v>1000000</v>
      </c>
      <c r="BY96" s="106">
        <v>174000</v>
      </c>
      <c r="BZ96" s="106">
        <v>0</v>
      </c>
      <c r="CA96" s="106">
        <v>0</v>
      </c>
      <c r="CB96" s="106">
        <v>0</v>
      </c>
      <c r="CC96" s="106"/>
      <c r="CD96" s="106"/>
      <c r="CE96" s="106"/>
      <c r="CF96" s="106"/>
      <c r="CG96" s="106"/>
      <c r="CH96" s="106"/>
      <c r="CI96" s="106"/>
      <c r="CJ96" s="106">
        <f t="shared" si="117"/>
        <v>1174000</v>
      </c>
      <c r="CK96" s="93">
        <f t="shared" si="65"/>
        <v>81520888</v>
      </c>
      <c r="CL96" s="93">
        <f t="shared" si="105"/>
        <v>42140312</v>
      </c>
      <c r="CM96" s="93">
        <f t="shared" si="106"/>
        <v>25164800</v>
      </c>
      <c r="CN96" s="93">
        <f t="shared" si="107"/>
        <v>0</v>
      </c>
      <c r="CO96" s="17"/>
      <c r="CP96" s="115">
        <v>150000000</v>
      </c>
      <c r="CQ96" s="115">
        <f t="shared" si="108"/>
        <v>0</v>
      </c>
      <c r="CR96" s="115">
        <v>68479112</v>
      </c>
      <c r="CS96" s="115">
        <f t="shared" si="118"/>
        <v>0</v>
      </c>
      <c r="CT96" s="115">
        <v>26338800</v>
      </c>
      <c r="CU96" s="115">
        <f t="shared" si="109"/>
        <v>0</v>
      </c>
      <c r="CV96" s="115">
        <v>1174000</v>
      </c>
      <c r="CW96" s="115">
        <f t="shared" si="119"/>
        <v>0</v>
      </c>
      <c r="CX96" s="115">
        <v>1174000</v>
      </c>
      <c r="CY96" s="115">
        <f t="shared" si="120"/>
        <v>0</v>
      </c>
    </row>
    <row r="97" spans="1:114" outlineLevel="4" x14ac:dyDescent="0.25">
      <c r="B97" s="3" t="str">
        <f t="shared" si="82"/>
        <v>A 2-0-4-5-510</v>
      </c>
      <c r="C97" s="98" t="s">
        <v>215</v>
      </c>
      <c r="D97" s="20">
        <v>10</v>
      </c>
      <c r="E97" s="105" t="s">
        <v>216</v>
      </c>
      <c r="F97" s="106">
        <v>350000000</v>
      </c>
      <c r="G97" s="106">
        <v>0</v>
      </c>
      <c r="H97" s="106">
        <v>0</v>
      </c>
      <c r="I97" s="106"/>
      <c r="J97" s="106"/>
      <c r="K97" s="106"/>
      <c r="L97" s="106"/>
      <c r="M97" s="110"/>
      <c r="N97" s="106">
        <v>500000000</v>
      </c>
      <c r="O97" s="110"/>
      <c r="P97" s="110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>
        <f t="shared" si="70"/>
        <v>0</v>
      </c>
      <c r="AF97" s="106">
        <f t="shared" si="70"/>
        <v>500000000</v>
      </c>
      <c r="AG97" s="106"/>
      <c r="AH97" s="106"/>
      <c r="AI97" s="106"/>
      <c r="AJ97" s="106">
        <f t="shared" si="113"/>
        <v>850000000</v>
      </c>
      <c r="AK97" s="113">
        <v>0</v>
      </c>
      <c r="AL97" s="113">
        <v>35483430</v>
      </c>
      <c r="AM97" s="113">
        <v>0</v>
      </c>
      <c r="AN97" s="106">
        <v>0</v>
      </c>
      <c r="AO97" s="106">
        <v>410000000</v>
      </c>
      <c r="AP97" s="106"/>
      <c r="AQ97" s="106"/>
      <c r="AR97" s="106"/>
      <c r="AS97" s="106"/>
      <c r="AT97" s="106"/>
      <c r="AU97" s="106"/>
      <c r="AV97" s="106"/>
      <c r="AW97" s="106">
        <f t="shared" si="114"/>
        <v>445483430</v>
      </c>
      <c r="AX97" s="106">
        <v>0</v>
      </c>
      <c r="AY97" s="106">
        <v>0</v>
      </c>
      <c r="AZ97" s="106">
        <v>34510000</v>
      </c>
      <c r="BA97" s="106">
        <v>0</v>
      </c>
      <c r="BB97" s="106">
        <v>0</v>
      </c>
      <c r="BC97" s="106"/>
      <c r="BD97" s="106"/>
      <c r="BE97" s="106"/>
      <c r="BF97" s="106"/>
      <c r="BG97" s="106"/>
      <c r="BH97" s="106"/>
      <c r="BI97" s="106"/>
      <c r="BJ97" s="106">
        <f t="shared" si="115"/>
        <v>34510000</v>
      </c>
      <c r="BK97" s="106">
        <v>0</v>
      </c>
      <c r="BL97" s="106">
        <v>0</v>
      </c>
      <c r="BM97" s="106">
        <v>0</v>
      </c>
      <c r="BN97" s="106">
        <v>3451000</v>
      </c>
      <c r="BO97" s="106">
        <v>3451000</v>
      </c>
      <c r="BP97" s="106"/>
      <c r="BQ97" s="106"/>
      <c r="BR97" s="106"/>
      <c r="BS97" s="106"/>
      <c r="BT97" s="106"/>
      <c r="BU97" s="106"/>
      <c r="BV97" s="106"/>
      <c r="BW97" s="106">
        <f t="shared" si="116"/>
        <v>6902000</v>
      </c>
      <c r="BX97" s="106">
        <v>0</v>
      </c>
      <c r="BY97" s="106">
        <v>0</v>
      </c>
      <c r="BZ97" s="106">
        <v>0</v>
      </c>
      <c r="CA97" s="106">
        <v>3451000</v>
      </c>
      <c r="CB97" s="106">
        <v>3451000</v>
      </c>
      <c r="CC97" s="106"/>
      <c r="CD97" s="106"/>
      <c r="CE97" s="106"/>
      <c r="CF97" s="106"/>
      <c r="CG97" s="106"/>
      <c r="CH97" s="106"/>
      <c r="CI97" s="106"/>
      <c r="CJ97" s="106">
        <f t="shared" si="117"/>
        <v>6902000</v>
      </c>
      <c r="CK97" s="93">
        <f t="shared" si="65"/>
        <v>404516570</v>
      </c>
      <c r="CL97" s="93">
        <f t="shared" si="105"/>
        <v>410973430</v>
      </c>
      <c r="CM97" s="93">
        <f t="shared" si="106"/>
        <v>27608000</v>
      </c>
      <c r="CN97" s="93">
        <f t="shared" si="107"/>
        <v>0</v>
      </c>
      <c r="CO97" s="17"/>
      <c r="CP97" s="115">
        <v>850000000</v>
      </c>
      <c r="CQ97" s="115">
        <f t="shared" si="108"/>
        <v>0</v>
      </c>
      <c r="CR97" s="115">
        <v>445483430</v>
      </c>
      <c r="CS97" s="115">
        <f t="shared" si="118"/>
        <v>0</v>
      </c>
      <c r="CT97" s="115">
        <v>34510000</v>
      </c>
      <c r="CU97" s="115">
        <f t="shared" si="109"/>
        <v>0</v>
      </c>
      <c r="CV97" s="115">
        <v>6902000</v>
      </c>
      <c r="CW97" s="115">
        <f t="shared" si="119"/>
        <v>0</v>
      </c>
      <c r="CX97" s="115">
        <v>6902000</v>
      </c>
      <c r="CY97" s="115">
        <f t="shared" si="120"/>
        <v>0</v>
      </c>
    </row>
    <row r="98" spans="1:114" outlineLevel="4" x14ac:dyDescent="0.25">
      <c r="B98" s="3" t="str">
        <f t="shared" si="82"/>
        <v>A 2-0-4-5-610</v>
      </c>
      <c r="C98" s="98" t="s">
        <v>217</v>
      </c>
      <c r="D98" s="20">
        <v>10</v>
      </c>
      <c r="E98" s="105" t="s">
        <v>218</v>
      </c>
      <c r="F98" s="106">
        <v>250000000</v>
      </c>
      <c r="G98" s="106">
        <v>0</v>
      </c>
      <c r="H98" s="106">
        <v>0</v>
      </c>
      <c r="I98" s="106"/>
      <c r="J98" s="106"/>
      <c r="K98" s="106"/>
      <c r="L98" s="106"/>
      <c r="M98" s="106"/>
      <c r="N98" s="106">
        <v>100000000</v>
      </c>
      <c r="O98" s="110"/>
      <c r="P98" s="110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>
        <f t="shared" si="70"/>
        <v>0</v>
      </c>
      <c r="AF98" s="106">
        <f t="shared" si="70"/>
        <v>100000000</v>
      </c>
      <c r="AG98" s="106"/>
      <c r="AH98" s="106"/>
      <c r="AI98" s="106"/>
      <c r="AJ98" s="106">
        <f t="shared" si="113"/>
        <v>350000000</v>
      </c>
      <c r="AK98" s="113">
        <v>74000000</v>
      </c>
      <c r="AL98" s="113">
        <v>33798491</v>
      </c>
      <c r="AM98" s="113">
        <v>46029470</v>
      </c>
      <c r="AN98" s="106">
        <v>29785266</v>
      </c>
      <c r="AO98" s="106">
        <v>42901100</v>
      </c>
      <c r="AP98" s="106"/>
      <c r="AQ98" s="106"/>
      <c r="AR98" s="106"/>
      <c r="AS98" s="106"/>
      <c r="AT98" s="106"/>
      <c r="AU98" s="106"/>
      <c r="AV98" s="106"/>
      <c r="AW98" s="106">
        <f t="shared" si="114"/>
        <v>226514327</v>
      </c>
      <c r="AX98" s="106">
        <v>1000000</v>
      </c>
      <c r="AY98" s="106">
        <v>15191000</v>
      </c>
      <c r="AZ98" s="106">
        <v>101994012</v>
      </c>
      <c r="BA98" s="106">
        <v>38248080</v>
      </c>
      <c r="BB98" s="106">
        <v>10510276</v>
      </c>
      <c r="BC98" s="106"/>
      <c r="BD98" s="106"/>
      <c r="BE98" s="106"/>
      <c r="BF98" s="106"/>
      <c r="BG98" s="106"/>
      <c r="BH98" s="106"/>
      <c r="BI98" s="106"/>
      <c r="BJ98" s="106">
        <f t="shared" si="115"/>
        <v>166943368</v>
      </c>
      <c r="BK98" s="106">
        <v>1000000</v>
      </c>
      <c r="BL98" s="106">
        <v>191000</v>
      </c>
      <c r="BM98" s="106">
        <v>0</v>
      </c>
      <c r="BN98" s="106">
        <v>1305508</v>
      </c>
      <c r="BO98" s="106">
        <v>12645358</v>
      </c>
      <c r="BP98" s="106"/>
      <c r="BQ98" s="106"/>
      <c r="BR98" s="106"/>
      <c r="BS98" s="106"/>
      <c r="BT98" s="106"/>
      <c r="BU98" s="106"/>
      <c r="BV98" s="106"/>
      <c r="BW98" s="106">
        <f t="shared" si="116"/>
        <v>15141866</v>
      </c>
      <c r="BX98" s="106">
        <v>1000000</v>
      </c>
      <c r="BY98" s="106">
        <v>191000</v>
      </c>
      <c r="BZ98" s="106">
        <v>0</v>
      </c>
      <c r="CA98" s="106">
        <v>1305508</v>
      </c>
      <c r="CB98" s="106">
        <v>12645358</v>
      </c>
      <c r="CC98" s="106"/>
      <c r="CD98" s="106"/>
      <c r="CE98" s="106"/>
      <c r="CF98" s="106"/>
      <c r="CG98" s="106"/>
      <c r="CH98" s="106"/>
      <c r="CI98" s="106"/>
      <c r="CJ98" s="106">
        <f t="shared" si="117"/>
        <v>15141866</v>
      </c>
      <c r="CK98" s="93">
        <f t="shared" si="65"/>
        <v>123485673</v>
      </c>
      <c r="CL98" s="93">
        <f t="shared" si="105"/>
        <v>59570959</v>
      </c>
      <c r="CM98" s="93">
        <f t="shared" si="106"/>
        <v>151801502</v>
      </c>
      <c r="CN98" s="93">
        <f t="shared" si="107"/>
        <v>0</v>
      </c>
      <c r="CO98" s="17"/>
      <c r="CP98" s="115">
        <v>350000000</v>
      </c>
      <c r="CQ98" s="115">
        <f t="shared" si="108"/>
        <v>0</v>
      </c>
      <c r="CR98" s="115">
        <v>226514327</v>
      </c>
      <c r="CS98" s="115">
        <f t="shared" si="118"/>
        <v>0</v>
      </c>
      <c r="CT98" s="115">
        <v>166943368</v>
      </c>
      <c r="CU98" s="115">
        <f t="shared" si="109"/>
        <v>0</v>
      </c>
      <c r="CV98" s="115">
        <v>15141866</v>
      </c>
      <c r="CW98" s="115">
        <f t="shared" si="119"/>
        <v>0</v>
      </c>
      <c r="CX98" s="115">
        <v>15141866</v>
      </c>
      <c r="CY98" s="115">
        <f t="shared" si="120"/>
        <v>0</v>
      </c>
    </row>
    <row r="99" spans="1:114" outlineLevel="4" x14ac:dyDescent="0.25">
      <c r="B99" s="3" t="str">
        <f t="shared" si="82"/>
        <v>A 2-0-4-5-810</v>
      </c>
      <c r="C99" s="98" t="s">
        <v>219</v>
      </c>
      <c r="D99" s="20">
        <v>10</v>
      </c>
      <c r="E99" s="105" t="s">
        <v>220</v>
      </c>
      <c r="F99" s="106">
        <v>597000000</v>
      </c>
      <c r="G99" s="106">
        <v>0</v>
      </c>
      <c r="H99" s="106">
        <v>0</v>
      </c>
      <c r="I99" s="106"/>
      <c r="J99" s="106"/>
      <c r="K99" s="106"/>
      <c r="L99" s="106"/>
      <c r="M99" s="106"/>
      <c r="N99" s="106">
        <v>100000000</v>
      </c>
      <c r="O99" s="110"/>
      <c r="P99" s="110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>
        <f t="shared" si="70"/>
        <v>0</v>
      </c>
      <c r="AF99" s="106">
        <f t="shared" si="70"/>
        <v>100000000</v>
      </c>
      <c r="AG99" s="106"/>
      <c r="AH99" s="106"/>
      <c r="AI99" s="106"/>
      <c r="AJ99" s="106">
        <f t="shared" si="113"/>
        <v>697000000</v>
      </c>
      <c r="AK99" s="113">
        <v>596649349</v>
      </c>
      <c r="AL99" s="113">
        <v>0</v>
      </c>
      <c r="AM99" s="113">
        <v>0</v>
      </c>
      <c r="AN99" s="106">
        <v>0</v>
      </c>
      <c r="AO99" s="106">
        <v>0</v>
      </c>
      <c r="AP99" s="106"/>
      <c r="AQ99" s="106"/>
      <c r="AR99" s="106"/>
      <c r="AS99" s="106"/>
      <c r="AT99" s="106"/>
      <c r="AU99" s="106"/>
      <c r="AV99" s="106"/>
      <c r="AW99" s="106">
        <f t="shared" si="114"/>
        <v>596649349</v>
      </c>
      <c r="AX99" s="106">
        <v>0</v>
      </c>
      <c r="AY99" s="106">
        <v>0</v>
      </c>
      <c r="AZ99" s="106">
        <v>0</v>
      </c>
      <c r="BA99" s="106">
        <v>0</v>
      </c>
      <c r="BB99" s="106">
        <v>0</v>
      </c>
      <c r="BC99" s="106"/>
      <c r="BD99" s="106"/>
      <c r="BE99" s="106"/>
      <c r="BF99" s="106"/>
      <c r="BG99" s="106"/>
      <c r="BH99" s="106"/>
      <c r="BI99" s="106"/>
      <c r="BJ99" s="106">
        <f t="shared" si="115"/>
        <v>0</v>
      </c>
      <c r="BK99" s="106">
        <v>0</v>
      </c>
      <c r="BL99" s="106">
        <v>0</v>
      </c>
      <c r="BM99" s="106">
        <v>0</v>
      </c>
      <c r="BN99" s="106">
        <v>0</v>
      </c>
      <c r="BO99" s="106">
        <v>0</v>
      </c>
      <c r="BP99" s="106"/>
      <c r="BQ99" s="106"/>
      <c r="BR99" s="106"/>
      <c r="BS99" s="106"/>
      <c r="BT99" s="106"/>
      <c r="BU99" s="106"/>
      <c r="BV99" s="106"/>
      <c r="BW99" s="106">
        <f t="shared" si="116"/>
        <v>0</v>
      </c>
      <c r="BX99" s="106">
        <v>0</v>
      </c>
      <c r="BY99" s="106">
        <v>0</v>
      </c>
      <c r="BZ99" s="106">
        <v>0</v>
      </c>
      <c r="CA99" s="106">
        <v>0</v>
      </c>
      <c r="CB99" s="106">
        <v>0</v>
      </c>
      <c r="CC99" s="106"/>
      <c r="CD99" s="106"/>
      <c r="CE99" s="106"/>
      <c r="CF99" s="106"/>
      <c r="CG99" s="106"/>
      <c r="CH99" s="106"/>
      <c r="CI99" s="106"/>
      <c r="CJ99" s="106">
        <f t="shared" si="117"/>
        <v>0</v>
      </c>
      <c r="CK99" s="93">
        <f t="shared" si="65"/>
        <v>100350651</v>
      </c>
      <c r="CL99" s="93">
        <f t="shared" si="105"/>
        <v>596649349</v>
      </c>
      <c r="CM99" s="93">
        <f t="shared" si="106"/>
        <v>0</v>
      </c>
      <c r="CN99" s="93">
        <f t="shared" si="107"/>
        <v>0</v>
      </c>
      <c r="CO99" s="17"/>
      <c r="CP99" s="115">
        <v>697000000</v>
      </c>
      <c r="CQ99" s="115">
        <f t="shared" si="108"/>
        <v>0</v>
      </c>
      <c r="CR99" s="115">
        <v>596649349</v>
      </c>
      <c r="CS99" s="115">
        <f t="shared" si="118"/>
        <v>0</v>
      </c>
      <c r="CT99" s="115">
        <v>0</v>
      </c>
      <c r="CU99" s="115">
        <f t="shared" si="109"/>
        <v>0</v>
      </c>
      <c r="CV99" s="115">
        <v>0</v>
      </c>
      <c r="CW99" s="115">
        <f t="shared" si="119"/>
        <v>0</v>
      </c>
      <c r="CX99" s="115">
        <v>0</v>
      </c>
      <c r="CY99" s="115">
        <f t="shared" si="120"/>
        <v>0</v>
      </c>
    </row>
    <row r="100" spans="1:114" s="154" customFormat="1" outlineLevel="4" x14ac:dyDescent="0.25">
      <c r="B100" s="154" t="str">
        <f>+C100&amp;D100</f>
        <v>A 2-0-4-5-910</v>
      </c>
      <c r="C100" s="155" t="s">
        <v>221</v>
      </c>
      <c r="D100" s="156">
        <v>10</v>
      </c>
      <c r="E100" s="157" t="s">
        <v>222</v>
      </c>
      <c r="F100" s="158">
        <v>0</v>
      </c>
      <c r="G100" s="158">
        <v>0</v>
      </c>
      <c r="H100" s="158">
        <v>0</v>
      </c>
      <c r="I100" s="158"/>
      <c r="J100" s="158"/>
      <c r="K100" s="158"/>
      <c r="L100" s="158"/>
      <c r="M100" s="159"/>
      <c r="N100" s="158"/>
      <c r="O100" s="159"/>
      <c r="P100" s="159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>
        <f t="shared" si="70"/>
        <v>0</v>
      </c>
      <c r="AF100" s="158">
        <f t="shared" si="70"/>
        <v>0</v>
      </c>
      <c r="AG100" s="158"/>
      <c r="AH100" s="158"/>
      <c r="AI100" s="158"/>
      <c r="AJ100" s="106">
        <f t="shared" si="113"/>
        <v>0</v>
      </c>
      <c r="AK100" s="113">
        <v>0</v>
      </c>
      <c r="AL100" s="113">
        <v>0</v>
      </c>
      <c r="AM100" s="113">
        <v>0</v>
      </c>
      <c r="AN100" s="106">
        <v>0</v>
      </c>
      <c r="AO100" s="158">
        <v>0</v>
      </c>
      <c r="AP100" s="158"/>
      <c r="AQ100" s="158"/>
      <c r="AR100" s="158"/>
      <c r="AS100" s="158"/>
      <c r="AT100" s="158"/>
      <c r="AU100" s="158"/>
      <c r="AV100" s="158"/>
      <c r="AW100" s="106">
        <f t="shared" si="114"/>
        <v>0</v>
      </c>
      <c r="AX100" s="158">
        <v>0</v>
      </c>
      <c r="AY100" s="158">
        <v>0</v>
      </c>
      <c r="AZ100" s="158">
        <v>0</v>
      </c>
      <c r="BA100" s="158">
        <v>0</v>
      </c>
      <c r="BB100" s="158">
        <v>0</v>
      </c>
      <c r="BC100" s="158"/>
      <c r="BD100" s="158"/>
      <c r="BE100" s="158"/>
      <c r="BF100" s="158"/>
      <c r="BG100" s="158"/>
      <c r="BH100" s="158"/>
      <c r="BI100" s="158"/>
      <c r="BJ100" s="106">
        <f t="shared" si="115"/>
        <v>0</v>
      </c>
      <c r="BK100" s="106">
        <v>0</v>
      </c>
      <c r="BL100" s="158">
        <v>0</v>
      </c>
      <c r="BM100" s="106">
        <v>0</v>
      </c>
      <c r="BN100" s="106">
        <v>0</v>
      </c>
      <c r="BO100" s="158">
        <v>0</v>
      </c>
      <c r="BP100" s="158"/>
      <c r="BQ100" s="158"/>
      <c r="BR100" s="158"/>
      <c r="BS100" s="158"/>
      <c r="BT100" s="158"/>
      <c r="BU100" s="158"/>
      <c r="BV100" s="158"/>
      <c r="BW100" s="106">
        <f t="shared" si="116"/>
        <v>0</v>
      </c>
      <c r="BX100" s="106">
        <v>0</v>
      </c>
      <c r="BY100" s="106">
        <v>0</v>
      </c>
      <c r="BZ100" s="106">
        <v>0</v>
      </c>
      <c r="CA100" s="106">
        <v>0</v>
      </c>
      <c r="CB100" s="158">
        <v>0</v>
      </c>
      <c r="CC100" s="158"/>
      <c r="CD100" s="158"/>
      <c r="CE100" s="158"/>
      <c r="CF100" s="158"/>
      <c r="CG100" s="158"/>
      <c r="CH100" s="158"/>
      <c r="CI100" s="158"/>
      <c r="CJ100" s="106">
        <f t="shared" si="117"/>
        <v>0</v>
      </c>
      <c r="CK100" s="93">
        <f t="shared" si="65"/>
        <v>0</v>
      </c>
      <c r="CL100" s="93">
        <f t="shared" si="105"/>
        <v>0</v>
      </c>
      <c r="CM100" s="93">
        <f t="shared" si="106"/>
        <v>0</v>
      </c>
      <c r="CN100" s="93">
        <f t="shared" si="107"/>
        <v>0</v>
      </c>
      <c r="CO100" s="160"/>
      <c r="CP100" s="115">
        <v>0</v>
      </c>
      <c r="CQ100" s="115">
        <f t="shared" si="108"/>
        <v>0</v>
      </c>
      <c r="CR100" s="115">
        <v>0</v>
      </c>
      <c r="CS100" s="115">
        <f t="shared" si="118"/>
        <v>0</v>
      </c>
      <c r="CT100" s="115">
        <v>0</v>
      </c>
      <c r="CU100" s="115">
        <f t="shared" si="109"/>
        <v>0</v>
      </c>
      <c r="CV100" s="115">
        <v>0</v>
      </c>
      <c r="CW100" s="115">
        <f t="shared" si="119"/>
        <v>0</v>
      </c>
      <c r="CX100" s="115">
        <v>0</v>
      </c>
      <c r="CY100" s="115">
        <f t="shared" si="120"/>
        <v>0</v>
      </c>
      <c r="DA100" s="5"/>
      <c r="DB100" s="5"/>
      <c r="DC100" s="5"/>
      <c r="DD100" s="5"/>
      <c r="DE100" s="5"/>
      <c r="DF100" s="5"/>
      <c r="DG100" s="5"/>
      <c r="DH100" s="5"/>
      <c r="DI100" s="5"/>
      <c r="DJ100" s="5"/>
    </row>
    <row r="101" spans="1:114" outlineLevel="4" x14ac:dyDescent="0.25">
      <c r="B101" s="3" t="str">
        <f t="shared" si="82"/>
        <v>A 2-0-4-5-1010</v>
      </c>
      <c r="C101" s="98" t="s">
        <v>223</v>
      </c>
      <c r="D101" s="20">
        <v>10</v>
      </c>
      <c r="E101" s="105" t="s">
        <v>224</v>
      </c>
      <c r="F101" s="106">
        <v>1112000000</v>
      </c>
      <c r="G101" s="106">
        <v>0</v>
      </c>
      <c r="H101" s="106">
        <v>0</v>
      </c>
      <c r="I101" s="106"/>
      <c r="J101" s="106"/>
      <c r="K101" s="106"/>
      <c r="L101" s="106"/>
      <c r="M101" s="106"/>
      <c r="N101" s="106">
        <v>190000000</v>
      </c>
      <c r="O101" s="110"/>
      <c r="P101" s="110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>
        <f t="shared" si="70"/>
        <v>0</v>
      </c>
      <c r="AF101" s="106">
        <f t="shared" si="70"/>
        <v>190000000</v>
      </c>
      <c r="AG101" s="106"/>
      <c r="AH101" s="106"/>
      <c r="AI101" s="106"/>
      <c r="AJ101" s="106">
        <f t="shared" si="113"/>
        <v>1302000000</v>
      </c>
      <c r="AK101" s="113">
        <v>1064886881</v>
      </c>
      <c r="AL101" s="113">
        <v>0</v>
      </c>
      <c r="AM101" s="113">
        <v>0</v>
      </c>
      <c r="AN101" s="106">
        <v>0</v>
      </c>
      <c r="AO101" s="106">
        <v>0</v>
      </c>
      <c r="AP101" s="106"/>
      <c r="AQ101" s="106"/>
      <c r="AR101" s="106"/>
      <c r="AS101" s="106"/>
      <c r="AT101" s="106"/>
      <c r="AU101" s="106"/>
      <c r="AV101" s="106"/>
      <c r="AW101" s="106">
        <f t="shared" si="114"/>
        <v>1064886881</v>
      </c>
      <c r="AX101" s="106">
        <v>3733128</v>
      </c>
      <c r="AY101" s="106">
        <v>0</v>
      </c>
      <c r="AZ101" s="106">
        <v>0</v>
      </c>
      <c r="BA101" s="106">
        <v>0</v>
      </c>
      <c r="BB101" s="106">
        <v>0</v>
      </c>
      <c r="BC101" s="106"/>
      <c r="BD101" s="106"/>
      <c r="BE101" s="106"/>
      <c r="BF101" s="106"/>
      <c r="BG101" s="106"/>
      <c r="BH101" s="106"/>
      <c r="BI101" s="106"/>
      <c r="BJ101" s="106">
        <f t="shared" si="115"/>
        <v>3733128</v>
      </c>
      <c r="BK101" s="106">
        <v>0</v>
      </c>
      <c r="BL101" s="106">
        <v>0</v>
      </c>
      <c r="BM101" s="106">
        <v>0</v>
      </c>
      <c r="BN101" s="106">
        <v>622189</v>
      </c>
      <c r="BO101" s="106">
        <v>0</v>
      </c>
      <c r="BP101" s="106"/>
      <c r="BQ101" s="106"/>
      <c r="BR101" s="106"/>
      <c r="BS101" s="106"/>
      <c r="BT101" s="106"/>
      <c r="BU101" s="106"/>
      <c r="BV101" s="106"/>
      <c r="BW101" s="106">
        <f t="shared" si="116"/>
        <v>622189</v>
      </c>
      <c r="BX101" s="106">
        <v>0</v>
      </c>
      <c r="BY101" s="106">
        <v>0</v>
      </c>
      <c r="BZ101" s="106">
        <v>0</v>
      </c>
      <c r="CA101" s="106">
        <v>622189</v>
      </c>
      <c r="CB101" s="106">
        <v>0</v>
      </c>
      <c r="CC101" s="106"/>
      <c r="CD101" s="106"/>
      <c r="CE101" s="106"/>
      <c r="CF101" s="106"/>
      <c r="CG101" s="106"/>
      <c r="CH101" s="106"/>
      <c r="CI101" s="106"/>
      <c r="CJ101" s="106">
        <f t="shared" si="117"/>
        <v>622189</v>
      </c>
      <c r="CK101" s="93">
        <f t="shared" si="65"/>
        <v>237113119</v>
      </c>
      <c r="CL101" s="93">
        <f t="shared" si="105"/>
        <v>1061153753</v>
      </c>
      <c r="CM101" s="93">
        <f t="shared" si="106"/>
        <v>3110939</v>
      </c>
      <c r="CN101" s="93">
        <f t="shared" si="107"/>
        <v>0</v>
      </c>
      <c r="CO101" s="17"/>
      <c r="CP101" s="115">
        <v>1302000000</v>
      </c>
      <c r="CQ101" s="115">
        <f t="shared" si="108"/>
        <v>0</v>
      </c>
      <c r="CR101" s="115">
        <v>1064886881</v>
      </c>
      <c r="CS101" s="115">
        <f t="shared" si="118"/>
        <v>0</v>
      </c>
      <c r="CT101" s="115">
        <v>3733128</v>
      </c>
      <c r="CU101" s="115">
        <f t="shared" si="109"/>
        <v>0</v>
      </c>
      <c r="CV101" s="115">
        <v>622189</v>
      </c>
      <c r="CW101" s="115">
        <f t="shared" si="119"/>
        <v>0</v>
      </c>
      <c r="CX101" s="115">
        <v>622189</v>
      </c>
      <c r="CY101" s="115">
        <f t="shared" si="120"/>
        <v>0</v>
      </c>
    </row>
    <row r="102" spans="1:114" s="154" customFormat="1" outlineLevel="4" x14ac:dyDescent="0.25">
      <c r="B102" s="154" t="str">
        <f t="shared" si="82"/>
        <v>A 2-0-4-5-1110</v>
      </c>
      <c r="C102" s="155" t="s">
        <v>225</v>
      </c>
      <c r="D102" s="156">
        <v>10</v>
      </c>
      <c r="E102" s="157" t="s">
        <v>226</v>
      </c>
      <c r="F102" s="158">
        <v>0</v>
      </c>
      <c r="G102" s="158">
        <v>0</v>
      </c>
      <c r="H102" s="158">
        <v>0</v>
      </c>
      <c r="I102" s="158"/>
      <c r="J102" s="158"/>
      <c r="K102" s="158"/>
      <c r="L102" s="158"/>
      <c r="M102" s="159"/>
      <c r="N102" s="159"/>
      <c r="O102" s="159"/>
      <c r="P102" s="159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>
        <f t="shared" si="70"/>
        <v>0</v>
      </c>
      <c r="AF102" s="158">
        <f t="shared" si="70"/>
        <v>0</v>
      </c>
      <c r="AG102" s="158"/>
      <c r="AH102" s="158"/>
      <c r="AI102" s="158"/>
      <c r="AJ102" s="106">
        <f t="shared" si="113"/>
        <v>0</v>
      </c>
      <c r="AK102" s="113">
        <v>0</v>
      </c>
      <c r="AL102" s="113">
        <v>0</v>
      </c>
      <c r="AM102" s="113">
        <v>0</v>
      </c>
      <c r="AN102" s="106">
        <v>0</v>
      </c>
      <c r="AO102" s="158">
        <v>0</v>
      </c>
      <c r="AP102" s="158"/>
      <c r="AQ102" s="158"/>
      <c r="AR102" s="158"/>
      <c r="AS102" s="158"/>
      <c r="AT102" s="158"/>
      <c r="AU102" s="158"/>
      <c r="AV102" s="158"/>
      <c r="AW102" s="106">
        <f t="shared" si="114"/>
        <v>0</v>
      </c>
      <c r="AX102" s="158">
        <v>0</v>
      </c>
      <c r="AY102" s="158">
        <v>0</v>
      </c>
      <c r="AZ102" s="158">
        <v>0</v>
      </c>
      <c r="BA102" s="158">
        <v>0</v>
      </c>
      <c r="BB102" s="158">
        <v>0</v>
      </c>
      <c r="BC102" s="158"/>
      <c r="BD102" s="158"/>
      <c r="BE102" s="158"/>
      <c r="BF102" s="158"/>
      <c r="BG102" s="158"/>
      <c r="BH102" s="158"/>
      <c r="BI102" s="158"/>
      <c r="BJ102" s="106">
        <f t="shared" si="115"/>
        <v>0</v>
      </c>
      <c r="BK102" s="106">
        <v>0</v>
      </c>
      <c r="BL102" s="158">
        <v>0</v>
      </c>
      <c r="BM102" s="106">
        <v>0</v>
      </c>
      <c r="BN102" s="106">
        <v>0</v>
      </c>
      <c r="BO102" s="158">
        <v>0</v>
      </c>
      <c r="BP102" s="158"/>
      <c r="BQ102" s="158"/>
      <c r="BR102" s="158"/>
      <c r="BS102" s="158"/>
      <c r="BT102" s="158"/>
      <c r="BU102" s="158"/>
      <c r="BV102" s="158"/>
      <c r="BW102" s="106">
        <f t="shared" si="116"/>
        <v>0</v>
      </c>
      <c r="BX102" s="106">
        <v>0</v>
      </c>
      <c r="BY102" s="106">
        <v>0</v>
      </c>
      <c r="BZ102" s="106">
        <v>0</v>
      </c>
      <c r="CA102" s="106">
        <v>0</v>
      </c>
      <c r="CB102" s="158">
        <v>0</v>
      </c>
      <c r="CC102" s="158"/>
      <c r="CD102" s="158"/>
      <c r="CE102" s="158"/>
      <c r="CF102" s="158"/>
      <c r="CG102" s="158"/>
      <c r="CH102" s="158"/>
      <c r="CI102" s="158"/>
      <c r="CJ102" s="106">
        <f t="shared" si="117"/>
        <v>0</v>
      </c>
      <c r="CK102" s="93">
        <f t="shared" si="65"/>
        <v>0</v>
      </c>
      <c r="CL102" s="93">
        <f t="shared" si="105"/>
        <v>0</v>
      </c>
      <c r="CM102" s="93">
        <f t="shared" si="106"/>
        <v>0</v>
      </c>
      <c r="CN102" s="93">
        <f t="shared" si="107"/>
        <v>0</v>
      </c>
      <c r="CO102" s="160"/>
      <c r="CP102" s="115">
        <v>0</v>
      </c>
      <c r="CQ102" s="115">
        <f t="shared" si="108"/>
        <v>0</v>
      </c>
      <c r="CR102" s="115">
        <v>0</v>
      </c>
      <c r="CS102" s="115">
        <f t="shared" si="118"/>
        <v>0</v>
      </c>
      <c r="CT102" s="115">
        <v>0</v>
      </c>
      <c r="CU102" s="115">
        <f t="shared" si="109"/>
        <v>0</v>
      </c>
      <c r="CV102" s="115">
        <v>0</v>
      </c>
      <c r="CW102" s="115">
        <f t="shared" si="119"/>
        <v>0</v>
      </c>
      <c r="CX102" s="115">
        <v>0</v>
      </c>
      <c r="CY102" s="115">
        <f t="shared" si="120"/>
        <v>0</v>
      </c>
      <c r="DA102" s="5"/>
      <c r="DB102" s="5"/>
      <c r="DC102" s="5"/>
      <c r="DD102" s="5"/>
      <c r="DE102" s="5"/>
      <c r="DF102" s="5"/>
      <c r="DG102" s="5"/>
      <c r="DH102" s="5"/>
      <c r="DI102" s="5"/>
      <c r="DJ102" s="5"/>
    </row>
    <row r="103" spans="1:114" outlineLevel="4" x14ac:dyDescent="0.25">
      <c r="B103" s="3" t="str">
        <f t="shared" si="82"/>
        <v>A 2-0-4-5-1210</v>
      </c>
      <c r="C103" s="98" t="s">
        <v>227</v>
      </c>
      <c r="D103" s="20">
        <v>10</v>
      </c>
      <c r="E103" s="105" t="s">
        <v>228</v>
      </c>
      <c r="F103" s="106">
        <v>285000000</v>
      </c>
      <c r="G103" s="106">
        <v>0</v>
      </c>
      <c r="H103" s="106">
        <v>0</v>
      </c>
      <c r="I103" s="106"/>
      <c r="J103" s="106"/>
      <c r="K103" s="106"/>
      <c r="L103" s="106"/>
      <c r="M103" s="110"/>
      <c r="N103" s="110"/>
      <c r="O103" s="110"/>
      <c r="P103" s="110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>
        <f t="shared" si="70"/>
        <v>0</v>
      </c>
      <c r="AF103" s="106">
        <f t="shared" si="70"/>
        <v>0</v>
      </c>
      <c r="AG103" s="106"/>
      <c r="AH103" s="106"/>
      <c r="AI103" s="106"/>
      <c r="AJ103" s="106">
        <f t="shared" si="113"/>
        <v>285000000</v>
      </c>
      <c r="AK103" s="113">
        <v>204995031</v>
      </c>
      <c r="AL103" s="113">
        <v>0</v>
      </c>
      <c r="AM103" s="113">
        <v>0</v>
      </c>
      <c r="AN103" s="106">
        <v>0</v>
      </c>
      <c r="AO103" s="106">
        <v>0</v>
      </c>
      <c r="AP103" s="106"/>
      <c r="AQ103" s="106"/>
      <c r="AR103" s="106"/>
      <c r="AS103" s="106"/>
      <c r="AT103" s="106"/>
      <c r="AU103" s="106"/>
      <c r="AV103" s="106"/>
      <c r="AW103" s="106">
        <f t="shared" si="114"/>
        <v>204995031</v>
      </c>
      <c r="AX103" s="106">
        <v>196531326</v>
      </c>
      <c r="AY103" s="106">
        <v>0</v>
      </c>
      <c r="AZ103" s="106">
        <v>0</v>
      </c>
      <c r="BA103" s="106">
        <v>0</v>
      </c>
      <c r="BB103" s="106">
        <v>0</v>
      </c>
      <c r="BC103" s="106"/>
      <c r="BD103" s="106"/>
      <c r="BE103" s="106"/>
      <c r="BF103" s="106"/>
      <c r="BG103" s="106"/>
      <c r="BH103" s="106"/>
      <c r="BI103" s="106"/>
      <c r="BJ103" s="106">
        <f t="shared" si="115"/>
        <v>196531326</v>
      </c>
      <c r="BK103" s="106">
        <v>12561096</v>
      </c>
      <c r="BL103" s="106">
        <v>11561096</v>
      </c>
      <c r="BM103" s="106">
        <v>23467643</v>
      </c>
      <c r="BN103" s="106">
        <v>15209647</v>
      </c>
      <c r="BO103" s="106">
        <v>16770422</v>
      </c>
      <c r="BP103" s="106"/>
      <c r="BQ103" s="106"/>
      <c r="BR103" s="106"/>
      <c r="BS103" s="106"/>
      <c r="BT103" s="106"/>
      <c r="BU103" s="106"/>
      <c r="BV103" s="106"/>
      <c r="BW103" s="106">
        <f t="shared" si="116"/>
        <v>79569904</v>
      </c>
      <c r="BX103" s="106">
        <v>12561096</v>
      </c>
      <c r="BY103" s="106">
        <v>11561096</v>
      </c>
      <c r="BZ103" s="106">
        <v>23467643</v>
      </c>
      <c r="CA103" s="106">
        <v>15209647</v>
      </c>
      <c r="CB103" s="106">
        <v>16770422</v>
      </c>
      <c r="CC103" s="106"/>
      <c r="CD103" s="106"/>
      <c r="CE103" s="106"/>
      <c r="CF103" s="106"/>
      <c r="CG103" s="106"/>
      <c r="CH103" s="106"/>
      <c r="CI103" s="106"/>
      <c r="CJ103" s="106">
        <f t="shared" si="117"/>
        <v>79569904</v>
      </c>
      <c r="CK103" s="93">
        <f t="shared" si="65"/>
        <v>80004969</v>
      </c>
      <c r="CL103" s="93">
        <f t="shared" si="105"/>
        <v>8463705</v>
      </c>
      <c r="CM103" s="93">
        <f t="shared" si="106"/>
        <v>116961422</v>
      </c>
      <c r="CN103" s="93">
        <f t="shared" si="107"/>
        <v>0</v>
      </c>
      <c r="CO103" s="17"/>
      <c r="CP103" s="115">
        <v>285000000</v>
      </c>
      <c r="CQ103" s="115">
        <f t="shared" si="108"/>
        <v>0</v>
      </c>
      <c r="CR103" s="115">
        <v>204995031</v>
      </c>
      <c r="CS103" s="115">
        <f t="shared" si="118"/>
        <v>0</v>
      </c>
      <c r="CT103" s="115">
        <v>196531326</v>
      </c>
      <c r="CU103" s="115">
        <f t="shared" si="109"/>
        <v>0</v>
      </c>
      <c r="CV103" s="115">
        <v>79569904</v>
      </c>
      <c r="CW103" s="115">
        <f t="shared" si="119"/>
        <v>0</v>
      </c>
      <c r="CX103" s="115">
        <v>79569904</v>
      </c>
      <c r="CY103" s="115">
        <f t="shared" si="120"/>
        <v>0</v>
      </c>
    </row>
    <row r="104" spans="1:114" outlineLevel="4" x14ac:dyDescent="0.25">
      <c r="B104" s="3" t="str">
        <f t="shared" si="82"/>
        <v>A 2-0-4-5-1310</v>
      </c>
      <c r="C104" s="98" t="s">
        <v>229</v>
      </c>
      <c r="D104" s="20">
        <v>10</v>
      </c>
      <c r="E104" s="105" t="s">
        <v>230</v>
      </c>
      <c r="F104" s="106">
        <v>45000000</v>
      </c>
      <c r="G104" s="106">
        <v>0</v>
      </c>
      <c r="H104" s="106">
        <v>0</v>
      </c>
      <c r="I104" s="106"/>
      <c r="J104" s="106"/>
      <c r="K104" s="106"/>
      <c r="L104" s="106"/>
      <c r="M104" s="110"/>
      <c r="N104" s="106">
        <v>100000000</v>
      </c>
      <c r="O104" s="110"/>
      <c r="P104" s="110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>
        <f t="shared" si="70"/>
        <v>0</v>
      </c>
      <c r="AF104" s="106">
        <f t="shared" si="70"/>
        <v>100000000</v>
      </c>
      <c r="AG104" s="106"/>
      <c r="AH104" s="106"/>
      <c r="AI104" s="106"/>
      <c r="AJ104" s="106">
        <f t="shared" si="113"/>
        <v>145000000</v>
      </c>
      <c r="AK104" s="113">
        <v>5825884</v>
      </c>
      <c r="AL104" s="113">
        <v>0</v>
      </c>
      <c r="AM104" s="113">
        <v>33687000</v>
      </c>
      <c r="AN104" s="106">
        <v>0</v>
      </c>
      <c r="AO104" s="106">
        <v>0</v>
      </c>
      <c r="AP104" s="106"/>
      <c r="AQ104" s="106"/>
      <c r="AR104" s="106"/>
      <c r="AS104" s="106"/>
      <c r="AT104" s="106"/>
      <c r="AU104" s="106"/>
      <c r="AV104" s="106"/>
      <c r="AW104" s="106">
        <f t="shared" si="114"/>
        <v>39512884</v>
      </c>
      <c r="AX104" s="106">
        <v>0</v>
      </c>
      <c r="AY104" s="106">
        <v>0</v>
      </c>
      <c r="AZ104" s="106">
        <v>5825884</v>
      </c>
      <c r="BA104" s="106">
        <v>33687000</v>
      </c>
      <c r="BB104" s="106">
        <v>0</v>
      </c>
      <c r="BC104" s="106"/>
      <c r="BD104" s="106"/>
      <c r="BE104" s="106"/>
      <c r="BF104" s="106"/>
      <c r="BG104" s="106"/>
      <c r="BH104" s="106"/>
      <c r="BI104" s="106"/>
      <c r="BJ104" s="106">
        <f t="shared" si="115"/>
        <v>39512884</v>
      </c>
      <c r="BK104" s="106">
        <v>0</v>
      </c>
      <c r="BL104" s="106">
        <v>0</v>
      </c>
      <c r="BM104" s="106">
        <v>0</v>
      </c>
      <c r="BN104" s="106">
        <v>33687000</v>
      </c>
      <c r="BO104" s="106">
        <v>0</v>
      </c>
      <c r="BP104" s="106"/>
      <c r="BQ104" s="106"/>
      <c r="BR104" s="106"/>
      <c r="BS104" s="106"/>
      <c r="BT104" s="106"/>
      <c r="BU104" s="106"/>
      <c r="BV104" s="106"/>
      <c r="BW104" s="106">
        <f t="shared" si="116"/>
        <v>33687000</v>
      </c>
      <c r="BX104" s="106">
        <v>0</v>
      </c>
      <c r="BY104" s="106">
        <v>0</v>
      </c>
      <c r="BZ104" s="106">
        <v>0</v>
      </c>
      <c r="CA104" s="106">
        <v>33687000</v>
      </c>
      <c r="CB104" s="106">
        <v>0</v>
      </c>
      <c r="CC104" s="106"/>
      <c r="CD104" s="106"/>
      <c r="CE104" s="106"/>
      <c r="CF104" s="106"/>
      <c r="CG104" s="106"/>
      <c r="CH104" s="106"/>
      <c r="CI104" s="106"/>
      <c r="CJ104" s="106">
        <f t="shared" si="117"/>
        <v>33687000</v>
      </c>
      <c r="CK104" s="93">
        <f t="shared" si="65"/>
        <v>105487116</v>
      </c>
      <c r="CL104" s="93">
        <f t="shared" si="105"/>
        <v>0</v>
      </c>
      <c r="CM104" s="93">
        <f t="shared" si="106"/>
        <v>5825884</v>
      </c>
      <c r="CN104" s="93">
        <f t="shared" si="107"/>
        <v>0</v>
      </c>
      <c r="CO104" s="17"/>
      <c r="CP104" s="115">
        <v>145000000</v>
      </c>
      <c r="CQ104" s="115">
        <f t="shared" si="108"/>
        <v>0</v>
      </c>
      <c r="CR104" s="115">
        <v>39512884</v>
      </c>
      <c r="CS104" s="115">
        <f t="shared" si="118"/>
        <v>0</v>
      </c>
      <c r="CT104" s="115">
        <v>39512884</v>
      </c>
      <c r="CU104" s="115">
        <f t="shared" si="109"/>
        <v>0</v>
      </c>
      <c r="CV104" s="115">
        <v>33687000</v>
      </c>
      <c r="CW104" s="115">
        <f t="shared" si="119"/>
        <v>0</v>
      </c>
      <c r="CX104" s="115">
        <v>33687000</v>
      </c>
      <c r="CY104" s="115">
        <f t="shared" si="120"/>
        <v>0</v>
      </c>
    </row>
    <row r="105" spans="1:114" s="102" customFormat="1" outlineLevel="3" x14ac:dyDescent="0.25">
      <c r="A105" s="100" t="s">
        <v>231</v>
      </c>
      <c r="C105" s="100" t="s">
        <v>231</v>
      </c>
      <c r="D105" s="88">
        <v>10</v>
      </c>
      <c r="E105" s="117" t="s">
        <v>232</v>
      </c>
      <c r="F105" s="110">
        <f>+F106+F107+F108</f>
        <v>2587000000</v>
      </c>
      <c r="G105" s="110">
        <f>+G106+G107+G108</f>
        <v>0</v>
      </c>
      <c r="H105" s="110">
        <f>+H106+H107+H108</f>
        <v>3000000</v>
      </c>
      <c r="I105" s="110">
        <f t="shared" ref="I105:BT105" si="121">+I106+I107+I108</f>
        <v>0</v>
      </c>
      <c r="J105" s="110">
        <f t="shared" si="121"/>
        <v>0</v>
      </c>
      <c r="K105" s="110">
        <f t="shared" si="121"/>
        <v>0</v>
      </c>
      <c r="L105" s="110">
        <f t="shared" si="121"/>
        <v>0</v>
      </c>
      <c r="M105" s="110">
        <f t="shared" si="121"/>
        <v>0</v>
      </c>
      <c r="N105" s="110">
        <f t="shared" si="121"/>
        <v>275000000</v>
      </c>
      <c r="O105" s="110">
        <f t="shared" si="121"/>
        <v>150000000</v>
      </c>
      <c r="P105" s="110">
        <f t="shared" si="121"/>
        <v>150000000</v>
      </c>
      <c r="Q105" s="110">
        <f t="shared" si="121"/>
        <v>0</v>
      </c>
      <c r="R105" s="110">
        <f t="shared" si="121"/>
        <v>0</v>
      </c>
      <c r="S105" s="110">
        <f t="shared" si="121"/>
        <v>0</v>
      </c>
      <c r="T105" s="110">
        <f t="shared" si="121"/>
        <v>0</v>
      </c>
      <c r="U105" s="110">
        <f t="shared" si="121"/>
        <v>0</v>
      </c>
      <c r="V105" s="110">
        <f t="shared" si="121"/>
        <v>0</v>
      </c>
      <c r="W105" s="110">
        <f t="shared" si="121"/>
        <v>0</v>
      </c>
      <c r="X105" s="110">
        <f t="shared" si="121"/>
        <v>0</v>
      </c>
      <c r="Y105" s="110">
        <f t="shared" si="121"/>
        <v>0</v>
      </c>
      <c r="Z105" s="110">
        <f t="shared" si="121"/>
        <v>0</v>
      </c>
      <c r="AA105" s="110">
        <f t="shared" si="121"/>
        <v>0</v>
      </c>
      <c r="AB105" s="110">
        <f t="shared" si="121"/>
        <v>0</v>
      </c>
      <c r="AC105" s="110">
        <f t="shared" si="121"/>
        <v>0</v>
      </c>
      <c r="AD105" s="110">
        <f t="shared" si="121"/>
        <v>0</v>
      </c>
      <c r="AE105" s="110">
        <f t="shared" si="70"/>
        <v>150000000</v>
      </c>
      <c r="AF105" s="110">
        <f t="shared" si="70"/>
        <v>428000000</v>
      </c>
      <c r="AG105" s="110">
        <f t="shared" si="121"/>
        <v>0</v>
      </c>
      <c r="AH105" s="110">
        <f t="shared" si="121"/>
        <v>0</v>
      </c>
      <c r="AI105" s="110">
        <f t="shared" si="121"/>
        <v>0</v>
      </c>
      <c r="AJ105" s="110">
        <f>+SUM(AJ106:AJ108)</f>
        <v>2865000000</v>
      </c>
      <c r="AK105" s="110">
        <f>+AK106+AK107+AK108</f>
        <v>1777881611</v>
      </c>
      <c r="AL105" s="110">
        <f t="shared" si="121"/>
        <v>0</v>
      </c>
      <c r="AM105" s="110">
        <f t="shared" si="121"/>
        <v>6000</v>
      </c>
      <c r="AN105" s="110">
        <f t="shared" si="121"/>
        <v>0</v>
      </c>
      <c r="AO105" s="110">
        <f t="shared" si="121"/>
        <v>11600</v>
      </c>
      <c r="AP105" s="110">
        <f t="shared" si="121"/>
        <v>0</v>
      </c>
      <c r="AQ105" s="110">
        <f t="shared" si="121"/>
        <v>0</v>
      </c>
      <c r="AR105" s="110">
        <f t="shared" si="121"/>
        <v>0</v>
      </c>
      <c r="AS105" s="110">
        <f t="shared" si="121"/>
        <v>0</v>
      </c>
      <c r="AT105" s="110">
        <f t="shared" si="121"/>
        <v>0</v>
      </c>
      <c r="AU105" s="110">
        <f t="shared" si="121"/>
        <v>0</v>
      </c>
      <c r="AV105" s="110">
        <f t="shared" si="121"/>
        <v>0</v>
      </c>
      <c r="AW105" s="110">
        <f t="shared" si="121"/>
        <v>1777899211</v>
      </c>
      <c r="AX105" s="110">
        <f t="shared" si="121"/>
        <v>1045600000</v>
      </c>
      <c r="AY105" s="110">
        <f t="shared" si="121"/>
        <v>0</v>
      </c>
      <c r="AZ105" s="110">
        <f t="shared" si="121"/>
        <v>6000</v>
      </c>
      <c r="BA105" s="110">
        <f t="shared" si="121"/>
        <v>0</v>
      </c>
      <c r="BB105" s="110">
        <f t="shared" si="121"/>
        <v>11600</v>
      </c>
      <c r="BC105" s="110">
        <f t="shared" si="121"/>
        <v>0</v>
      </c>
      <c r="BD105" s="110">
        <f t="shared" si="121"/>
        <v>0</v>
      </c>
      <c r="BE105" s="110">
        <f t="shared" si="121"/>
        <v>0</v>
      </c>
      <c r="BF105" s="110">
        <f t="shared" si="121"/>
        <v>0</v>
      </c>
      <c r="BG105" s="110">
        <f t="shared" si="121"/>
        <v>0</v>
      </c>
      <c r="BH105" s="110">
        <f t="shared" si="121"/>
        <v>0</v>
      </c>
      <c r="BI105" s="110">
        <f t="shared" si="121"/>
        <v>0</v>
      </c>
      <c r="BJ105" s="110">
        <f t="shared" si="121"/>
        <v>1045617600</v>
      </c>
      <c r="BK105" s="110">
        <f t="shared" si="121"/>
        <v>600000</v>
      </c>
      <c r="BL105" s="110">
        <f t="shared" si="121"/>
        <v>0</v>
      </c>
      <c r="BM105" s="110">
        <f t="shared" si="121"/>
        <v>6000</v>
      </c>
      <c r="BN105" s="110">
        <f t="shared" si="121"/>
        <v>0</v>
      </c>
      <c r="BO105" s="110">
        <f t="shared" si="121"/>
        <v>11600</v>
      </c>
      <c r="BP105" s="110">
        <f t="shared" si="121"/>
        <v>0</v>
      </c>
      <c r="BQ105" s="110">
        <f t="shared" si="121"/>
        <v>0</v>
      </c>
      <c r="BR105" s="110">
        <f t="shared" si="121"/>
        <v>0</v>
      </c>
      <c r="BS105" s="110">
        <f t="shared" si="121"/>
        <v>0</v>
      </c>
      <c r="BT105" s="110">
        <f t="shared" si="121"/>
        <v>0</v>
      </c>
      <c r="BU105" s="110">
        <f t="shared" ref="BU105:CH105" si="122">+BU106+BU107+BU108</f>
        <v>0</v>
      </c>
      <c r="BV105" s="110">
        <f t="shared" si="122"/>
        <v>0</v>
      </c>
      <c r="BW105" s="110">
        <f t="shared" si="122"/>
        <v>617600</v>
      </c>
      <c r="BX105" s="110">
        <f t="shared" si="122"/>
        <v>600000</v>
      </c>
      <c r="BY105" s="110">
        <f t="shared" si="122"/>
        <v>0</v>
      </c>
      <c r="BZ105" s="110">
        <f t="shared" si="122"/>
        <v>6000</v>
      </c>
      <c r="CA105" s="110">
        <f t="shared" si="122"/>
        <v>0</v>
      </c>
      <c r="CB105" s="110">
        <f t="shared" si="122"/>
        <v>11600</v>
      </c>
      <c r="CC105" s="110">
        <f t="shared" si="122"/>
        <v>0</v>
      </c>
      <c r="CD105" s="110">
        <f t="shared" si="122"/>
        <v>0</v>
      </c>
      <c r="CE105" s="110">
        <f t="shared" si="122"/>
        <v>0</v>
      </c>
      <c r="CF105" s="110">
        <f t="shared" si="122"/>
        <v>0</v>
      </c>
      <c r="CG105" s="110">
        <f t="shared" si="122"/>
        <v>0</v>
      </c>
      <c r="CH105" s="110">
        <f t="shared" si="122"/>
        <v>0</v>
      </c>
      <c r="CI105" s="110">
        <f>+CI106+CI107+CI108</f>
        <v>0</v>
      </c>
      <c r="CJ105" s="110">
        <f>+CJ106+CJ107+CJ108</f>
        <v>617600</v>
      </c>
      <c r="CK105" s="93">
        <f t="shared" si="65"/>
        <v>1087100789</v>
      </c>
      <c r="CL105" s="93">
        <f t="shared" si="105"/>
        <v>732281611</v>
      </c>
      <c r="CM105" s="93">
        <f t="shared" si="106"/>
        <v>1045000000</v>
      </c>
      <c r="CN105" s="93">
        <f t="shared" si="107"/>
        <v>0</v>
      </c>
      <c r="CO105" s="161"/>
      <c r="CP105" s="121">
        <f t="shared" ref="CP105:CX105" si="123">+CP106+CP107+CP108</f>
        <v>2865000000</v>
      </c>
      <c r="CQ105" s="121">
        <f t="shared" si="108"/>
        <v>0</v>
      </c>
      <c r="CR105" s="121">
        <f t="shared" si="123"/>
        <v>1777899211</v>
      </c>
      <c r="CS105" s="121">
        <f t="shared" si="123"/>
        <v>0</v>
      </c>
      <c r="CT105" s="121">
        <f t="shared" si="123"/>
        <v>1045617600</v>
      </c>
      <c r="CU105" s="121">
        <f t="shared" si="109"/>
        <v>0</v>
      </c>
      <c r="CV105" s="121">
        <f t="shared" si="123"/>
        <v>617600</v>
      </c>
      <c r="CW105" s="121">
        <f t="shared" si="123"/>
        <v>0</v>
      </c>
      <c r="CX105" s="121">
        <f t="shared" si="123"/>
        <v>617600</v>
      </c>
      <c r="CY105" s="115">
        <f>+CX105-CJ105</f>
        <v>0</v>
      </c>
      <c r="DA105" s="104"/>
      <c r="DB105" s="103"/>
      <c r="DC105" s="104"/>
      <c r="DD105" s="103"/>
      <c r="DE105" s="104"/>
      <c r="DF105" s="103"/>
      <c r="DG105" s="104"/>
      <c r="DH105" s="103"/>
      <c r="DI105" s="104"/>
      <c r="DJ105" s="103"/>
    </row>
    <row r="106" spans="1:114" outlineLevel="4" x14ac:dyDescent="0.25">
      <c r="B106" s="3" t="str">
        <f t="shared" si="82"/>
        <v>A 2-0-4-6-210</v>
      </c>
      <c r="C106" s="98" t="s">
        <v>233</v>
      </c>
      <c r="D106" s="20">
        <v>10</v>
      </c>
      <c r="E106" s="105" t="s">
        <v>234</v>
      </c>
      <c r="F106" s="106">
        <v>1045000000</v>
      </c>
      <c r="G106" s="106">
        <v>0</v>
      </c>
      <c r="H106" s="106">
        <v>3000000</v>
      </c>
      <c r="I106" s="106"/>
      <c r="J106" s="106"/>
      <c r="K106" s="106"/>
      <c r="L106" s="106"/>
      <c r="M106" s="106"/>
      <c r="N106" s="106">
        <v>125000000</v>
      </c>
      <c r="O106" s="110"/>
      <c r="P106" s="110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>
        <f t="shared" si="70"/>
        <v>0</v>
      </c>
      <c r="AF106" s="106">
        <f t="shared" si="70"/>
        <v>128000000</v>
      </c>
      <c r="AG106" s="106"/>
      <c r="AH106" s="106"/>
      <c r="AI106" s="106"/>
      <c r="AJ106" s="106">
        <f>+F106-AE106+AF106</f>
        <v>1173000000</v>
      </c>
      <c r="AK106" s="113">
        <v>1045300000</v>
      </c>
      <c r="AL106" s="113">
        <v>0</v>
      </c>
      <c r="AM106" s="113">
        <v>6000</v>
      </c>
      <c r="AN106" s="106">
        <v>0</v>
      </c>
      <c r="AO106" s="106">
        <v>11600</v>
      </c>
      <c r="AP106" s="106"/>
      <c r="AQ106" s="106"/>
      <c r="AR106" s="106"/>
      <c r="AS106" s="106"/>
      <c r="AT106" s="106"/>
      <c r="AU106" s="106"/>
      <c r="AV106" s="106"/>
      <c r="AW106" s="106">
        <f>+SUM(AK106:AV106)</f>
        <v>1045317600</v>
      </c>
      <c r="AX106" s="106">
        <v>1045300000</v>
      </c>
      <c r="AY106" s="106">
        <v>0</v>
      </c>
      <c r="AZ106" s="106">
        <v>6000</v>
      </c>
      <c r="BA106" s="106">
        <v>0</v>
      </c>
      <c r="BB106" s="106">
        <v>11600</v>
      </c>
      <c r="BC106" s="106"/>
      <c r="BD106" s="106"/>
      <c r="BE106" s="106"/>
      <c r="BF106" s="106"/>
      <c r="BG106" s="106"/>
      <c r="BH106" s="106"/>
      <c r="BI106" s="106"/>
      <c r="BJ106" s="106">
        <f>+SUM(AX106:BI106)</f>
        <v>1045317600</v>
      </c>
      <c r="BK106" s="106">
        <v>300000</v>
      </c>
      <c r="BL106" s="106">
        <v>0</v>
      </c>
      <c r="BM106" s="106">
        <v>6000</v>
      </c>
      <c r="BN106" s="106">
        <v>0</v>
      </c>
      <c r="BO106" s="106">
        <v>11600</v>
      </c>
      <c r="BP106" s="106"/>
      <c r="BQ106" s="106"/>
      <c r="BR106" s="106"/>
      <c r="BS106" s="106"/>
      <c r="BT106" s="106"/>
      <c r="BU106" s="106"/>
      <c r="BV106" s="106"/>
      <c r="BW106" s="106">
        <f>+SUM(BK106:BV106)</f>
        <v>317600</v>
      </c>
      <c r="BX106" s="106">
        <v>300000</v>
      </c>
      <c r="BY106" s="106">
        <v>0</v>
      </c>
      <c r="BZ106" s="106">
        <v>6000</v>
      </c>
      <c r="CA106" s="106">
        <v>0</v>
      </c>
      <c r="CB106" s="106">
        <v>11600</v>
      </c>
      <c r="CC106" s="106"/>
      <c r="CD106" s="106"/>
      <c r="CE106" s="106"/>
      <c r="CF106" s="106"/>
      <c r="CG106" s="106"/>
      <c r="CH106" s="106"/>
      <c r="CI106" s="106"/>
      <c r="CJ106" s="106">
        <f>+SUM(BX106:CI106)</f>
        <v>317600</v>
      </c>
      <c r="CK106" s="93">
        <f t="shared" si="65"/>
        <v>127682400</v>
      </c>
      <c r="CL106" s="93">
        <f t="shared" si="105"/>
        <v>0</v>
      </c>
      <c r="CM106" s="93">
        <f t="shared" si="106"/>
        <v>1045000000</v>
      </c>
      <c r="CN106" s="93">
        <f t="shared" si="107"/>
        <v>0</v>
      </c>
      <c r="CO106" s="17"/>
      <c r="CP106" s="115">
        <v>1173000000</v>
      </c>
      <c r="CQ106" s="115">
        <f t="shared" si="108"/>
        <v>0</v>
      </c>
      <c r="CR106" s="115">
        <v>1045317600</v>
      </c>
      <c r="CS106" s="115">
        <f>+AW106-CR106</f>
        <v>0</v>
      </c>
      <c r="CT106" s="115">
        <v>1045317600</v>
      </c>
      <c r="CU106" s="115">
        <f t="shared" si="109"/>
        <v>0</v>
      </c>
      <c r="CV106" s="115">
        <v>317600</v>
      </c>
      <c r="CW106" s="115">
        <f>+BW106-CV106</f>
        <v>0</v>
      </c>
      <c r="CX106" s="115">
        <v>317600</v>
      </c>
      <c r="CY106" s="115">
        <f>+CJ106-CX106</f>
        <v>0</v>
      </c>
    </row>
    <row r="107" spans="1:114" outlineLevel="4" x14ac:dyDescent="0.25">
      <c r="B107" s="3" t="str">
        <f t="shared" si="82"/>
        <v>A 2-0-4-6-310</v>
      </c>
      <c r="C107" s="98" t="s">
        <v>235</v>
      </c>
      <c r="D107" s="20">
        <v>10</v>
      </c>
      <c r="E107" s="105" t="s">
        <v>236</v>
      </c>
      <c r="F107" s="106">
        <v>800000000</v>
      </c>
      <c r="G107" s="106">
        <v>0</v>
      </c>
      <c r="H107" s="106">
        <v>0</v>
      </c>
      <c r="I107" s="106"/>
      <c r="J107" s="106"/>
      <c r="K107" s="106"/>
      <c r="L107" s="106"/>
      <c r="M107" s="110"/>
      <c r="N107" s="106">
        <v>150000000</v>
      </c>
      <c r="O107" s="106">
        <v>150000000</v>
      </c>
      <c r="P107" s="110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>
        <f t="shared" si="70"/>
        <v>150000000</v>
      </c>
      <c r="AF107" s="106">
        <f t="shared" si="70"/>
        <v>150000000</v>
      </c>
      <c r="AG107" s="106"/>
      <c r="AH107" s="106"/>
      <c r="AI107" s="106"/>
      <c r="AJ107" s="106">
        <f>+F107-AE107+AF107</f>
        <v>800000000</v>
      </c>
      <c r="AK107" s="113">
        <v>300000</v>
      </c>
      <c r="AL107" s="113">
        <v>0</v>
      </c>
      <c r="AM107" s="113">
        <v>0</v>
      </c>
      <c r="AN107" s="106">
        <v>0</v>
      </c>
      <c r="AO107" s="106">
        <v>0</v>
      </c>
      <c r="AP107" s="106"/>
      <c r="AQ107" s="106"/>
      <c r="AR107" s="106"/>
      <c r="AS107" s="106"/>
      <c r="AT107" s="106"/>
      <c r="AU107" s="106"/>
      <c r="AV107" s="106"/>
      <c r="AW107" s="106">
        <f>+SUM(AK107:AV107)</f>
        <v>300000</v>
      </c>
      <c r="AX107" s="106">
        <v>300000</v>
      </c>
      <c r="AY107" s="106">
        <v>0</v>
      </c>
      <c r="AZ107" s="106">
        <v>0</v>
      </c>
      <c r="BA107" s="106">
        <v>0</v>
      </c>
      <c r="BB107" s="106">
        <v>0</v>
      </c>
      <c r="BC107" s="106"/>
      <c r="BD107" s="106"/>
      <c r="BE107" s="106"/>
      <c r="BF107" s="106"/>
      <c r="BG107" s="106"/>
      <c r="BH107" s="106"/>
      <c r="BI107" s="106"/>
      <c r="BJ107" s="106">
        <f>+SUM(AX107:BI107)</f>
        <v>300000</v>
      </c>
      <c r="BK107" s="106">
        <v>300000</v>
      </c>
      <c r="BL107" s="106">
        <v>0</v>
      </c>
      <c r="BM107" s="106">
        <v>0</v>
      </c>
      <c r="BN107" s="106">
        <v>0</v>
      </c>
      <c r="BO107" s="106">
        <v>0</v>
      </c>
      <c r="BP107" s="106"/>
      <c r="BQ107" s="106"/>
      <c r="BR107" s="106"/>
      <c r="BS107" s="106"/>
      <c r="BT107" s="106"/>
      <c r="BU107" s="106"/>
      <c r="BV107" s="106"/>
      <c r="BW107" s="106">
        <f>+SUM(BK107:BV107)</f>
        <v>300000</v>
      </c>
      <c r="BX107" s="106">
        <v>300000</v>
      </c>
      <c r="BY107" s="106">
        <v>0</v>
      </c>
      <c r="BZ107" s="106">
        <v>0</v>
      </c>
      <c r="CA107" s="106">
        <v>0</v>
      </c>
      <c r="CB107" s="106">
        <v>0</v>
      </c>
      <c r="CC107" s="106"/>
      <c r="CD107" s="106"/>
      <c r="CE107" s="106"/>
      <c r="CF107" s="106"/>
      <c r="CG107" s="106"/>
      <c r="CH107" s="106"/>
      <c r="CI107" s="106"/>
      <c r="CJ107" s="106">
        <f>+SUM(BX107:CI107)</f>
        <v>300000</v>
      </c>
      <c r="CK107" s="93">
        <f t="shared" si="65"/>
        <v>799700000</v>
      </c>
      <c r="CL107" s="93">
        <f t="shared" si="105"/>
        <v>0</v>
      </c>
      <c r="CM107" s="93">
        <f t="shared" si="106"/>
        <v>0</v>
      </c>
      <c r="CN107" s="93">
        <f t="shared" si="107"/>
        <v>0</v>
      </c>
      <c r="CO107" s="17"/>
      <c r="CP107" s="115">
        <v>800000000</v>
      </c>
      <c r="CQ107" s="115">
        <f t="shared" si="108"/>
        <v>0</v>
      </c>
      <c r="CR107" s="115">
        <v>300000</v>
      </c>
      <c r="CS107" s="115">
        <f>+AW107-CR107</f>
        <v>0</v>
      </c>
      <c r="CT107" s="115">
        <v>300000</v>
      </c>
      <c r="CU107" s="115">
        <f t="shared" si="109"/>
        <v>0</v>
      </c>
      <c r="CV107" s="115">
        <v>300000</v>
      </c>
      <c r="CW107" s="115">
        <f>+BW107-CV107</f>
        <v>0</v>
      </c>
      <c r="CX107" s="115">
        <v>300000</v>
      </c>
      <c r="CY107" s="115">
        <f>+CJ107-CX107</f>
        <v>0</v>
      </c>
    </row>
    <row r="108" spans="1:114" outlineLevel="4" x14ac:dyDescent="0.25">
      <c r="B108" s="3" t="str">
        <f t="shared" si="82"/>
        <v>A 2-0-4-6-510</v>
      </c>
      <c r="C108" s="98" t="s">
        <v>237</v>
      </c>
      <c r="D108" s="20">
        <v>10</v>
      </c>
      <c r="E108" s="105" t="s">
        <v>238</v>
      </c>
      <c r="F108" s="106">
        <v>742000000</v>
      </c>
      <c r="G108" s="106">
        <v>0</v>
      </c>
      <c r="H108" s="106">
        <v>0</v>
      </c>
      <c r="I108" s="106"/>
      <c r="J108" s="106"/>
      <c r="K108" s="106"/>
      <c r="L108" s="106"/>
      <c r="M108" s="106"/>
      <c r="N108" s="106"/>
      <c r="O108" s="110"/>
      <c r="P108" s="106">
        <v>150000000</v>
      </c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>
        <f t="shared" si="70"/>
        <v>0</v>
      </c>
      <c r="AF108" s="106">
        <f t="shared" si="70"/>
        <v>150000000</v>
      </c>
      <c r="AG108" s="106"/>
      <c r="AH108" s="106"/>
      <c r="AI108" s="106"/>
      <c r="AJ108" s="106">
        <f>+F108-AE108+AF108</f>
        <v>892000000</v>
      </c>
      <c r="AK108" s="113">
        <v>732281611</v>
      </c>
      <c r="AL108" s="113">
        <v>0</v>
      </c>
      <c r="AM108" s="113">
        <v>0</v>
      </c>
      <c r="AN108" s="106">
        <v>0</v>
      </c>
      <c r="AO108" s="106">
        <v>0</v>
      </c>
      <c r="AP108" s="106"/>
      <c r="AQ108" s="106"/>
      <c r="AR108" s="106"/>
      <c r="AS108" s="106"/>
      <c r="AT108" s="106"/>
      <c r="AU108" s="106"/>
      <c r="AV108" s="106"/>
      <c r="AW108" s="106">
        <f>+SUM(AK108:AV108)</f>
        <v>732281611</v>
      </c>
      <c r="AX108" s="106">
        <v>0</v>
      </c>
      <c r="AY108" s="106">
        <v>0</v>
      </c>
      <c r="AZ108" s="106">
        <v>0</v>
      </c>
      <c r="BA108" s="106">
        <v>0</v>
      </c>
      <c r="BB108" s="106">
        <v>0</v>
      </c>
      <c r="BC108" s="106"/>
      <c r="BD108" s="106"/>
      <c r="BE108" s="106"/>
      <c r="BF108" s="106"/>
      <c r="BG108" s="106"/>
      <c r="BH108" s="106"/>
      <c r="BI108" s="106"/>
      <c r="BJ108" s="106">
        <f>+SUM(AX108:BI108)</f>
        <v>0</v>
      </c>
      <c r="BK108" s="106">
        <v>0</v>
      </c>
      <c r="BL108" s="106">
        <v>0</v>
      </c>
      <c r="BM108" s="106">
        <v>0</v>
      </c>
      <c r="BN108" s="106">
        <v>0</v>
      </c>
      <c r="BO108" s="106">
        <v>0</v>
      </c>
      <c r="BP108" s="106"/>
      <c r="BQ108" s="106"/>
      <c r="BR108" s="106"/>
      <c r="BS108" s="106"/>
      <c r="BT108" s="106"/>
      <c r="BU108" s="106"/>
      <c r="BV108" s="106"/>
      <c r="BW108" s="106">
        <f>+SUM(BK108:BV108)</f>
        <v>0</v>
      </c>
      <c r="BX108" s="106">
        <v>0</v>
      </c>
      <c r="BY108" s="106">
        <v>0</v>
      </c>
      <c r="BZ108" s="106">
        <v>0</v>
      </c>
      <c r="CA108" s="106">
        <v>0</v>
      </c>
      <c r="CB108" s="106">
        <v>0</v>
      </c>
      <c r="CC108" s="106"/>
      <c r="CD108" s="106"/>
      <c r="CE108" s="106"/>
      <c r="CF108" s="106"/>
      <c r="CG108" s="106"/>
      <c r="CH108" s="106"/>
      <c r="CI108" s="106"/>
      <c r="CJ108" s="106">
        <f>+SUM(BX108:CI108)</f>
        <v>0</v>
      </c>
      <c r="CK108" s="93">
        <f t="shared" si="65"/>
        <v>159718389</v>
      </c>
      <c r="CL108" s="93">
        <f t="shared" si="105"/>
        <v>732281611</v>
      </c>
      <c r="CM108" s="93">
        <f t="shared" si="106"/>
        <v>0</v>
      </c>
      <c r="CN108" s="93">
        <f t="shared" si="107"/>
        <v>0</v>
      </c>
      <c r="CO108" s="17"/>
      <c r="CP108" s="115">
        <v>892000000</v>
      </c>
      <c r="CQ108" s="115">
        <f t="shared" si="108"/>
        <v>0</v>
      </c>
      <c r="CR108" s="115">
        <v>732281611</v>
      </c>
      <c r="CS108" s="115">
        <f>+AW108-CR108</f>
        <v>0</v>
      </c>
      <c r="CT108" s="115">
        <v>0</v>
      </c>
      <c r="CU108" s="115">
        <f t="shared" si="109"/>
        <v>0</v>
      </c>
      <c r="CV108" s="115">
        <v>0</v>
      </c>
      <c r="CW108" s="115">
        <f>+BW108-CV108</f>
        <v>0</v>
      </c>
      <c r="CX108" s="115">
        <v>0</v>
      </c>
      <c r="CY108" s="115">
        <f>+CJ108-CX108</f>
        <v>0</v>
      </c>
    </row>
    <row r="109" spans="1:114" s="102" customFormat="1" outlineLevel="3" x14ac:dyDescent="0.25">
      <c r="A109" s="100" t="s">
        <v>239</v>
      </c>
      <c r="C109" s="100" t="s">
        <v>239</v>
      </c>
      <c r="D109" s="88">
        <v>10</v>
      </c>
      <c r="E109" s="117" t="s">
        <v>240</v>
      </c>
      <c r="F109" s="110">
        <f>+F110+F111</f>
        <v>65000000</v>
      </c>
      <c r="G109" s="110">
        <f t="shared" ref="G109:BR109" si="124">+G110+G111</f>
        <v>0</v>
      </c>
      <c r="H109" s="110">
        <f t="shared" si="124"/>
        <v>0</v>
      </c>
      <c r="I109" s="110">
        <f t="shared" si="124"/>
        <v>0</v>
      </c>
      <c r="J109" s="110">
        <f t="shared" si="124"/>
        <v>0</v>
      </c>
      <c r="K109" s="110">
        <f t="shared" si="124"/>
        <v>0</v>
      </c>
      <c r="L109" s="110">
        <f t="shared" si="124"/>
        <v>0</v>
      </c>
      <c r="M109" s="110">
        <f t="shared" si="124"/>
        <v>0</v>
      </c>
      <c r="N109" s="110">
        <f t="shared" si="124"/>
        <v>35000000</v>
      </c>
      <c r="O109" s="110">
        <f t="shared" si="124"/>
        <v>0</v>
      </c>
      <c r="P109" s="110">
        <f t="shared" si="124"/>
        <v>0</v>
      </c>
      <c r="Q109" s="110">
        <f t="shared" si="124"/>
        <v>0</v>
      </c>
      <c r="R109" s="110">
        <f t="shared" si="124"/>
        <v>0</v>
      </c>
      <c r="S109" s="110">
        <f t="shared" si="124"/>
        <v>0</v>
      </c>
      <c r="T109" s="110">
        <f t="shared" si="124"/>
        <v>0</v>
      </c>
      <c r="U109" s="110">
        <f t="shared" si="124"/>
        <v>0</v>
      </c>
      <c r="V109" s="110">
        <f t="shared" si="124"/>
        <v>0</v>
      </c>
      <c r="W109" s="110">
        <f t="shared" si="124"/>
        <v>0</v>
      </c>
      <c r="X109" s="110">
        <f t="shared" si="124"/>
        <v>0</v>
      </c>
      <c r="Y109" s="110">
        <f t="shared" si="124"/>
        <v>0</v>
      </c>
      <c r="Z109" s="110">
        <f t="shared" si="124"/>
        <v>0</v>
      </c>
      <c r="AA109" s="110">
        <f t="shared" si="124"/>
        <v>0</v>
      </c>
      <c r="AB109" s="110">
        <f t="shared" si="124"/>
        <v>0</v>
      </c>
      <c r="AC109" s="110">
        <f t="shared" si="124"/>
        <v>0</v>
      </c>
      <c r="AD109" s="110">
        <f t="shared" si="124"/>
        <v>0</v>
      </c>
      <c r="AE109" s="110">
        <f t="shared" si="70"/>
        <v>0</v>
      </c>
      <c r="AF109" s="110">
        <f t="shared" si="70"/>
        <v>35000000</v>
      </c>
      <c r="AG109" s="110">
        <f t="shared" si="124"/>
        <v>0</v>
      </c>
      <c r="AH109" s="110">
        <f t="shared" si="124"/>
        <v>0</v>
      </c>
      <c r="AI109" s="110">
        <f t="shared" si="124"/>
        <v>0</v>
      </c>
      <c r="AJ109" s="110">
        <f>+SUM(AJ110:AJ111)</f>
        <v>100000000</v>
      </c>
      <c r="AK109" s="110">
        <f t="shared" si="124"/>
        <v>1600000</v>
      </c>
      <c r="AL109" s="110">
        <f t="shared" si="124"/>
        <v>3368170</v>
      </c>
      <c r="AM109" s="110">
        <f t="shared" si="124"/>
        <v>91320</v>
      </c>
      <c r="AN109" s="110">
        <f t="shared" si="124"/>
        <v>35205520</v>
      </c>
      <c r="AO109" s="110">
        <f t="shared" si="124"/>
        <v>106340</v>
      </c>
      <c r="AP109" s="110">
        <f t="shared" si="124"/>
        <v>0</v>
      </c>
      <c r="AQ109" s="110">
        <f t="shared" si="124"/>
        <v>0</v>
      </c>
      <c r="AR109" s="110">
        <f t="shared" si="124"/>
        <v>0</v>
      </c>
      <c r="AS109" s="110">
        <f t="shared" si="124"/>
        <v>0</v>
      </c>
      <c r="AT109" s="110">
        <f t="shared" si="124"/>
        <v>0</v>
      </c>
      <c r="AU109" s="110">
        <f t="shared" si="124"/>
        <v>0</v>
      </c>
      <c r="AV109" s="110">
        <f t="shared" si="124"/>
        <v>0</v>
      </c>
      <c r="AW109" s="110">
        <f t="shared" si="124"/>
        <v>40371350</v>
      </c>
      <c r="AX109" s="110">
        <f t="shared" si="124"/>
        <v>1600000</v>
      </c>
      <c r="AY109" s="110">
        <f t="shared" si="124"/>
        <v>368170</v>
      </c>
      <c r="AZ109" s="110">
        <f t="shared" si="124"/>
        <v>3091320</v>
      </c>
      <c r="BA109" s="110">
        <f t="shared" si="124"/>
        <v>205520</v>
      </c>
      <c r="BB109" s="110">
        <f t="shared" si="124"/>
        <v>106340</v>
      </c>
      <c r="BC109" s="110">
        <f t="shared" si="124"/>
        <v>0</v>
      </c>
      <c r="BD109" s="110">
        <f t="shared" si="124"/>
        <v>0</v>
      </c>
      <c r="BE109" s="110">
        <f t="shared" si="124"/>
        <v>0</v>
      </c>
      <c r="BF109" s="110">
        <f t="shared" si="124"/>
        <v>0</v>
      </c>
      <c r="BG109" s="110">
        <f t="shared" si="124"/>
        <v>0</v>
      </c>
      <c r="BH109" s="110">
        <f t="shared" si="124"/>
        <v>0</v>
      </c>
      <c r="BI109" s="110">
        <f t="shared" si="124"/>
        <v>0</v>
      </c>
      <c r="BJ109" s="110">
        <f t="shared" si="124"/>
        <v>5371350</v>
      </c>
      <c r="BK109" s="110">
        <f t="shared" si="124"/>
        <v>500000</v>
      </c>
      <c r="BL109" s="110">
        <f t="shared" si="124"/>
        <v>1468170</v>
      </c>
      <c r="BM109" s="110">
        <f t="shared" si="124"/>
        <v>91320</v>
      </c>
      <c r="BN109" s="110">
        <f t="shared" si="124"/>
        <v>205520</v>
      </c>
      <c r="BO109" s="110">
        <f t="shared" si="124"/>
        <v>106340</v>
      </c>
      <c r="BP109" s="110">
        <f t="shared" si="124"/>
        <v>0</v>
      </c>
      <c r="BQ109" s="110">
        <f t="shared" si="124"/>
        <v>0</v>
      </c>
      <c r="BR109" s="110">
        <f t="shared" si="124"/>
        <v>0</v>
      </c>
      <c r="BS109" s="110">
        <f t="shared" ref="BS109:CJ109" si="125">+BS110+BS111</f>
        <v>0</v>
      </c>
      <c r="BT109" s="110">
        <f t="shared" si="125"/>
        <v>0</v>
      </c>
      <c r="BU109" s="110">
        <f t="shared" si="125"/>
        <v>0</v>
      </c>
      <c r="BV109" s="110">
        <f t="shared" si="125"/>
        <v>0</v>
      </c>
      <c r="BW109" s="110">
        <f t="shared" si="125"/>
        <v>2371350</v>
      </c>
      <c r="BX109" s="110">
        <f t="shared" si="125"/>
        <v>500000</v>
      </c>
      <c r="BY109" s="110">
        <f t="shared" si="125"/>
        <v>1468170</v>
      </c>
      <c r="BZ109" s="110">
        <f t="shared" si="125"/>
        <v>91320</v>
      </c>
      <c r="CA109" s="110">
        <f t="shared" si="125"/>
        <v>205520</v>
      </c>
      <c r="CB109" s="110">
        <f t="shared" si="125"/>
        <v>106340</v>
      </c>
      <c r="CC109" s="110">
        <f t="shared" si="125"/>
        <v>0</v>
      </c>
      <c r="CD109" s="110">
        <f t="shared" si="125"/>
        <v>0</v>
      </c>
      <c r="CE109" s="110">
        <f t="shared" si="125"/>
        <v>0</v>
      </c>
      <c r="CF109" s="110">
        <f t="shared" si="125"/>
        <v>0</v>
      </c>
      <c r="CG109" s="110">
        <f t="shared" si="125"/>
        <v>0</v>
      </c>
      <c r="CH109" s="110">
        <f t="shared" si="125"/>
        <v>0</v>
      </c>
      <c r="CI109" s="110">
        <f t="shared" si="125"/>
        <v>0</v>
      </c>
      <c r="CJ109" s="110">
        <f t="shared" si="125"/>
        <v>2371350</v>
      </c>
      <c r="CK109" s="93">
        <f t="shared" si="65"/>
        <v>59628650</v>
      </c>
      <c r="CL109" s="93">
        <f t="shared" si="105"/>
        <v>35000000</v>
      </c>
      <c r="CM109" s="93">
        <f t="shared" si="106"/>
        <v>3000000</v>
      </c>
      <c r="CN109" s="93">
        <f t="shared" si="107"/>
        <v>0</v>
      </c>
      <c r="CO109" s="161"/>
      <c r="CP109" s="121">
        <f>+CP110+CP111</f>
        <v>100000000</v>
      </c>
      <c r="CQ109" s="121">
        <f t="shared" si="108"/>
        <v>0</v>
      </c>
      <c r="CR109" s="121">
        <f>+CR110+CR111</f>
        <v>40371350</v>
      </c>
      <c r="CS109" s="121">
        <f t="shared" ref="CS109:CW109" si="126">+CS110+CS111</f>
        <v>0</v>
      </c>
      <c r="CT109" s="121">
        <f>+CT110+CT111</f>
        <v>5371350</v>
      </c>
      <c r="CU109" s="121">
        <f t="shared" si="109"/>
        <v>0</v>
      </c>
      <c r="CV109" s="121">
        <f>+CV110+CV111</f>
        <v>2371350</v>
      </c>
      <c r="CW109" s="121">
        <f t="shared" si="126"/>
        <v>0</v>
      </c>
      <c r="CX109" s="121">
        <f>+CX110+CX111</f>
        <v>2371350</v>
      </c>
      <c r="CY109" s="115">
        <f>+CX109-CJ109</f>
        <v>0</v>
      </c>
      <c r="DA109" s="104"/>
      <c r="DB109" s="103"/>
      <c r="DC109" s="104"/>
      <c r="DD109" s="103"/>
      <c r="DE109" s="104"/>
      <c r="DF109" s="103"/>
      <c r="DG109" s="104"/>
      <c r="DH109" s="103"/>
      <c r="DI109" s="104"/>
      <c r="DJ109" s="103"/>
    </row>
    <row r="110" spans="1:114" outlineLevel="4" x14ac:dyDescent="0.25">
      <c r="B110" s="3" t="str">
        <f t="shared" si="82"/>
        <v>A 2-0-4-7-510</v>
      </c>
      <c r="C110" s="98" t="s">
        <v>241</v>
      </c>
      <c r="D110" s="20">
        <v>10</v>
      </c>
      <c r="E110" s="105" t="s">
        <v>242</v>
      </c>
      <c r="F110" s="106">
        <v>15000000</v>
      </c>
      <c r="G110" s="106">
        <v>0</v>
      </c>
      <c r="H110" s="106">
        <v>0</v>
      </c>
      <c r="I110" s="106"/>
      <c r="J110" s="106"/>
      <c r="K110" s="106"/>
      <c r="L110" s="106"/>
      <c r="M110" s="110"/>
      <c r="N110" s="110"/>
      <c r="O110" s="110"/>
      <c r="P110" s="110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>
        <f t="shared" si="70"/>
        <v>0</v>
      </c>
      <c r="AF110" s="106">
        <f t="shared" si="70"/>
        <v>0</v>
      </c>
      <c r="AG110" s="106"/>
      <c r="AH110" s="106"/>
      <c r="AI110" s="106"/>
      <c r="AJ110" s="106">
        <f>+F110-AE110+AF110</f>
        <v>15000000</v>
      </c>
      <c r="AK110" s="113">
        <v>1300000</v>
      </c>
      <c r="AL110" s="113">
        <v>295000</v>
      </c>
      <c r="AM110" s="113">
        <v>0</v>
      </c>
      <c r="AN110" s="106">
        <v>0</v>
      </c>
      <c r="AO110" s="106">
        <v>0</v>
      </c>
      <c r="AP110" s="106"/>
      <c r="AQ110" s="106"/>
      <c r="AR110" s="106"/>
      <c r="AS110" s="106"/>
      <c r="AT110" s="106"/>
      <c r="AU110" s="106"/>
      <c r="AV110" s="106"/>
      <c r="AW110" s="106">
        <f>+SUM(AK110:AV110)</f>
        <v>1595000</v>
      </c>
      <c r="AX110" s="106">
        <v>1300000</v>
      </c>
      <c r="AY110" s="106">
        <v>295000</v>
      </c>
      <c r="AZ110" s="106">
        <v>0</v>
      </c>
      <c r="BA110" s="106">
        <v>0</v>
      </c>
      <c r="BB110" s="106">
        <v>0</v>
      </c>
      <c r="BC110" s="106"/>
      <c r="BD110" s="106"/>
      <c r="BE110" s="106"/>
      <c r="BF110" s="106"/>
      <c r="BG110" s="106"/>
      <c r="BH110" s="106"/>
      <c r="BI110" s="106"/>
      <c r="BJ110" s="106">
        <f>+SUM(AX110:BI110)</f>
        <v>1595000</v>
      </c>
      <c r="BK110" s="106">
        <v>200000</v>
      </c>
      <c r="BL110" s="106">
        <v>1395000</v>
      </c>
      <c r="BM110" s="106">
        <v>0</v>
      </c>
      <c r="BN110" s="106">
        <v>0</v>
      </c>
      <c r="BO110" s="106">
        <v>0</v>
      </c>
      <c r="BP110" s="106"/>
      <c r="BQ110" s="106"/>
      <c r="BR110" s="106"/>
      <c r="BS110" s="106"/>
      <c r="BT110" s="106"/>
      <c r="BU110" s="106"/>
      <c r="BV110" s="106"/>
      <c r="BW110" s="106">
        <f>+SUM(BK110:BV110)</f>
        <v>1595000</v>
      </c>
      <c r="BX110" s="106">
        <v>200000</v>
      </c>
      <c r="BY110" s="106">
        <v>1395000</v>
      </c>
      <c r="BZ110" s="106">
        <v>0</v>
      </c>
      <c r="CA110" s="106">
        <v>0</v>
      </c>
      <c r="CB110" s="106">
        <v>0</v>
      </c>
      <c r="CC110" s="106"/>
      <c r="CD110" s="106"/>
      <c r="CE110" s="106"/>
      <c r="CF110" s="106"/>
      <c r="CG110" s="106"/>
      <c r="CH110" s="106"/>
      <c r="CI110" s="106"/>
      <c r="CJ110" s="106">
        <f>+SUM(BX110:CI110)</f>
        <v>1595000</v>
      </c>
      <c r="CK110" s="93">
        <f t="shared" si="65"/>
        <v>13405000</v>
      </c>
      <c r="CL110" s="93">
        <f t="shared" si="105"/>
        <v>0</v>
      </c>
      <c r="CM110" s="93">
        <f t="shared" si="106"/>
        <v>0</v>
      </c>
      <c r="CN110" s="93">
        <f t="shared" si="107"/>
        <v>0</v>
      </c>
      <c r="CO110" s="17"/>
      <c r="CP110" s="115">
        <v>15000000</v>
      </c>
      <c r="CQ110" s="115">
        <f t="shared" si="108"/>
        <v>0</v>
      </c>
      <c r="CR110" s="115">
        <v>1595000</v>
      </c>
      <c r="CS110" s="115">
        <f>+AW110-CR110</f>
        <v>0</v>
      </c>
      <c r="CT110" s="115">
        <v>1595000</v>
      </c>
      <c r="CU110" s="115">
        <f t="shared" si="109"/>
        <v>0</v>
      </c>
      <c r="CV110" s="115">
        <v>1595000</v>
      </c>
      <c r="CW110" s="115">
        <f>+BW110-CV110</f>
        <v>0</v>
      </c>
      <c r="CX110" s="115">
        <v>1595000</v>
      </c>
      <c r="CY110" s="115">
        <f>+CJ110-CX110</f>
        <v>0</v>
      </c>
    </row>
    <row r="111" spans="1:114" s="17" customFormat="1" outlineLevel="4" x14ac:dyDescent="0.25">
      <c r="B111" s="17" t="str">
        <f t="shared" si="82"/>
        <v>A 2-0-4-7-610</v>
      </c>
      <c r="C111" s="98" t="s">
        <v>243</v>
      </c>
      <c r="D111" s="20">
        <v>10</v>
      </c>
      <c r="E111" s="105" t="s">
        <v>244</v>
      </c>
      <c r="F111" s="106">
        <v>50000000</v>
      </c>
      <c r="G111" s="106">
        <v>0</v>
      </c>
      <c r="H111" s="106">
        <v>0</v>
      </c>
      <c r="I111" s="106"/>
      <c r="J111" s="106"/>
      <c r="K111" s="106"/>
      <c r="L111" s="106"/>
      <c r="M111" s="110"/>
      <c r="N111" s="106">
        <v>35000000</v>
      </c>
      <c r="O111" s="110"/>
      <c r="P111" s="110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>
        <f t="shared" si="70"/>
        <v>0</v>
      </c>
      <c r="AF111" s="106">
        <f t="shared" si="70"/>
        <v>35000000</v>
      </c>
      <c r="AG111" s="106"/>
      <c r="AH111" s="106"/>
      <c r="AI111" s="106"/>
      <c r="AJ111" s="106">
        <f>+F111-AE111+AF111</f>
        <v>85000000</v>
      </c>
      <c r="AK111" s="113">
        <v>300000</v>
      </c>
      <c r="AL111" s="113">
        <v>3073170</v>
      </c>
      <c r="AM111" s="113">
        <v>91320</v>
      </c>
      <c r="AN111" s="106">
        <v>35205520</v>
      </c>
      <c r="AO111" s="106">
        <v>106340</v>
      </c>
      <c r="AP111" s="106"/>
      <c r="AQ111" s="106"/>
      <c r="AR111" s="106"/>
      <c r="AS111" s="106"/>
      <c r="AT111" s="106"/>
      <c r="AU111" s="106"/>
      <c r="AV111" s="106"/>
      <c r="AW111" s="106">
        <f>+SUM(AK111:AV111)</f>
        <v>38776350</v>
      </c>
      <c r="AX111" s="106">
        <v>300000</v>
      </c>
      <c r="AY111" s="106">
        <v>73170</v>
      </c>
      <c r="AZ111" s="106">
        <v>3091320</v>
      </c>
      <c r="BA111" s="106">
        <v>205520</v>
      </c>
      <c r="BB111" s="106">
        <v>106340</v>
      </c>
      <c r="BC111" s="106"/>
      <c r="BD111" s="106"/>
      <c r="BE111" s="106"/>
      <c r="BF111" s="106"/>
      <c r="BG111" s="106"/>
      <c r="BH111" s="106"/>
      <c r="BI111" s="106"/>
      <c r="BJ111" s="106">
        <f>+SUM(AX111:BI111)</f>
        <v>3776350</v>
      </c>
      <c r="BK111" s="106">
        <v>300000</v>
      </c>
      <c r="BL111" s="106">
        <v>73170</v>
      </c>
      <c r="BM111" s="106">
        <v>91320</v>
      </c>
      <c r="BN111" s="106">
        <v>205520</v>
      </c>
      <c r="BO111" s="106">
        <v>106340</v>
      </c>
      <c r="BP111" s="106"/>
      <c r="BQ111" s="106"/>
      <c r="BR111" s="106"/>
      <c r="BS111" s="106"/>
      <c r="BT111" s="106"/>
      <c r="BU111" s="106"/>
      <c r="BV111" s="106"/>
      <c r="BW111" s="106">
        <f>+SUM(BK111:BV111)</f>
        <v>776350</v>
      </c>
      <c r="BX111" s="106">
        <v>300000</v>
      </c>
      <c r="BY111" s="106">
        <v>73170</v>
      </c>
      <c r="BZ111" s="106">
        <v>91320</v>
      </c>
      <c r="CA111" s="106">
        <v>205520</v>
      </c>
      <c r="CB111" s="106">
        <v>106340</v>
      </c>
      <c r="CC111" s="106"/>
      <c r="CD111" s="106"/>
      <c r="CE111" s="106"/>
      <c r="CF111" s="106"/>
      <c r="CG111" s="106"/>
      <c r="CH111" s="106"/>
      <c r="CI111" s="106"/>
      <c r="CJ111" s="106">
        <f>+SUM(BX111:CI111)</f>
        <v>776350</v>
      </c>
      <c r="CK111" s="93">
        <f t="shared" si="65"/>
        <v>46223650</v>
      </c>
      <c r="CL111" s="93">
        <f t="shared" si="105"/>
        <v>35000000</v>
      </c>
      <c r="CM111" s="93">
        <f t="shared" si="106"/>
        <v>3000000</v>
      </c>
      <c r="CN111" s="93">
        <f t="shared" si="107"/>
        <v>0</v>
      </c>
      <c r="CP111" s="115">
        <v>85000000</v>
      </c>
      <c r="CQ111" s="148">
        <f t="shared" si="108"/>
        <v>0</v>
      </c>
      <c r="CR111" s="115">
        <v>38776350</v>
      </c>
      <c r="CS111" s="148">
        <f>+AW111-CR111</f>
        <v>0</v>
      </c>
      <c r="CT111" s="115">
        <v>3776350</v>
      </c>
      <c r="CU111" s="148">
        <f t="shared" si="109"/>
        <v>0</v>
      </c>
      <c r="CV111" s="115">
        <v>776350</v>
      </c>
      <c r="CW111" s="115">
        <f>+BW111-CV111</f>
        <v>0</v>
      </c>
      <c r="CX111" s="115">
        <v>776350</v>
      </c>
      <c r="CY111" s="115">
        <f>+CJ111-CX111</f>
        <v>0</v>
      </c>
      <c r="DA111" s="149"/>
      <c r="DB111" s="150"/>
      <c r="DC111" s="149"/>
      <c r="DD111" s="150"/>
      <c r="DE111" s="149"/>
      <c r="DF111" s="150"/>
      <c r="DG111" s="149"/>
      <c r="DH111" s="150"/>
      <c r="DI111" s="149"/>
      <c r="DJ111" s="150"/>
    </row>
    <row r="112" spans="1:114" s="120" customFormat="1" outlineLevel="3" x14ac:dyDescent="0.25">
      <c r="A112" s="100" t="s">
        <v>245</v>
      </c>
      <c r="C112" s="100" t="s">
        <v>245</v>
      </c>
      <c r="D112" s="88">
        <v>10</v>
      </c>
      <c r="E112" s="117" t="s">
        <v>246</v>
      </c>
      <c r="F112" s="110">
        <f>SUM(F113:F117)</f>
        <v>1486200000</v>
      </c>
      <c r="G112" s="110">
        <f t="shared" ref="G112:BR112" si="127">SUM(G113:G117)</f>
        <v>0</v>
      </c>
      <c r="H112" s="110">
        <f t="shared" si="127"/>
        <v>0</v>
      </c>
      <c r="I112" s="110">
        <f t="shared" si="127"/>
        <v>0</v>
      </c>
      <c r="J112" s="110">
        <f t="shared" si="127"/>
        <v>0</v>
      </c>
      <c r="K112" s="110">
        <f t="shared" si="127"/>
        <v>0</v>
      </c>
      <c r="L112" s="110">
        <f t="shared" si="127"/>
        <v>0</v>
      </c>
      <c r="M112" s="110">
        <f t="shared" si="127"/>
        <v>0</v>
      </c>
      <c r="N112" s="110">
        <f t="shared" si="127"/>
        <v>0</v>
      </c>
      <c r="O112" s="110">
        <f t="shared" si="127"/>
        <v>0</v>
      </c>
      <c r="P112" s="110">
        <f t="shared" si="127"/>
        <v>0</v>
      </c>
      <c r="Q112" s="110">
        <f t="shared" si="127"/>
        <v>0</v>
      </c>
      <c r="R112" s="110">
        <f t="shared" si="127"/>
        <v>0</v>
      </c>
      <c r="S112" s="110">
        <f t="shared" si="127"/>
        <v>0</v>
      </c>
      <c r="T112" s="110">
        <f t="shared" si="127"/>
        <v>0</v>
      </c>
      <c r="U112" s="110">
        <f t="shared" si="127"/>
        <v>0</v>
      </c>
      <c r="V112" s="110">
        <f t="shared" si="127"/>
        <v>0</v>
      </c>
      <c r="W112" s="110">
        <f t="shared" si="127"/>
        <v>0</v>
      </c>
      <c r="X112" s="110">
        <f t="shared" si="127"/>
        <v>0</v>
      </c>
      <c r="Y112" s="110">
        <f t="shared" si="127"/>
        <v>0</v>
      </c>
      <c r="Z112" s="110">
        <f t="shared" si="127"/>
        <v>0</v>
      </c>
      <c r="AA112" s="110">
        <f t="shared" si="127"/>
        <v>0</v>
      </c>
      <c r="AB112" s="110">
        <f t="shared" si="127"/>
        <v>0</v>
      </c>
      <c r="AC112" s="110">
        <f t="shared" si="127"/>
        <v>0</v>
      </c>
      <c r="AD112" s="110">
        <f t="shared" si="127"/>
        <v>0</v>
      </c>
      <c r="AE112" s="110">
        <f t="shared" si="70"/>
        <v>0</v>
      </c>
      <c r="AF112" s="110">
        <f t="shared" si="70"/>
        <v>0</v>
      </c>
      <c r="AG112" s="110">
        <f t="shared" si="127"/>
        <v>0</v>
      </c>
      <c r="AH112" s="110">
        <f t="shared" si="127"/>
        <v>0</v>
      </c>
      <c r="AI112" s="110">
        <f t="shared" si="127"/>
        <v>0</v>
      </c>
      <c r="AJ112" s="110">
        <f>+SUM(AJ113:AJ117)</f>
        <v>1486200000</v>
      </c>
      <c r="AK112" s="110">
        <f t="shared" si="127"/>
        <v>1486200000</v>
      </c>
      <c r="AL112" s="110">
        <f t="shared" si="127"/>
        <v>0</v>
      </c>
      <c r="AM112" s="110">
        <f t="shared" si="127"/>
        <v>0</v>
      </c>
      <c r="AN112" s="110">
        <f t="shared" si="127"/>
        <v>0</v>
      </c>
      <c r="AO112" s="110">
        <f t="shared" si="127"/>
        <v>0</v>
      </c>
      <c r="AP112" s="110">
        <f t="shared" si="127"/>
        <v>0</v>
      </c>
      <c r="AQ112" s="110">
        <f t="shared" si="127"/>
        <v>0</v>
      </c>
      <c r="AR112" s="110">
        <f t="shared" si="127"/>
        <v>0</v>
      </c>
      <c r="AS112" s="110">
        <f t="shared" si="127"/>
        <v>0</v>
      </c>
      <c r="AT112" s="110">
        <f t="shared" si="127"/>
        <v>0</v>
      </c>
      <c r="AU112" s="110">
        <f t="shared" si="127"/>
        <v>0</v>
      </c>
      <c r="AV112" s="110">
        <f t="shared" si="127"/>
        <v>0</v>
      </c>
      <c r="AW112" s="110">
        <f t="shared" si="127"/>
        <v>1486200000</v>
      </c>
      <c r="AX112" s="110">
        <f t="shared" si="127"/>
        <v>47358995</v>
      </c>
      <c r="AY112" s="110">
        <f t="shared" si="127"/>
        <v>79959126</v>
      </c>
      <c r="AZ112" s="110">
        <f t="shared" si="127"/>
        <v>128833572</v>
      </c>
      <c r="BA112" s="110">
        <f t="shared" si="127"/>
        <v>118671067</v>
      </c>
      <c r="BB112" s="110">
        <f t="shared" si="127"/>
        <v>97742912</v>
      </c>
      <c r="BC112" s="110">
        <f t="shared" si="127"/>
        <v>0</v>
      </c>
      <c r="BD112" s="110">
        <f t="shared" si="127"/>
        <v>0</v>
      </c>
      <c r="BE112" s="110">
        <f t="shared" si="127"/>
        <v>0</v>
      </c>
      <c r="BF112" s="110">
        <f t="shared" si="127"/>
        <v>0</v>
      </c>
      <c r="BG112" s="110">
        <f t="shared" si="127"/>
        <v>0</v>
      </c>
      <c r="BH112" s="110">
        <f t="shared" si="127"/>
        <v>0</v>
      </c>
      <c r="BI112" s="110">
        <f t="shared" si="127"/>
        <v>0</v>
      </c>
      <c r="BJ112" s="110">
        <f t="shared" si="127"/>
        <v>472565672</v>
      </c>
      <c r="BK112" s="110">
        <f t="shared" si="127"/>
        <v>47358995</v>
      </c>
      <c r="BL112" s="110">
        <f t="shared" si="127"/>
        <v>79959126</v>
      </c>
      <c r="BM112" s="110">
        <f t="shared" si="127"/>
        <v>128830572</v>
      </c>
      <c r="BN112" s="110">
        <f t="shared" si="127"/>
        <v>118671067</v>
      </c>
      <c r="BO112" s="110">
        <f t="shared" si="127"/>
        <v>97742912</v>
      </c>
      <c r="BP112" s="110">
        <f t="shared" si="127"/>
        <v>0</v>
      </c>
      <c r="BQ112" s="110">
        <f t="shared" si="127"/>
        <v>0</v>
      </c>
      <c r="BR112" s="110">
        <f t="shared" si="127"/>
        <v>0</v>
      </c>
      <c r="BS112" s="110">
        <f t="shared" ref="BS112:CJ112" si="128">SUM(BS113:BS117)</f>
        <v>0</v>
      </c>
      <c r="BT112" s="110">
        <f t="shared" si="128"/>
        <v>0</v>
      </c>
      <c r="BU112" s="110">
        <f t="shared" si="128"/>
        <v>0</v>
      </c>
      <c r="BV112" s="110">
        <f t="shared" si="128"/>
        <v>0</v>
      </c>
      <c r="BW112" s="110">
        <f t="shared" si="128"/>
        <v>472562672</v>
      </c>
      <c r="BX112" s="110">
        <f t="shared" si="128"/>
        <v>46466345</v>
      </c>
      <c r="BY112" s="110">
        <f t="shared" si="128"/>
        <v>80851776</v>
      </c>
      <c r="BZ112" s="110">
        <f t="shared" si="128"/>
        <v>128830572</v>
      </c>
      <c r="CA112" s="110">
        <f t="shared" si="128"/>
        <v>118671067</v>
      </c>
      <c r="CB112" s="110">
        <f t="shared" si="128"/>
        <v>92746342</v>
      </c>
      <c r="CC112" s="110">
        <f t="shared" si="128"/>
        <v>0</v>
      </c>
      <c r="CD112" s="110">
        <f t="shared" si="128"/>
        <v>0</v>
      </c>
      <c r="CE112" s="110">
        <f t="shared" si="128"/>
        <v>0</v>
      </c>
      <c r="CF112" s="110">
        <f t="shared" si="128"/>
        <v>0</v>
      </c>
      <c r="CG112" s="110">
        <f t="shared" si="128"/>
        <v>0</v>
      </c>
      <c r="CH112" s="110">
        <f t="shared" si="128"/>
        <v>0</v>
      </c>
      <c r="CI112" s="110">
        <f t="shared" si="128"/>
        <v>0</v>
      </c>
      <c r="CJ112" s="110">
        <f t="shared" si="128"/>
        <v>467566102</v>
      </c>
      <c r="CK112" s="93">
        <f t="shared" si="65"/>
        <v>0</v>
      </c>
      <c r="CL112" s="93">
        <f t="shared" si="105"/>
        <v>1013634328</v>
      </c>
      <c r="CM112" s="93">
        <f t="shared" si="106"/>
        <v>3000</v>
      </c>
      <c r="CN112" s="93">
        <f t="shared" si="107"/>
        <v>4996570</v>
      </c>
      <c r="CO112" s="161"/>
      <c r="CP112" s="162">
        <f>SUM(CP113:CP117)</f>
        <v>1486200000</v>
      </c>
      <c r="CQ112" s="162">
        <f t="shared" si="108"/>
        <v>0</v>
      </c>
      <c r="CR112" s="162">
        <f>SUM(CR113:CR117)</f>
        <v>1486200000</v>
      </c>
      <c r="CS112" s="162">
        <f>SUM(CS113:CS117)</f>
        <v>0</v>
      </c>
      <c r="CT112" s="162">
        <f>SUM(CT113:CT117)</f>
        <v>472565672</v>
      </c>
      <c r="CU112" s="162">
        <f t="shared" si="109"/>
        <v>0</v>
      </c>
      <c r="CV112" s="162">
        <f>SUM(CV113:CV117)</f>
        <v>472562672</v>
      </c>
      <c r="CW112" s="162">
        <f>SUM(CW113:CW117)</f>
        <v>0</v>
      </c>
      <c r="CX112" s="162">
        <f>SUM(CX113:CX117)</f>
        <v>467566102</v>
      </c>
      <c r="CY112" s="163">
        <f>+CX112-CJ112</f>
        <v>0</v>
      </c>
      <c r="DA112" s="164"/>
      <c r="DB112" s="165"/>
      <c r="DC112" s="164"/>
      <c r="DD112" s="165"/>
      <c r="DE112" s="164"/>
      <c r="DF112" s="165"/>
      <c r="DG112" s="164"/>
      <c r="DH112" s="165"/>
      <c r="DI112" s="164"/>
      <c r="DJ112" s="165"/>
    </row>
    <row r="113" spans="1:114" s="17" customFormat="1" outlineLevel="4" x14ac:dyDescent="0.25">
      <c r="B113" s="17" t="str">
        <f t="shared" si="82"/>
        <v>A 2-0-4-8-110</v>
      </c>
      <c r="C113" s="98" t="s">
        <v>247</v>
      </c>
      <c r="D113" s="20">
        <v>10</v>
      </c>
      <c r="E113" s="105" t="s">
        <v>248</v>
      </c>
      <c r="F113" s="106">
        <v>110000000</v>
      </c>
      <c r="G113" s="106">
        <v>0</v>
      </c>
      <c r="H113" s="106">
        <v>0</v>
      </c>
      <c r="I113" s="106"/>
      <c r="J113" s="106"/>
      <c r="K113" s="106"/>
      <c r="L113" s="106"/>
      <c r="M113" s="110"/>
      <c r="N113" s="110"/>
      <c r="O113" s="110"/>
      <c r="P113" s="110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>
        <f t="shared" si="70"/>
        <v>0</v>
      </c>
      <c r="AF113" s="106">
        <f t="shared" si="70"/>
        <v>0</v>
      </c>
      <c r="AG113" s="106"/>
      <c r="AH113" s="106"/>
      <c r="AI113" s="106"/>
      <c r="AJ113" s="106">
        <f>+F113-AE113+AF113</f>
        <v>110000000</v>
      </c>
      <c r="AK113" s="113">
        <v>110000000</v>
      </c>
      <c r="AL113" s="113">
        <v>0</v>
      </c>
      <c r="AM113" s="113">
        <v>0</v>
      </c>
      <c r="AN113" s="106">
        <v>0</v>
      </c>
      <c r="AO113" s="106">
        <v>0</v>
      </c>
      <c r="AP113" s="106"/>
      <c r="AQ113" s="106"/>
      <c r="AR113" s="106"/>
      <c r="AS113" s="106"/>
      <c r="AT113" s="106"/>
      <c r="AU113" s="106"/>
      <c r="AV113" s="106"/>
      <c r="AW113" s="106">
        <f>+SUM(AK113:AV113)</f>
        <v>110000000</v>
      </c>
      <c r="AX113" s="106">
        <v>6301568</v>
      </c>
      <c r="AY113" s="106">
        <v>4110139</v>
      </c>
      <c r="AZ113" s="106">
        <v>13143810</v>
      </c>
      <c r="BA113" s="106">
        <v>5721941</v>
      </c>
      <c r="BB113" s="106">
        <v>12811019</v>
      </c>
      <c r="BC113" s="106"/>
      <c r="BD113" s="106"/>
      <c r="BE113" s="106"/>
      <c r="BF113" s="106"/>
      <c r="BG113" s="106"/>
      <c r="BH113" s="106"/>
      <c r="BI113" s="106"/>
      <c r="BJ113" s="106">
        <f>+SUM(AX113:BI113)</f>
        <v>42088477</v>
      </c>
      <c r="BK113" s="106">
        <v>6301568</v>
      </c>
      <c r="BL113" s="106">
        <v>4110139</v>
      </c>
      <c r="BM113" s="106">
        <v>13143810</v>
      </c>
      <c r="BN113" s="106">
        <v>5721941</v>
      </c>
      <c r="BO113" s="106">
        <v>12811019</v>
      </c>
      <c r="BP113" s="106"/>
      <c r="BQ113" s="106"/>
      <c r="BR113" s="106"/>
      <c r="BS113" s="106"/>
      <c r="BT113" s="106"/>
      <c r="BU113" s="106"/>
      <c r="BV113" s="106"/>
      <c r="BW113" s="106">
        <f>+SUM(BK113:BV113)</f>
        <v>42088477</v>
      </c>
      <c r="BX113" s="106">
        <v>6301568</v>
      </c>
      <c r="BY113" s="106">
        <v>4110139</v>
      </c>
      <c r="BZ113" s="106">
        <v>13143810</v>
      </c>
      <c r="CA113" s="106">
        <v>5721941</v>
      </c>
      <c r="CB113" s="106">
        <v>9067329</v>
      </c>
      <c r="CC113" s="106"/>
      <c r="CD113" s="106"/>
      <c r="CE113" s="106"/>
      <c r="CF113" s="106"/>
      <c r="CG113" s="106"/>
      <c r="CH113" s="106"/>
      <c r="CI113" s="106"/>
      <c r="CJ113" s="106">
        <f>+SUM(BX113:CI113)</f>
        <v>38344787</v>
      </c>
      <c r="CK113" s="93">
        <f t="shared" si="65"/>
        <v>0</v>
      </c>
      <c r="CL113" s="93">
        <f t="shared" si="105"/>
        <v>67911523</v>
      </c>
      <c r="CM113" s="93">
        <f t="shared" si="106"/>
        <v>0</v>
      </c>
      <c r="CN113" s="93">
        <f t="shared" si="107"/>
        <v>3743690</v>
      </c>
      <c r="CP113" s="115">
        <v>110000000</v>
      </c>
      <c r="CQ113" s="152">
        <f t="shared" si="108"/>
        <v>0</v>
      </c>
      <c r="CR113" s="115">
        <v>110000000</v>
      </c>
      <c r="CS113" s="152">
        <f t="shared" ref="CS113:CS139" si="129">+AW113-CR113</f>
        <v>0</v>
      </c>
      <c r="CT113" s="115">
        <v>42088477</v>
      </c>
      <c r="CU113" s="152">
        <f t="shared" si="109"/>
        <v>0</v>
      </c>
      <c r="CV113" s="115">
        <v>42088477</v>
      </c>
      <c r="CW113" s="115">
        <f>+BW113-CV113</f>
        <v>0</v>
      </c>
      <c r="CX113" s="115">
        <v>38344787</v>
      </c>
      <c r="CY113" s="115">
        <f>+CJ113-CX113</f>
        <v>0</v>
      </c>
      <c r="DA113" s="149"/>
      <c r="DB113" s="150"/>
      <c r="DC113" s="149"/>
      <c r="DD113" s="150"/>
      <c r="DE113" s="149"/>
      <c r="DF113" s="150"/>
      <c r="DG113" s="149"/>
      <c r="DH113" s="150"/>
      <c r="DI113" s="149"/>
      <c r="DJ113" s="150"/>
    </row>
    <row r="114" spans="1:114" outlineLevel="4" x14ac:dyDescent="0.25">
      <c r="B114" s="3" t="str">
        <f t="shared" si="82"/>
        <v>A 2-0-4-8-210</v>
      </c>
      <c r="C114" s="98" t="s">
        <v>249</v>
      </c>
      <c r="D114" s="20">
        <v>10</v>
      </c>
      <c r="E114" s="105" t="s">
        <v>250</v>
      </c>
      <c r="F114" s="106">
        <v>704000000</v>
      </c>
      <c r="G114" s="106">
        <v>0</v>
      </c>
      <c r="H114" s="106">
        <v>0</v>
      </c>
      <c r="I114" s="106"/>
      <c r="J114" s="106"/>
      <c r="K114" s="106"/>
      <c r="L114" s="106"/>
      <c r="M114" s="110"/>
      <c r="N114" s="110"/>
      <c r="O114" s="110"/>
      <c r="P114" s="110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>
        <f t="shared" si="70"/>
        <v>0</v>
      </c>
      <c r="AF114" s="106">
        <f t="shared" si="70"/>
        <v>0</v>
      </c>
      <c r="AG114" s="106"/>
      <c r="AH114" s="106"/>
      <c r="AI114" s="106"/>
      <c r="AJ114" s="106">
        <f>+F114-AE114+AF114</f>
        <v>704000000</v>
      </c>
      <c r="AK114" s="113">
        <v>704000000</v>
      </c>
      <c r="AL114" s="113">
        <v>0</v>
      </c>
      <c r="AM114" s="113">
        <v>0</v>
      </c>
      <c r="AN114" s="106">
        <v>0</v>
      </c>
      <c r="AO114" s="106">
        <v>0</v>
      </c>
      <c r="AP114" s="106"/>
      <c r="AQ114" s="106"/>
      <c r="AR114" s="106"/>
      <c r="AS114" s="106"/>
      <c r="AT114" s="106"/>
      <c r="AU114" s="106"/>
      <c r="AV114" s="106"/>
      <c r="AW114" s="106">
        <f>+SUM(AK114:AV114)</f>
        <v>704000000</v>
      </c>
      <c r="AX114" s="106">
        <v>29534700</v>
      </c>
      <c r="AY114" s="106">
        <v>36787132</v>
      </c>
      <c r="AZ114" s="106">
        <v>56799116</v>
      </c>
      <c r="BA114" s="106">
        <v>65607361</v>
      </c>
      <c r="BB114" s="106">
        <v>52792856</v>
      </c>
      <c r="BC114" s="106"/>
      <c r="BD114" s="106"/>
      <c r="BE114" s="106"/>
      <c r="BF114" s="106"/>
      <c r="BG114" s="106"/>
      <c r="BH114" s="106"/>
      <c r="BI114" s="106"/>
      <c r="BJ114" s="106">
        <f>+SUM(AX114:BI114)</f>
        <v>241521165</v>
      </c>
      <c r="BK114" s="106">
        <v>29534700</v>
      </c>
      <c r="BL114" s="106">
        <v>36787132</v>
      </c>
      <c r="BM114" s="106">
        <v>56799116</v>
      </c>
      <c r="BN114" s="106">
        <v>65607361</v>
      </c>
      <c r="BO114" s="106">
        <v>52792856</v>
      </c>
      <c r="BP114" s="106"/>
      <c r="BQ114" s="106"/>
      <c r="BR114" s="106"/>
      <c r="BS114" s="106"/>
      <c r="BT114" s="106"/>
      <c r="BU114" s="106"/>
      <c r="BV114" s="106"/>
      <c r="BW114" s="106">
        <f>+SUM(BK114:BV114)</f>
        <v>241521165</v>
      </c>
      <c r="BX114" s="106">
        <v>28642050</v>
      </c>
      <c r="BY114" s="106">
        <v>37679782</v>
      </c>
      <c r="BZ114" s="106">
        <v>56799116</v>
      </c>
      <c r="CA114" s="106">
        <v>65607361</v>
      </c>
      <c r="CB114" s="106">
        <v>51539976</v>
      </c>
      <c r="CC114" s="106"/>
      <c r="CD114" s="106"/>
      <c r="CE114" s="106"/>
      <c r="CF114" s="106"/>
      <c r="CG114" s="106"/>
      <c r="CH114" s="106"/>
      <c r="CI114" s="106"/>
      <c r="CJ114" s="106">
        <f>+SUM(BX114:CI114)</f>
        <v>240268285</v>
      </c>
      <c r="CK114" s="93">
        <f t="shared" si="65"/>
        <v>0</v>
      </c>
      <c r="CL114" s="93">
        <f t="shared" si="105"/>
        <v>462478835</v>
      </c>
      <c r="CM114" s="93">
        <f t="shared" si="106"/>
        <v>0</v>
      </c>
      <c r="CN114" s="93">
        <f t="shared" si="107"/>
        <v>1252880</v>
      </c>
      <c r="CO114" s="17"/>
      <c r="CP114" s="115">
        <v>704000000</v>
      </c>
      <c r="CQ114" s="115">
        <f t="shared" si="108"/>
        <v>0</v>
      </c>
      <c r="CR114" s="115">
        <v>704000000</v>
      </c>
      <c r="CS114" s="115">
        <f t="shared" si="129"/>
        <v>0</v>
      </c>
      <c r="CT114" s="115">
        <v>241521165</v>
      </c>
      <c r="CU114" s="115">
        <f t="shared" si="109"/>
        <v>0</v>
      </c>
      <c r="CV114" s="115">
        <v>241521165</v>
      </c>
      <c r="CW114" s="115">
        <f>+BW114-CV114</f>
        <v>0</v>
      </c>
      <c r="CX114" s="115">
        <v>240268285</v>
      </c>
      <c r="CY114" s="115">
        <f>+CJ114-CX114</f>
        <v>0</v>
      </c>
    </row>
    <row r="115" spans="1:114" outlineLevel="4" x14ac:dyDescent="0.25">
      <c r="B115" s="3" t="str">
        <f t="shared" si="82"/>
        <v>A 2-0-4-8-310</v>
      </c>
      <c r="C115" s="98" t="s">
        <v>251</v>
      </c>
      <c r="D115" s="20">
        <v>10</v>
      </c>
      <c r="E115" s="105" t="s">
        <v>252</v>
      </c>
      <c r="F115" s="106">
        <v>200000</v>
      </c>
      <c r="G115" s="106">
        <v>0</v>
      </c>
      <c r="H115" s="106">
        <v>0</v>
      </c>
      <c r="I115" s="106"/>
      <c r="J115" s="106"/>
      <c r="K115" s="106"/>
      <c r="L115" s="106"/>
      <c r="M115" s="110"/>
      <c r="N115" s="110"/>
      <c r="O115" s="110"/>
      <c r="P115" s="110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>
        <f t="shared" si="70"/>
        <v>0</v>
      </c>
      <c r="AF115" s="106">
        <f t="shared" si="70"/>
        <v>0</v>
      </c>
      <c r="AG115" s="106"/>
      <c r="AH115" s="106"/>
      <c r="AI115" s="106"/>
      <c r="AJ115" s="106">
        <f>+F115-AE115+AF115</f>
        <v>200000</v>
      </c>
      <c r="AK115" s="113">
        <v>200000</v>
      </c>
      <c r="AL115" s="113">
        <v>0</v>
      </c>
      <c r="AM115" s="113">
        <v>0</v>
      </c>
      <c r="AN115" s="106">
        <v>0</v>
      </c>
      <c r="AO115" s="106">
        <v>0</v>
      </c>
      <c r="AP115" s="106"/>
      <c r="AQ115" s="106"/>
      <c r="AR115" s="106"/>
      <c r="AS115" s="106"/>
      <c r="AT115" s="106"/>
      <c r="AU115" s="106"/>
      <c r="AV115" s="106"/>
      <c r="AW115" s="106">
        <f>+SUM(AK115:AV115)</f>
        <v>200000</v>
      </c>
      <c r="AX115" s="106">
        <v>18485</v>
      </c>
      <c r="AY115" s="106">
        <v>3987</v>
      </c>
      <c r="AZ115" s="106">
        <v>4010</v>
      </c>
      <c r="BA115" s="106">
        <v>4035</v>
      </c>
      <c r="BB115" s="106">
        <v>4060</v>
      </c>
      <c r="BC115" s="106"/>
      <c r="BD115" s="106"/>
      <c r="BE115" s="106"/>
      <c r="BF115" s="106"/>
      <c r="BG115" s="106"/>
      <c r="BH115" s="106"/>
      <c r="BI115" s="106"/>
      <c r="BJ115" s="106">
        <f>+SUM(AX115:BI115)</f>
        <v>34577</v>
      </c>
      <c r="BK115" s="106">
        <v>18485</v>
      </c>
      <c r="BL115" s="106">
        <v>3987</v>
      </c>
      <c r="BM115" s="106">
        <v>4010</v>
      </c>
      <c r="BN115" s="106">
        <v>4035</v>
      </c>
      <c r="BO115" s="106">
        <v>4060</v>
      </c>
      <c r="BP115" s="106"/>
      <c r="BQ115" s="106"/>
      <c r="BR115" s="106"/>
      <c r="BS115" s="106"/>
      <c r="BT115" s="106"/>
      <c r="BU115" s="106"/>
      <c r="BV115" s="106"/>
      <c r="BW115" s="106">
        <f>+SUM(BK115:BV115)</f>
        <v>34577</v>
      </c>
      <c r="BX115" s="106">
        <v>18485</v>
      </c>
      <c r="BY115" s="106">
        <v>3987</v>
      </c>
      <c r="BZ115" s="106">
        <v>4010</v>
      </c>
      <c r="CA115" s="106">
        <v>4035</v>
      </c>
      <c r="CB115" s="106">
        <v>4060</v>
      </c>
      <c r="CC115" s="106"/>
      <c r="CD115" s="106"/>
      <c r="CE115" s="106"/>
      <c r="CF115" s="106"/>
      <c r="CG115" s="106"/>
      <c r="CH115" s="106"/>
      <c r="CI115" s="106"/>
      <c r="CJ115" s="106">
        <f>+SUM(BX115:CI115)</f>
        <v>34577</v>
      </c>
      <c r="CK115" s="93">
        <f t="shared" si="65"/>
        <v>0</v>
      </c>
      <c r="CL115" s="93">
        <f t="shared" si="105"/>
        <v>165423</v>
      </c>
      <c r="CM115" s="93">
        <f t="shared" si="106"/>
        <v>0</v>
      </c>
      <c r="CN115" s="93">
        <f t="shared" si="107"/>
        <v>0</v>
      </c>
      <c r="CO115" s="17"/>
      <c r="CP115" s="115">
        <v>200000</v>
      </c>
      <c r="CQ115" s="115">
        <f t="shared" si="108"/>
        <v>0</v>
      </c>
      <c r="CR115" s="115">
        <v>200000</v>
      </c>
      <c r="CS115" s="115">
        <f t="shared" si="129"/>
        <v>0</v>
      </c>
      <c r="CT115" s="115">
        <v>34577</v>
      </c>
      <c r="CU115" s="115">
        <f t="shared" si="109"/>
        <v>0</v>
      </c>
      <c r="CV115" s="115">
        <v>34577</v>
      </c>
      <c r="CW115" s="115">
        <f>+BW115-CV115</f>
        <v>0</v>
      </c>
      <c r="CX115" s="115">
        <v>34577</v>
      </c>
      <c r="CY115" s="115">
        <f>+CJ115-CX115</f>
        <v>0</v>
      </c>
    </row>
    <row r="116" spans="1:114" outlineLevel="4" x14ac:dyDescent="0.25">
      <c r="B116" s="3" t="str">
        <f t="shared" si="82"/>
        <v>A 2-0-4-8-510</v>
      </c>
      <c r="C116" s="98" t="s">
        <v>253</v>
      </c>
      <c r="D116" s="20">
        <v>10</v>
      </c>
      <c r="E116" s="105" t="s">
        <v>254</v>
      </c>
      <c r="F116" s="106">
        <v>170000000</v>
      </c>
      <c r="G116" s="106">
        <v>0</v>
      </c>
      <c r="H116" s="106">
        <v>0</v>
      </c>
      <c r="I116" s="106"/>
      <c r="J116" s="106"/>
      <c r="K116" s="106"/>
      <c r="L116" s="106"/>
      <c r="M116" s="110"/>
      <c r="N116" s="110"/>
      <c r="O116" s="110"/>
      <c r="P116" s="110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>
        <f t="shared" si="70"/>
        <v>0</v>
      </c>
      <c r="AF116" s="106">
        <f t="shared" si="70"/>
        <v>0</v>
      </c>
      <c r="AG116" s="106"/>
      <c r="AH116" s="106"/>
      <c r="AI116" s="106"/>
      <c r="AJ116" s="106">
        <f>+F116-AE116+AF116</f>
        <v>170000000</v>
      </c>
      <c r="AK116" s="113">
        <v>170000000</v>
      </c>
      <c r="AL116" s="113">
        <v>0</v>
      </c>
      <c r="AM116" s="113">
        <v>0</v>
      </c>
      <c r="AN116" s="106">
        <v>0</v>
      </c>
      <c r="AO116" s="106">
        <v>0</v>
      </c>
      <c r="AP116" s="106"/>
      <c r="AQ116" s="106"/>
      <c r="AR116" s="106"/>
      <c r="AS116" s="106"/>
      <c r="AT116" s="106"/>
      <c r="AU116" s="106"/>
      <c r="AV116" s="106"/>
      <c r="AW116" s="106">
        <f>+SUM(AK116:AV116)</f>
        <v>170000000</v>
      </c>
      <c r="AX116" s="106">
        <v>2063701</v>
      </c>
      <c r="AY116" s="106">
        <v>19781097</v>
      </c>
      <c r="AZ116" s="106">
        <v>27186783</v>
      </c>
      <c r="BA116" s="106">
        <v>16983468</v>
      </c>
      <c r="BB116" s="106">
        <v>1077782</v>
      </c>
      <c r="BC116" s="106"/>
      <c r="BD116" s="106"/>
      <c r="BE116" s="106"/>
      <c r="BF116" s="106"/>
      <c r="BG116" s="106"/>
      <c r="BH116" s="106"/>
      <c r="BI116" s="106"/>
      <c r="BJ116" s="106">
        <f>+SUM(AX116:BI116)</f>
        <v>67092831</v>
      </c>
      <c r="BK116" s="106">
        <v>2063701</v>
      </c>
      <c r="BL116" s="106">
        <v>19781097</v>
      </c>
      <c r="BM116" s="106">
        <v>27183783</v>
      </c>
      <c r="BN116" s="106">
        <v>16983468</v>
      </c>
      <c r="BO116" s="106">
        <v>1077782</v>
      </c>
      <c r="BP116" s="106"/>
      <c r="BQ116" s="106"/>
      <c r="BR116" s="106"/>
      <c r="BS116" s="106"/>
      <c r="BT116" s="106"/>
      <c r="BU116" s="106"/>
      <c r="BV116" s="106"/>
      <c r="BW116" s="106">
        <f>+SUM(BK116:BV116)</f>
        <v>67089831</v>
      </c>
      <c r="BX116" s="106">
        <v>2063701</v>
      </c>
      <c r="BY116" s="106">
        <v>19781097</v>
      </c>
      <c r="BZ116" s="106">
        <v>27183783</v>
      </c>
      <c r="CA116" s="106">
        <v>16983468</v>
      </c>
      <c r="CB116" s="106">
        <v>1077782</v>
      </c>
      <c r="CC116" s="106"/>
      <c r="CD116" s="106"/>
      <c r="CE116" s="106"/>
      <c r="CF116" s="106"/>
      <c r="CG116" s="106"/>
      <c r="CH116" s="106"/>
      <c r="CI116" s="106"/>
      <c r="CJ116" s="106">
        <f>+SUM(BX116:CI116)</f>
        <v>67089831</v>
      </c>
      <c r="CK116" s="93">
        <f t="shared" si="65"/>
        <v>0</v>
      </c>
      <c r="CL116" s="93">
        <f t="shared" si="105"/>
        <v>102907169</v>
      </c>
      <c r="CM116" s="93">
        <f t="shared" si="106"/>
        <v>3000</v>
      </c>
      <c r="CN116" s="93">
        <f t="shared" si="107"/>
        <v>0</v>
      </c>
      <c r="CO116" s="145"/>
      <c r="CP116" s="115">
        <v>170000000</v>
      </c>
      <c r="CQ116" s="115">
        <f t="shared" si="108"/>
        <v>0</v>
      </c>
      <c r="CR116" s="115">
        <v>170000000</v>
      </c>
      <c r="CS116" s="115">
        <f t="shared" si="129"/>
        <v>0</v>
      </c>
      <c r="CT116" s="115">
        <v>67092831</v>
      </c>
      <c r="CU116" s="115">
        <f t="shared" si="109"/>
        <v>0</v>
      </c>
      <c r="CV116" s="115">
        <v>67089831</v>
      </c>
      <c r="CW116" s="115">
        <f>+BW116-CV116</f>
        <v>0</v>
      </c>
      <c r="CX116" s="115">
        <v>67089831</v>
      </c>
      <c r="CY116" s="115">
        <f>+CJ116-CX116</f>
        <v>0</v>
      </c>
    </row>
    <row r="117" spans="1:114" outlineLevel="4" x14ac:dyDescent="0.25">
      <c r="B117" s="3" t="str">
        <f t="shared" si="82"/>
        <v>A 2-0-4-8-610</v>
      </c>
      <c r="C117" s="98" t="s">
        <v>255</v>
      </c>
      <c r="D117" s="20">
        <v>10</v>
      </c>
      <c r="E117" s="105" t="s">
        <v>256</v>
      </c>
      <c r="F117" s="106">
        <v>502000000</v>
      </c>
      <c r="G117" s="106">
        <v>0</v>
      </c>
      <c r="H117" s="106">
        <v>0</v>
      </c>
      <c r="I117" s="106"/>
      <c r="J117" s="106"/>
      <c r="K117" s="106"/>
      <c r="L117" s="106"/>
      <c r="M117" s="110"/>
      <c r="N117" s="110"/>
      <c r="O117" s="110"/>
      <c r="P117" s="110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106">
        <f t="shared" si="70"/>
        <v>0</v>
      </c>
      <c r="AF117" s="106">
        <f t="shared" si="70"/>
        <v>0</v>
      </c>
      <c r="AG117" s="106"/>
      <c r="AH117" s="106"/>
      <c r="AI117" s="106"/>
      <c r="AJ117" s="106">
        <f>+F117-AE117+AF117</f>
        <v>502000000</v>
      </c>
      <c r="AK117" s="113">
        <v>502000000</v>
      </c>
      <c r="AL117" s="113">
        <v>0</v>
      </c>
      <c r="AM117" s="113">
        <v>0</v>
      </c>
      <c r="AN117" s="106">
        <v>0</v>
      </c>
      <c r="AO117" s="106">
        <v>0</v>
      </c>
      <c r="AP117" s="106"/>
      <c r="AQ117" s="106"/>
      <c r="AR117" s="106"/>
      <c r="AS117" s="106"/>
      <c r="AT117" s="106"/>
      <c r="AU117" s="106"/>
      <c r="AV117" s="106"/>
      <c r="AW117" s="106">
        <f>+SUM(AK117:AV117)</f>
        <v>502000000</v>
      </c>
      <c r="AX117" s="106">
        <v>9440541</v>
      </c>
      <c r="AY117" s="106">
        <v>19276771</v>
      </c>
      <c r="AZ117" s="106">
        <v>31699853</v>
      </c>
      <c r="BA117" s="106">
        <v>30354262</v>
      </c>
      <c r="BB117" s="106">
        <v>31057195</v>
      </c>
      <c r="BC117" s="106"/>
      <c r="BD117" s="106"/>
      <c r="BE117" s="106"/>
      <c r="BF117" s="106"/>
      <c r="BG117" s="106"/>
      <c r="BH117" s="106"/>
      <c r="BI117" s="106"/>
      <c r="BJ117" s="106">
        <f>+SUM(AX117:BI117)</f>
        <v>121828622</v>
      </c>
      <c r="BK117" s="106">
        <v>9440541</v>
      </c>
      <c r="BL117" s="106">
        <v>19276771</v>
      </c>
      <c r="BM117" s="106">
        <v>31699853</v>
      </c>
      <c r="BN117" s="106">
        <v>30354262</v>
      </c>
      <c r="BO117" s="106">
        <v>31057195</v>
      </c>
      <c r="BP117" s="106"/>
      <c r="BQ117" s="106"/>
      <c r="BR117" s="106"/>
      <c r="BS117" s="106"/>
      <c r="BT117" s="106"/>
      <c r="BU117" s="106"/>
      <c r="BV117" s="106"/>
      <c r="BW117" s="106">
        <f>+SUM(BK117:BV117)</f>
        <v>121828622</v>
      </c>
      <c r="BX117" s="106">
        <v>9440541</v>
      </c>
      <c r="BY117" s="106">
        <v>19276771</v>
      </c>
      <c r="BZ117" s="106">
        <v>31699853</v>
      </c>
      <c r="CA117" s="106">
        <v>30354262</v>
      </c>
      <c r="CB117" s="106">
        <v>31057195</v>
      </c>
      <c r="CC117" s="106"/>
      <c r="CD117" s="106"/>
      <c r="CE117" s="106"/>
      <c r="CF117" s="106"/>
      <c r="CG117" s="106"/>
      <c r="CH117" s="106"/>
      <c r="CI117" s="106"/>
      <c r="CJ117" s="106">
        <f>+SUM(BX117:CI117)</f>
        <v>121828622</v>
      </c>
      <c r="CK117" s="93">
        <f t="shared" si="65"/>
        <v>0</v>
      </c>
      <c r="CL117" s="93">
        <f t="shared" si="105"/>
        <v>380171378</v>
      </c>
      <c r="CM117" s="93">
        <f t="shared" si="106"/>
        <v>0</v>
      </c>
      <c r="CN117" s="93">
        <f t="shared" si="107"/>
        <v>0</v>
      </c>
      <c r="CO117" s="17"/>
      <c r="CP117" s="115">
        <v>502000000</v>
      </c>
      <c r="CQ117" s="115">
        <f t="shared" si="108"/>
        <v>0</v>
      </c>
      <c r="CR117" s="115">
        <v>502000000</v>
      </c>
      <c r="CS117" s="115">
        <f t="shared" si="129"/>
        <v>0</v>
      </c>
      <c r="CT117" s="115">
        <v>121828622</v>
      </c>
      <c r="CU117" s="115">
        <f t="shared" si="109"/>
        <v>0</v>
      </c>
      <c r="CV117" s="115">
        <v>121828622</v>
      </c>
      <c r="CW117" s="115">
        <f>+BW117-CV117</f>
        <v>0</v>
      </c>
      <c r="CX117" s="115">
        <v>121828622</v>
      </c>
      <c r="CY117" s="115">
        <f>+CJ117-CX117</f>
        <v>0</v>
      </c>
    </row>
    <row r="118" spans="1:114" outlineLevel="3" x14ac:dyDescent="0.25">
      <c r="A118" s="100" t="s">
        <v>257</v>
      </c>
      <c r="B118" s="102"/>
      <c r="C118" s="100" t="s">
        <v>257</v>
      </c>
      <c r="D118" s="88">
        <v>10</v>
      </c>
      <c r="E118" s="117" t="s">
        <v>258</v>
      </c>
      <c r="F118" s="110">
        <f>+F119+F120+F121</f>
        <v>560000000</v>
      </c>
      <c r="G118" s="110">
        <f t="shared" ref="G118:BR118" si="130">+G119+G120+G121</f>
        <v>0</v>
      </c>
      <c r="H118" s="110">
        <f t="shared" si="130"/>
        <v>0</v>
      </c>
      <c r="I118" s="110">
        <f t="shared" si="130"/>
        <v>0</v>
      </c>
      <c r="J118" s="110">
        <f t="shared" si="130"/>
        <v>0</v>
      </c>
      <c r="K118" s="110">
        <f t="shared" si="130"/>
        <v>0</v>
      </c>
      <c r="L118" s="110">
        <f t="shared" si="130"/>
        <v>0</v>
      </c>
      <c r="M118" s="110">
        <f t="shared" si="130"/>
        <v>0</v>
      </c>
      <c r="N118" s="110">
        <f t="shared" si="130"/>
        <v>0</v>
      </c>
      <c r="O118" s="110">
        <f t="shared" si="130"/>
        <v>0</v>
      </c>
      <c r="P118" s="110">
        <f t="shared" si="130"/>
        <v>0</v>
      </c>
      <c r="Q118" s="110">
        <f t="shared" si="130"/>
        <v>0</v>
      </c>
      <c r="R118" s="110">
        <f t="shared" si="130"/>
        <v>0</v>
      </c>
      <c r="S118" s="110">
        <f t="shared" si="130"/>
        <v>0</v>
      </c>
      <c r="T118" s="110">
        <f t="shared" si="130"/>
        <v>0</v>
      </c>
      <c r="U118" s="110">
        <f t="shared" si="130"/>
        <v>0</v>
      </c>
      <c r="V118" s="110">
        <f t="shared" si="130"/>
        <v>0</v>
      </c>
      <c r="W118" s="110">
        <f t="shared" si="130"/>
        <v>0</v>
      </c>
      <c r="X118" s="110">
        <f t="shared" si="130"/>
        <v>0</v>
      </c>
      <c r="Y118" s="110">
        <f t="shared" si="130"/>
        <v>0</v>
      </c>
      <c r="Z118" s="110">
        <f t="shared" si="130"/>
        <v>0</v>
      </c>
      <c r="AA118" s="110">
        <f t="shared" si="130"/>
        <v>0</v>
      </c>
      <c r="AB118" s="110">
        <f t="shared" si="130"/>
        <v>0</v>
      </c>
      <c r="AC118" s="110">
        <f t="shared" si="130"/>
        <v>0</v>
      </c>
      <c r="AD118" s="110">
        <f t="shared" si="130"/>
        <v>0</v>
      </c>
      <c r="AE118" s="110">
        <f t="shared" si="70"/>
        <v>0</v>
      </c>
      <c r="AF118" s="110">
        <f t="shared" si="70"/>
        <v>0</v>
      </c>
      <c r="AG118" s="110">
        <f t="shared" si="130"/>
        <v>0</v>
      </c>
      <c r="AH118" s="110">
        <f t="shared" si="130"/>
        <v>0</v>
      </c>
      <c r="AI118" s="110">
        <f t="shared" si="130"/>
        <v>0</v>
      </c>
      <c r="AJ118" s="110">
        <f>+SUM(AJ119:AJ121)</f>
        <v>560000000</v>
      </c>
      <c r="AK118" s="110">
        <f t="shared" si="130"/>
        <v>12840941</v>
      </c>
      <c r="AL118" s="110">
        <f t="shared" si="130"/>
        <v>36558540</v>
      </c>
      <c r="AM118" s="110">
        <f t="shared" si="130"/>
        <v>0</v>
      </c>
      <c r="AN118" s="110">
        <f t="shared" si="130"/>
        <v>458012655</v>
      </c>
      <c r="AO118" s="110">
        <f t="shared" si="130"/>
        <v>0</v>
      </c>
      <c r="AP118" s="110">
        <f t="shared" si="130"/>
        <v>0</v>
      </c>
      <c r="AQ118" s="110">
        <f t="shared" si="130"/>
        <v>0</v>
      </c>
      <c r="AR118" s="110">
        <f t="shared" si="130"/>
        <v>0</v>
      </c>
      <c r="AS118" s="110">
        <f t="shared" si="130"/>
        <v>0</v>
      </c>
      <c r="AT118" s="110">
        <f t="shared" si="130"/>
        <v>0</v>
      </c>
      <c r="AU118" s="110">
        <f t="shared" si="130"/>
        <v>0</v>
      </c>
      <c r="AV118" s="110">
        <f t="shared" si="130"/>
        <v>0</v>
      </c>
      <c r="AW118" s="110">
        <f t="shared" si="130"/>
        <v>507412136</v>
      </c>
      <c r="AX118" s="110">
        <f t="shared" si="130"/>
        <v>12840941</v>
      </c>
      <c r="AY118" s="110">
        <f t="shared" si="130"/>
        <v>0</v>
      </c>
      <c r="AZ118" s="110">
        <f t="shared" si="130"/>
        <v>36558540</v>
      </c>
      <c r="BA118" s="110">
        <f t="shared" si="130"/>
        <v>0</v>
      </c>
      <c r="BB118" s="110">
        <f t="shared" si="130"/>
        <v>0</v>
      </c>
      <c r="BC118" s="110">
        <f t="shared" si="130"/>
        <v>0</v>
      </c>
      <c r="BD118" s="110">
        <f t="shared" si="130"/>
        <v>0</v>
      </c>
      <c r="BE118" s="110">
        <f t="shared" si="130"/>
        <v>0</v>
      </c>
      <c r="BF118" s="110">
        <f t="shared" si="130"/>
        <v>0</v>
      </c>
      <c r="BG118" s="110">
        <f t="shared" si="130"/>
        <v>0</v>
      </c>
      <c r="BH118" s="110">
        <f t="shared" si="130"/>
        <v>0</v>
      </c>
      <c r="BI118" s="110">
        <f t="shared" si="130"/>
        <v>0</v>
      </c>
      <c r="BJ118" s="110">
        <f t="shared" si="130"/>
        <v>49399481</v>
      </c>
      <c r="BK118" s="110">
        <f t="shared" si="130"/>
        <v>0</v>
      </c>
      <c r="BL118" s="110">
        <f t="shared" si="130"/>
        <v>12544418</v>
      </c>
      <c r="BM118" s="110">
        <f t="shared" si="130"/>
        <v>36558540</v>
      </c>
      <c r="BN118" s="110">
        <f t="shared" si="130"/>
        <v>0</v>
      </c>
      <c r="BO118" s="110">
        <f t="shared" si="130"/>
        <v>0</v>
      </c>
      <c r="BP118" s="110">
        <f t="shared" si="130"/>
        <v>0</v>
      </c>
      <c r="BQ118" s="110">
        <f t="shared" si="130"/>
        <v>0</v>
      </c>
      <c r="BR118" s="110">
        <f t="shared" si="130"/>
        <v>0</v>
      </c>
      <c r="BS118" s="110">
        <f t="shared" ref="BS118:CJ118" si="131">+BS119+BS120+BS121</f>
        <v>0</v>
      </c>
      <c r="BT118" s="110">
        <f t="shared" si="131"/>
        <v>0</v>
      </c>
      <c r="BU118" s="110">
        <f t="shared" si="131"/>
        <v>0</v>
      </c>
      <c r="BV118" s="110">
        <f t="shared" si="131"/>
        <v>0</v>
      </c>
      <c r="BW118" s="110">
        <f t="shared" si="131"/>
        <v>49102958</v>
      </c>
      <c r="BX118" s="110">
        <f t="shared" si="131"/>
        <v>0</v>
      </c>
      <c r="BY118" s="110">
        <f t="shared" si="131"/>
        <v>12544418</v>
      </c>
      <c r="BZ118" s="110">
        <f t="shared" si="131"/>
        <v>36558540</v>
      </c>
      <c r="CA118" s="110">
        <f t="shared" si="131"/>
        <v>0</v>
      </c>
      <c r="CB118" s="110">
        <f t="shared" si="131"/>
        <v>0</v>
      </c>
      <c r="CC118" s="110">
        <f t="shared" si="131"/>
        <v>0</v>
      </c>
      <c r="CD118" s="110">
        <f t="shared" si="131"/>
        <v>0</v>
      </c>
      <c r="CE118" s="110">
        <f t="shared" si="131"/>
        <v>0</v>
      </c>
      <c r="CF118" s="110">
        <f t="shared" si="131"/>
        <v>0</v>
      </c>
      <c r="CG118" s="110">
        <f t="shared" si="131"/>
        <v>0</v>
      </c>
      <c r="CH118" s="110">
        <f t="shared" si="131"/>
        <v>0</v>
      </c>
      <c r="CI118" s="110">
        <f t="shared" si="131"/>
        <v>0</v>
      </c>
      <c r="CJ118" s="110">
        <f t="shared" si="131"/>
        <v>49102958</v>
      </c>
      <c r="CK118" s="93">
        <f t="shared" si="65"/>
        <v>52587864</v>
      </c>
      <c r="CL118" s="93">
        <f t="shared" si="105"/>
        <v>458012655</v>
      </c>
      <c r="CM118" s="93">
        <f t="shared" si="106"/>
        <v>296523</v>
      </c>
      <c r="CN118" s="93">
        <f t="shared" si="107"/>
        <v>0</v>
      </c>
      <c r="CO118" s="161"/>
      <c r="CP118" s="121">
        <f>+CP119+CP120+CP121</f>
        <v>560000000</v>
      </c>
      <c r="CQ118" s="121">
        <f t="shared" si="108"/>
        <v>0</v>
      </c>
      <c r="CR118" s="121">
        <f>+CR119+CR120+CR121</f>
        <v>507412136</v>
      </c>
      <c r="CS118" s="121">
        <f>+CS119+CS120+CS121</f>
        <v>0</v>
      </c>
      <c r="CT118" s="121">
        <f>+CT119+CT120+CT121</f>
        <v>49399481</v>
      </c>
      <c r="CU118" s="121">
        <f t="shared" si="109"/>
        <v>0</v>
      </c>
      <c r="CV118" s="121">
        <f>+CV119+CV120+CV121</f>
        <v>49102958</v>
      </c>
      <c r="CW118" s="121">
        <f>+CW119+CW120+CW121</f>
        <v>0</v>
      </c>
      <c r="CX118" s="121">
        <f>+CX119+CX120+CX121</f>
        <v>49102958</v>
      </c>
      <c r="CY118" s="115">
        <f>+CX118-CJ118</f>
        <v>0</v>
      </c>
    </row>
    <row r="119" spans="1:114" outlineLevel="4" x14ac:dyDescent="0.25">
      <c r="B119" s="3" t="str">
        <f t="shared" si="82"/>
        <v>A 2-0-4-9-110</v>
      </c>
      <c r="C119" s="98" t="s">
        <v>259</v>
      </c>
      <c r="D119" s="20">
        <v>10</v>
      </c>
      <c r="E119" s="105" t="s">
        <v>260</v>
      </c>
      <c r="F119" s="106">
        <v>65000000</v>
      </c>
      <c r="G119" s="106">
        <v>0</v>
      </c>
      <c r="H119" s="106">
        <v>0</v>
      </c>
      <c r="I119" s="106"/>
      <c r="J119" s="106"/>
      <c r="K119" s="106"/>
      <c r="L119" s="106"/>
      <c r="M119" s="110"/>
      <c r="N119" s="110"/>
      <c r="O119" s="110"/>
      <c r="P119" s="110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>
        <f t="shared" si="70"/>
        <v>0</v>
      </c>
      <c r="AF119" s="106">
        <f t="shared" si="70"/>
        <v>0</v>
      </c>
      <c r="AG119" s="106"/>
      <c r="AH119" s="106"/>
      <c r="AI119" s="106"/>
      <c r="AJ119" s="106">
        <f>+F119-AE119+AF119</f>
        <v>65000000</v>
      </c>
      <c r="AK119" s="113">
        <v>0</v>
      </c>
      <c r="AL119" s="113">
        <v>36558540</v>
      </c>
      <c r="AM119" s="113">
        <v>0</v>
      </c>
      <c r="AN119" s="106">
        <v>0</v>
      </c>
      <c r="AO119" s="106">
        <v>0</v>
      </c>
      <c r="AP119" s="106"/>
      <c r="AQ119" s="106"/>
      <c r="AR119" s="106"/>
      <c r="AS119" s="106"/>
      <c r="AT119" s="106"/>
      <c r="AU119" s="106"/>
      <c r="AV119" s="106"/>
      <c r="AW119" s="106">
        <f>+SUM(AK119:AV119)</f>
        <v>36558540</v>
      </c>
      <c r="AX119" s="106">
        <v>0</v>
      </c>
      <c r="AY119" s="106">
        <v>0</v>
      </c>
      <c r="AZ119" s="106">
        <v>36558540</v>
      </c>
      <c r="BA119" s="106">
        <v>0</v>
      </c>
      <c r="BB119" s="106">
        <v>0</v>
      </c>
      <c r="BC119" s="106"/>
      <c r="BD119" s="106"/>
      <c r="BE119" s="106"/>
      <c r="BF119" s="106"/>
      <c r="BG119" s="106"/>
      <c r="BH119" s="106"/>
      <c r="BI119" s="106"/>
      <c r="BJ119" s="106">
        <f>+SUM(AX119:BI119)</f>
        <v>36558540</v>
      </c>
      <c r="BK119" s="106">
        <v>0</v>
      </c>
      <c r="BL119" s="106">
        <v>0</v>
      </c>
      <c r="BM119" s="106">
        <v>36558540</v>
      </c>
      <c r="BN119" s="106">
        <v>0</v>
      </c>
      <c r="BO119" s="106">
        <v>0</v>
      </c>
      <c r="BP119" s="106"/>
      <c r="BQ119" s="106"/>
      <c r="BR119" s="106"/>
      <c r="BS119" s="106"/>
      <c r="BT119" s="106"/>
      <c r="BU119" s="106"/>
      <c r="BV119" s="106"/>
      <c r="BW119" s="106">
        <f>+SUM(BK119:BV119)</f>
        <v>36558540</v>
      </c>
      <c r="BX119" s="106">
        <v>0</v>
      </c>
      <c r="BY119" s="106">
        <v>0</v>
      </c>
      <c r="BZ119" s="106">
        <v>36558540</v>
      </c>
      <c r="CA119" s="106">
        <v>0</v>
      </c>
      <c r="CB119" s="106">
        <v>0</v>
      </c>
      <c r="CC119" s="106"/>
      <c r="CD119" s="106"/>
      <c r="CE119" s="106"/>
      <c r="CF119" s="106"/>
      <c r="CG119" s="106"/>
      <c r="CH119" s="106"/>
      <c r="CI119" s="106"/>
      <c r="CJ119" s="106">
        <f>+SUM(BX119:CI119)</f>
        <v>36558540</v>
      </c>
      <c r="CK119" s="93">
        <f t="shared" si="65"/>
        <v>28441460</v>
      </c>
      <c r="CL119" s="93">
        <f t="shared" si="105"/>
        <v>0</v>
      </c>
      <c r="CM119" s="93">
        <f t="shared" si="106"/>
        <v>0</v>
      </c>
      <c r="CN119" s="93">
        <f t="shared" si="107"/>
        <v>0</v>
      </c>
      <c r="CO119" s="17"/>
      <c r="CP119" s="115">
        <v>65000000</v>
      </c>
      <c r="CQ119" s="115">
        <f t="shared" si="108"/>
        <v>0</v>
      </c>
      <c r="CR119" s="115">
        <v>36558540</v>
      </c>
      <c r="CS119" s="115">
        <f t="shared" si="129"/>
        <v>0</v>
      </c>
      <c r="CT119" s="115">
        <v>36558540</v>
      </c>
      <c r="CU119" s="115">
        <f t="shared" si="109"/>
        <v>0</v>
      </c>
      <c r="CV119" s="115">
        <v>36558540</v>
      </c>
      <c r="CW119" s="115">
        <f>+BW119-CV119</f>
        <v>0</v>
      </c>
      <c r="CX119" s="115">
        <v>36558540</v>
      </c>
      <c r="CY119" s="115">
        <f>+CJ119-CX119</f>
        <v>0</v>
      </c>
    </row>
    <row r="120" spans="1:114" outlineLevel="4" x14ac:dyDescent="0.25">
      <c r="B120" s="3" t="str">
        <f t="shared" si="82"/>
        <v>A 2-0-4-9-810</v>
      </c>
      <c r="C120" s="98" t="s">
        <v>261</v>
      </c>
      <c r="D120" s="20">
        <v>10</v>
      </c>
      <c r="E120" s="105" t="s">
        <v>262</v>
      </c>
      <c r="F120" s="106">
        <v>25000000</v>
      </c>
      <c r="G120" s="106">
        <v>0</v>
      </c>
      <c r="H120" s="106">
        <v>0</v>
      </c>
      <c r="I120" s="106"/>
      <c r="J120" s="106"/>
      <c r="K120" s="106"/>
      <c r="L120" s="106"/>
      <c r="M120" s="110"/>
      <c r="N120" s="110"/>
      <c r="O120" s="110"/>
      <c r="P120" s="110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6">
        <f t="shared" si="70"/>
        <v>0</v>
      </c>
      <c r="AF120" s="106">
        <f t="shared" si="70"/>
        <v>0</v>
      </c>
      <c r="AG120" s="106"/>
      <c r="AH120" s="106"/>
      <c r="AI120" s="106"/>
      <c r="AJ120" s="106">
        <f>+F120-AE120+AF120</f>
        <v>25000000</v>
      </c>
      <c r="AK120" s="113">
        <v>0</v>
      </c>
      <c r="AL120" s="113">
        <v>0</v>
      </c>
      <c r="AM120" s="113">
        <v>0</v>
      </c>
      <c r="AN120" s="106">
        <v>23428822</v>
      </c>
      <c r="AO120" s="106">
        <v>0</v>
      </c>
      <c r="AP120" s="106"/>
      <c r="AQ120" s="106"/>
      <c r="AR120" s="106"/>
      <c r="AS120" s="106"/>
      <c r="AT120" s="106"/>
      <c r="AU120" s="106"/>
      <c r="AV120" s="106"/>
      <c r="AW120" s="106">
        <f>+SUM(AK120:AV120)</f>
        <v>23428822</v>
      </c>
      <c r="AX120" s="106">
        <v>0</v>
      </c>
      <c r="AY120" s="106">
        <v>0</v>
      </c>
      <c r="AZ120" s="106">
        <v>0</v>
      </c>
      <c r="BA120" s="106">
        <v>0</v>
      </c>
      <c r="BB120" s="106">
        <v>0</v>
      </c>
      <c r="BC120" s="106"/>
      <c r="BD120" s="106"/>
      <c r="BE120" s="106"/>
      <c r="BF120" s="106"/>
      <c r="BG120" s="106"/>
      <c r="BH120" s="106"/>
      <c r="BI120" s="106"/>
      <c r="BJ120" s="106">
        <f>+SUM(AX120:BI120)</f>
        <v>0</v>
      </c>
      <c r="BK120" s="106">
        <v>0</v>
      </c>
      <c r="BL120" s="106">
        <v>0</v>
      </c>
      <c r="BM120" s="106">
        <v>0</v>
      </c>
      <c r="BN120" s="106">
        <v>0</v>
      </c>
      <c r="BO120" s="106">
        <v>0</v>
      </c>
      <c r="BP120" s="106"/>
      <c r="BQ120" s="106"/>
      <c r="BR120" s="106"/>
      <c r="BS120" s="106"/>
      <c r="BT120" s="106"/>
      <c r="BU120" s="106"/>
      <c r="BV120" s="106"/>
      <c r="BW120" s="106">
        <f>+SUM(BK120:BV120)</f>
        <v>0</v>
      </c>
      <c r="BX120" s="106">
        <v>0</v>
      </c>
      <c r="BY120" s="106">
        <v>0</v>
      </c>
      <c r="BZ120" s="106">
        <v>0</v>
      </c>
      <c r="CA120" s="106">
        <v>0</v>
      </c>
      <c r="CB120" s="106">
        <v>0</v>
      </c>
      <c r="CC120" s="106"/>
      <c r="CD120" s="106"/>
      <c r="CE120" s="106"/>
      <c r="CF120" s="106"/>
      <c r="CG120" s="106"/>
      <c r="CH120" s="106"/>
      <c r="CI120" s="106"/>
      <c r="CJ120" s="106">
        <f>+SUM(BX120:CI120)</f>
        <v>0</v>
      </c>
      <c r="CK120" s="93">
        <f t="shared" si="65"/>
        <v>1571178</v>
      </c>
      <c r="CL120" s="93">
        <f t="shared" si="105"/>
        <v>23428822</v>
      </c>
      <c r="CM120" s="93">
        <f t="shared" si="106"/>
        <v>0</v>
      </c>
      <c r="CN120" s="93">
        <f t="shared" si="107"/>
        <v>0</v>
      </c>
      <c r="CO120" s="17"/>
      <c r="CP120" s="115">
        <v>25000000</v>
      </c>
      <c r="CQ120" s="115">
        <f t="shared" si="108"/>
        <v>0</v>
      </c>
      <c r="CR120" s="115">
        <v>23428822</v>
      </c>
      <c r="CS120" s="115">
        <f t="shared" si="129"/>
        <v>0</v>
      </c>
      <c r="CT120" s="115">
        <v>0</v>
      </c>
      <c r="CU120" s="115">
        <f t="shared" si="109"/>
        <v>0</v>
      </c>
      <c r="CV120" s="115">
        <v>0</v>
      </c>
      <c r="CW120" s="115">
        <f>+BW120-CV120</f>
        <v>0</v>
      </c>
      <c r="CX120" s="115">
        <v>0</v>
      </c>
      <c r="CY120" s="115">
        <f>+CJ120-CX120</f>
        <v>0</v>
      </c>
    </row>
    <row r="121" spans="1:114" outlineLevel="4" x14ac:dyDescent="0.25">
      <c r="B121" s="3" t="str">
        <f t="shared" si="82"/>
        <v>A 2-0-4-9-1110</v>
      </c>
      <c r="C121" s="98" t="s">
        <v>263</v>
      </c>
      <c r="D121" s="20">
        <v>10</v>
      </c>
      <c r="E121" s="105" t="s">
        <v>264</v>
      </c>
      <c r="F121" s="106">
        <v>470000000</v>
      </c>
      <c r="G121" s="106">
        <v>0</v>
      </c>
      <c r="H121" s="106">
        <v>0</v>
      </c>
      <c r="I121" s="106"/>
      <c r="J121" s="106"/>
      <c r="K121" s="106"/>
      <c r="L121" s="106"/>
      <c r="M121" s="110"/>
      <c r="N121" s="110"/>
      <c r="O121" s="110"/>
      <c r="P121" s="110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>
        <f t="shared" si="70"/>
        <v>0</v>
      </c>
      <c r="AF121" s="106">
        <f t="shared" si="70"/>
        <v>0</v>
      </c>
      <c r="AG121" s="106"/>
      <c r="AH121" s="106"/>
      <c r="AI121" s="106"/>
      <c r="AJ121" s="106">
        <f>+F121-AE121+AF121</f>
        <v>470000000</v>
      </c>
      <c r="AK121" s="113">
        <v>12840941</v>
      </c>
      <c r="AL121" s="113">
        <v>0</v>
      </c>
      <c r="AM121" s="113">
        <v>0</v>
      </c>
      <c r="AN121" s="106">
        <v>434583833</v>
      </c>
      <c r="AO121" s="106">
        <v>0</v>
      </c>
      <c r="AP121" s="106"/>
      <c r="AQ121" s="106"/>
      <c r="AR121" s="106"/>
      <c r="AS121" s="106"/>
      <c r="AT121" s="106"/>
      <c r="AU121" s="106"/>
      <c r="AV121" s="106"/>
      <c r="AW121" s="106">
        <f>+SUM(AK121:AV121)</f>
        <v>447424774</v>
      </c>
      <c r="AX121" s="106">
        <v>12840941</v>
      </c>
      <c r="AY121" s="106">
        <v>0</v>
      </c>
      <c r="AZ121" s="106">
        <v>0</v>
      </c>
      <c r="BA121" s="106">
        <v>0</v>
      </c>
      <c r="BB121" s="106">
        <v>0</v>
      </c>
      <c r="BC121" s="106"/>
      <c r="BD121" s="106"/>
      <c r="BE121" s="106"/>
      <c r="BF121" s="106"/>
      <c r="BG121" s="106"/>
      <c r="BH121" s="106"/>
      <c r="BI121" s="106"/>
      <c r="BJ121" s="106">
        <f>+SUM(AX121:BI121)</f>
        <v>12840941</v>
      </c>
      <c r="BK121" s="106">
        <v>0</v>
      </c>
      <c r="BL121" s="106">
        <v>12544418</v>
      </c>
      <c r="BM121" s="106">
        <v>0</v>
      </c>
      <c r="BN121" s="106">
        <v>0</v>
      </c>
      <c r="BO121" s="106">
        <v>0</v>
      </c>
      <c r="BP121" s="106"/>
      <c r="BQ121" s="106"/>
      <c r="BR121" s="106"/>
      <c r="BS121" s="106"/>
      <c r="BT121" s="106"/>
      <c r="BU121" s="106"/>
      <c r="BV121" s="106"/>
      <c r="BW121" s="106">
        <f>+SUM(BK121:BV121)</f>
        <v>12544418</v>
      </c>
      <c r="BX121" s="106">
        <v>0</v>
      </c>
      <c r="BY121" s="106">
        <v>12544418</v>
      </c>
      <c r="BZ121" s="106">
        <v>0</v>
      </c>
      <c r="CA121" s="106">
        <v>0</v>
      </c>
      <c r="CB121" s="106">
        <v>0</v>
      </c>
      <c r="CC121" s="106"/>
      <c r="CD121" s="106"/>
      <c r="CE121" s="106"/>
      <c r="CF121" s="106"/>
      <c r="CG121" s="106"/>
      <c r="CH121" s="106"/>
      <c r="CI121" s="106"/>
      <c r="CJ121" s="106">
        <f>+SUM(BX121:CI121)</f>
        <v>12544418</v>
      </c>
      <c r="CK121" s="93">
        <f t="shared" si="65"/>
        <v>22575226</v>
      </c>
      <c r="CL121" s="93">
        <f t="shared" si="105"/>
        <v>434583833</v>
      </c>
      <c r="CM121" s="93">
        <f t="shared" si="106"/>
        <v>296523</v>
      </c>
      <c r="CN121" s="93">
        <f t="shared" si="107"/>
        <v>0</v>
      </c>
      <c r="CO121" s="17"/>
      <c r="CP121" s="115">
        <v>470000000</v>
      </c>
      <c r="CQ121" s="115">
        <f t="shared" si="108"/>
        <v>0</v>
      </c>
      <c r="CR121" s="115">
        <v>447424774</v>
      </c>
      <c r="CS121" s="115">
        <f t="shared" si="129"/>
        <v>0</v>
      </c>
      <c r="CT121" s="115">
        <v>12840941</v>
      </c>
      <c r="CU121" s="115">
        <f t="shared" si="109"/>
        <v>0</v>
      </c>
      <c r="CV121" s="115">
        <v>12544418</v>
      </c>
      <c r="CW121" s="115">
        <f>+BW121-CV121</f>
        <v>0</v>
      </c>
      <c r="CX121" s="115">
        <v>12544418</v>
      </c>
      <c r="CY121" s="115">
        <f>+CJ121-CX121</f>
        <v>0</v>
      </c>
    </row>
    <row r="122" spans="1:114" ht="17.25" customHeight="1" outlineLevel="3" x14ac:dyDescent="0.25">
      <c r="A122" s="100" t="s">
        <v>265</v>
      </c>
      <c r="C122" s="100" t="s">
        <v>265</v>
      </c>
      <c r="D122" s="88">
        <v>10</v>
      </c>
      <c r="E122" s="117" t="s">
        <v>266</v>
      </c>
      <c r="F122" s="110">
        <f>+SUM(F123:F124)</f>
        <v>470000000</v>
      </c>
      <c r="G122" s="110">
        <f t="shared" ref="G122:BR122" si="132">+SUM(G123:G124)</f>
        <v>0</v>
      </c>
      <c r="H122" s="110">
        <f t="shared" si="132"/>
        <v>0</v>
      </c>
      <c r="I122" s="110">
        <f t="shared" si="132"/>
        <v>0</v>
      </c>
      <c r="J122" s="110">
        <f t="shared" si="132"/>
        <v>0</v>
      </c>
      <c r="K122" s="110">
        <f t="shared" si="132"/>
        <v>0</v>
      </c>
      <c r="L122" s="110">
        <f t="shared" si="132"/>
        <v>0</v>
      </c>
      <c r="M122" s="110">
        <f t="shared" si="132"/>
        <v>0</v>
      </c>
      <c r="N122" s="110">
        <f t="shared" si="132"/>
        <v>84000000</v>
      </c>
      <c r="O122" s="110">
        <f t="shared" si="132"/>
        <v>0</v>
      </c>
      <c r="P122" s="110">
        <f t="shared" si="132"/>
        <v>40600000</v>
      </c>
      <c r="Q122" s="110">
        <f t="shared" si="132"/>
        <v>0</v>
      </c>
      <c r="R122" s="110">
        <f t="shared" si="132"/>
        <v>0</v>
      </c>
      <c r="S122" s="110">
        <f t="shared" si="132"/>
        <v>0</v>
      </c>
      <c r="T122" s="110">
        <f t="shared" si="132"/>
        <v>0</v>
      </c>
      <c r="U122" s="110">
        <f t="shared" si="132"/>
        <v>0</v>
      </c>
      <c r="V122" s="110">
        <f t="shared" si="132"/>
        <v>0</v>
      </c>
      <c r="W122" s="110">
        <f t="shared" si="132"/>
        <v>0</v>
      </c>
      <c r="X122" s="110">
        <f t="shared" si="132"/>
        <v>0</v>
      </c>
      <c r="Y122" s="110">
        <f t="shared" si="132"/>
        <v>0</v>
      </c>
      <c r="Z122" s="110">
        <f t="shared" si="132"/>
        <v>0</v>
      </c>
      <c r="AA122" s="110">
        <f t="shared" si="132"/>
        <v>0</v>
      </c>
      <c r="AB122" s="110">
        <f t="shared" si="132"/>
        <v>0</v>
      </c>
      <c r="AC122" s="110">
        <f t="shared" si="132"/>
        <v>0</v>
      </c>
      <c r="AD122" s="110">
        <f t="shared" si="132"/>
        <v>0</v>
      </c>
      <c r="AE122" s="110">
        <f t="shared" si="70"/>
        <v>0</v>
      </c>
      <c r="AF122" s="110">
        <f t="shared" si="70"/>
        <v>124600000</v>
      </c>
      <c r="AG122" s="110">
        <f t="shared" si="132"/>
        <v>0</v>
      </c>
      <c r="AH122" s="110">
        <f t="shared" si="132"/>
        <v>0</v>
      </c>
      <c r="AI122" s="110">
        <f t="shared" si="132"/>
        <v>0</v>
      </c>
      <c r="AJ122" s="110">
        <f>+SUM(AJ124)</f>
        <v>594600000</v>
      </c>
      <c r="AK122" s="110">
        <f t="shared" si="132"/>
        <v>463451766</v>
      </c>
      <c r="AL122" s="110">
        <f t="shared" si="132"/>
        <v>1800000</v>
      </c>
      <c r="AM122" s="110">
        <f t="shared" si="132"/>
        <v>3712000</v>
      </c>
      <c r="AN122" s="110">
        <f t="shared" si="132"/>
        <v>0</v>
      </c>
      <c r="AO122" s="110">
        <f t="shared" si="132"/>
        <v>40600000</v>
      </c>
      <c r="AP122" s="110">
        <f t="shared" si="132"/>
        <v>0</v>
      </c>
      <c r="AQ122" s="110">
        <f t="shared" si="132"/>
        <v>0</v>
      </c>
      <c r="AR122" s="110">
        <f t="shared" si="132"/>
        <v>0</v>
      </c>
      <c r="AS122" s="110">
        <f t="shared" si="132"/>
        <v>0</v>
      </c>
      <c r="AT122" s="110">
        <f t="shared" si="132"/>
        <v>0</v>
      </c>
      <c r="AU122" s="110">
        <f t="shared" si="132"/>
        <v>0</v>
      </c>
      <c r="AV122" s="110">
        <f t="shared" si="132"/>
        <v>0</v>
      </c>
      <c r="AW122" s="110">
        <f t="shared" si="132"/>
        <v>509563766</v>
      </c>
      <c r="AX122" s="110">
        <f t="shared" si="132"/>
        <v>463451766</v>
      </c>
      <c r="AY122" s="110">
        <f t="shared" si="132"/>
        <v>0</v>
      </c>
      <c r="AZ122" s="110">
        <f t="shared" si="132"/>
        <v>0</v>
      </c>
      <c r="BA122" s="110">
        <f t="shared" si="132"/>
        <v>3712000</v>
      </c>
      <c r="BB122" s="110">
        <f t="shared" si="132"/>
        <v>35960000</v>
      </c>
      <c r="BC122" s="110">
        <f t="shared" si="132"/>
        <v>0</v>
      </c>
      <c r="BD122" s="110">
        <f t="shared" si="132"/>
        <v>0</v>
      </c>
      <c r="BE122" s="110">
        <f t="shared" si="132"/>
        <v>0</v>
      </c>
      <c r="BF122" s="110">
        <f t="shared" si="132"/>
        <v>0</v>
      </c>
      <c r="BG122" s="110">
        <f t="shared" si="132"/>
        <v>0</v>
      </c>
      <c r="BH122" s="110">
        <f t="shared" si="132"/>
        <v>0</v>
      </c>
      <c r="BI122" s="110">
        <f t="shared" si="132"/>
        <v>0</v>
      </c>
      <c r="BJ122" s="110">
        <f t="shared" si="132"/>
        <v>503123766</v>
      </c>
      <c r="BK122" s="110">
        <f t="shared" si="132"/>
        <v>6879786</v>
      </c>
      <c r="BL122" s="110">
        <f t="shared" si="132"/>
        <v>6879786</v>
      </c>
      <c r="BM122" s="110">
        <f t="shared" si="132"/>
        <v>6879786</v>
      </c>
      <c r="BN122" s="110">
        <f t="shared" si="132"/>
        <v>76023936</v>
      </c>
      <c r="BO122" s="110">
        <f t="shared" si="132"/>
        <v>67825676</v>
      </c>
      <c r="BP122" s="110">
        <f t="shared" si="132"/>
        <v>0</v>
      </c>
      <c r="BQ122" s="110">
        <f t="shared" si="132"/>
        <v>0</v>
      </c>
      <c r="BR122" s="110">
        <f t="shared" si="132"/>
        <v>0</v>
      </c>
      <c r="BS122" s="110">
        <f t="shared" ref="BS122:CJ122" si="133">+SUM(BS123:BS124)</f>
        <v>0</v>
      </c>
      <c r="BT122" s="110">
        <f t="shared" si="133"/>
        <v>0</v>
      </c>
      <c r="BU122" s="110">
        <f t="shared" si="133"/>
        <v>0</v>
      </c>
      <c r="BV122" s="110">
        <f t="shared" si="133"/>
        <v>0</v>
      </c>
      <c r="BW122" s="110">
        <f t="shared" si="133"/>
        <v>164488970</v>
      </c>
      <c r="BX122" s="110">
        <f t="shared" si="133"/>
        <v>6879786</v>
      </c>
      <c r="BY122" s="110">
        <f t="shared" si="133"/>
        <v>6879786</v>
      </c>
      <c r="BZ122" s="110">
        <f t="shared" si="133"/>
        <v>6879786</v>
      </c>
      <c r="CA122" s="110">
        <f t="shared" si="133"/>
        <v>76023936</v>
      </c>
      <c r="CB122" s="110">
        <f t="shared" si="133"/>
        <v>67825676</v>
      </c>
      <c r="CC122" s="110">
        <f t="shared" si="133"/>
        <v>0</v>
      </c>
      <c r="CD122" s="110">
        <f t="shared" si="133"/>
        <v>0</v>
      </c>
      <c r="CE122" s="110">
        <f t="shared" si="133"/>
        <v>0</v>
      </c>
      <c r="CF122" s="110">
        <f t="shared" si="133"/>
        <v>0</v>
      </c>
      <c r="CG122" s="110">
        <f t="shared" si="133"/>
        <v>0</v>
      </c>
      <c r="CH122" s="110">
        <f t="shared" si="133"/>
        <v>0</v>
      </c>
      <c r="CI122" s="110">
        <f t="shared" si="133"/>
        <v>0</v>
      </c>
      <c r="CJ122" s="110">
        <f t="shared" si="133"/>
        <v>164488970</v>
      </c>
      <c r="CK122" s="93">
        <f t="shared" si="65"/>
        <v>85036234</v>
      </c>
      <c r="CL122" s="93">
        <f t="shared" si="105"/>
        <v>6440000</v>
      </c>
      <c r="CM122" s="93">
        <f t="shared" si="106"/>
        <v>338634796</v>
      </c>
      <c r="CN122" s="93">
        <f t="shared" si="107"/>
        <v>0</v>
      </c>
      <c r="CO122" s="161"/>
      <c r="CP122" s="121">
        <f>+SUM(CP123:CP124)</f>
        <v>594600000</v>
      </c>
      <c r="CQ122" s="121">
        <f t="shared" si="108"/>
        <v>0</v>
      </c>
      <c r="CR122" s="121">
        <f>+SUM(CR123:CR124)</f>
        <v>509563766</v>
      </c>
      <c r="CS122" s="121">
        <f>+SUM(CS123:CS124)</f>
        <v>0</v>
      </c>
      <c r="CT122" s="121">
        <f>+SUM(CT123:CT124)</f>
        <v>503123766</v>
      </c>
      <c r="CU122" s="121">
        <f t="shared" si="109"/>
        <v>0</v>
      </c>
      <c r="CV122" s="121">
        <f>+SUM(CV123:CV124)</f>
        <v>164488970</v>
      </c>
      <c r="CW122" s="121">
        <f>+SUM(CW123:CW124)</f>
        <v>0</v>
      </c>
      <c r="CX122" s="121">
        <f>+SUM(CX123:CX124)</f>
        <v>164488970</v>
      </c>
      <c r="CY122" s="115">
        <f>+CX122-CJ122</f>
        <v>0</v>
      </c>
    </row>
    <row r="123" spans="1:114" s="154" customFormat="1" outlineLevel="4" x14ac:dyDescent="0.25">
      <c r="B123" s="154" t="str">
        <f>+C123&amp;D123</f>
        <v>A 2-0-4-10-110</v>
      </c>
      <c r="C123" s="155" t="s">
        <v>267</v>
      </c>
      <c r="D123" s="156">
        <v>10</v>
      </c>
      <c r="E123" s="157" t="s">
        <v>268</v>
      </c>
      <c r="F123" s="158">
        <v>0</v>
      </c>
      <c r="G123" s="158">
        <v>0</v>
      </c>
      <c r="H123" s="158">
        <v>0</v>
      </c>
      <c r="I123" s="158"/>
      <c r="J123" s="158"/>
      <c r="K123" s="158"/>
      <c r="L123" s="158"/>
      <c r="M123" s="159"/>
      <c r="N123" s="159"/>
      <c r="O123" s="159"/>
      <c r="P123" s="159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58"/>
      <c r="AE123" s="158">
        <f t="shared" si="70"/>
        <v>0</v>
      </c>
      <c r="AF123" s="158">
        <f t="shared" si="70"/>
        <v>0</v>
      </c>
      <c r="AG123" s="158"/>
      <c r="AH123" s="158"/>
      <c r="AI123" s="158"/>
      <c r="AJ123" s="106">
        <f>+F123-AE123+AF123</f>
        <v>0</v>
      </c>
      <c r="AK123" s="113">
        <v>0</v>
      </c>
      <c r="AL123" s="113">
        <v>0</v>
      </c>
      <c r="AM123" s="113">
        <v>0</v>
      </c>
      <c r="AN123" s="106">
        <v>0</v>
      </c>
      <c r="AO123" s="158">
        <v>0</v>
      </c>
      <c r="AP123" s="158"/>
      <c r="AQ123" s="158"/>
      <c r="AR123" s="158"/>
      <c r="AS123" s="158"/>
      <c r="AT123" s="158"/>
      <c r="AU123" s="158"/>
      <c r="AV123" s="158"/>
      <c r="AW123" s="106">
        <f>+SUM(AK123:AV123)</f>
        <v>0</v>
      </c>
      <c r="AX123" s="158">
        <v>0</v>
      </c>
      <c r="AY123" s="158">
        <v>0</v>
      </c>
      <c r="AZ123" s="158">
        <v>0</v>
      </c>
      <c r="BA123" s="158">
        <v>0</v>
      </c>
      <c r="BB123" s="158">
        <v>0</v>
      </c>
      <c r="BC123" s="158"/>
      <c r="BD123" s="158"/>
      <c r="BE123" s="158"/>
      <c r="BF123" s="158"/>
      <c r="BG123" s="158"/>
      <c r="BH123" s="158"/>
      <c r="BI123" s="158"/>
      <c r="BJ123" s="106">
        <f>+SUM(AX123:BI123)</f>
        <v>0</v>
      </c>
      <c r="BK123" s="106">
        <v>0</v>
      </c>
      <c r="BL123" s="158">
        <v>0</v>
      </c>
      <c r="BM123" s="106">
        <v>0</v>
      </c>
      <c r="BN123" s="106">
        <v>0</v>
      </c>
      <c r="BO123" s="158">
        <v>0</v>
      </c>
      <c r="BP123" s="158"/>
      <c r="BQ123" s="158"/>
      <c r="BR123" s="158"/>
      <c r="BS123" s="158"/>
      <c r="BT123" s="158"/>
      <c r="BU123" s="158"/>
      <c r="BV123" s="158"/>
      <c r="BW123" s="106">
        <f>+SUM(BK123:BV123)</f>
        <v>0</v>
      </c>
      <c r="BX123" s="106">
        <v>0</v>
      </c>
      <c r="BY123" s="106">
        <v>0</v>
      </c>
      <c r="BZ123" s="106">
        <v>0</v>
      </c>
      <c r="CA123" s="106">
        <v>0</v>
      </c>
      <c r="CB123" s="158">
        <v>0</v>
      </c>
      <c r="CC123" s="158"/>
      <c r="CD123" s="158"/>
      <c r="CE123" s="158"/>
      <c r="CF123" s="158"/>
      <c r="CG123" s="158"/>
      <c r="CH123" s="158"/>
      <c r="CI123" s="158"/>
      <c r="CJ123" s="106">
        <f>+SUM(BX123:CI123)</f>
        <v>0</v>
      </c>
      <c r="CK123" s="93">
        <f t="shared" si="65"/>
        <v>0</v>
      </c>
      <c r="CL123" s="93">
        <f t="shared" si="105"/>
        <v>0</v>
      </c>
      <c r="CM123" s="93">
        <f t="shared" si="106"/>
        <v>0</v>
      </c>
      <c r="CN123" s="93">
        <f t="shared" si="107"/>
        <v>0</v>
      </c>
      <c r="CO123" s="160"/>
      <c r="CP123" s="115">
        <v>0</v>
      </c>
      <c r="CQ123" s="115">
        <f t="shared" si="108"/>
        <v>0</v>
      </c>
      <c r="CR123" s="115">
        <v>0</v>
      </c>
      <c r="CS123" s="115">
        <f t="shared" si="129"/>
        <v>0</v>
      </c>
      <c r="CT123" s="115">
        <v>0</v>
      </c>
      <c r="CU123" s="115">
        <f t="shared" si="109"/>
        <v>0</v>
      </c>
      <c r="CV123" s="115">
        <v>0</v>
      </c>
      <c r="CW123" s="115">
        <f>+BW123-CV123</f>
        <v>0</v>
      </c>
      <c r="CX123" s="115">
        <v>0</v>
      </c>
      <c r="CY123" s="115">
        <f>+CJ123-CX123</f>
        <v>0</v>
      </c>
      <c r="DA123" s="5"/>
      <c r="DB123" s="5"/>
      <c r="DC123" s="5"/>
      <c r="DD123" s="5"/>
      <c r="DE123" s="5"/>
      <c r="DF123" s="5"/>
      <c r="DG123" s="5"/>
      <c r="DH123" s="5"/>
      <c r="DI123" s="5"/>
      <c r="DJ123" s="5"/>
    </row>
    <row r="124" spans="1:114" outlineLevel="4" x14ac:dyDescent="0.25">
      <c r="B124" s="3" t="str">
        <f t="shared" si="82"/>
        <v>A 2-0-4-10-210</v>
      </c>
      <c r="C124" s="98" t="s">
        <v>269</v>
      </c>
      <c r="D124" s="20">
        <v>10</v>
      </c>
      <c r="E124" s="105" t="s">
        <v>270</v>
      </c>
      <c r="F124" s="106">
        <v>470000000</v>
      </c>
      <c r="G124" s="106">
        <v>0</v>
      </c>
      <c r="H124" s="106">
        <v>0</v>
      </c>
      <c r="I124" s="106"/>
      <c r="J124" s="106"/>
      <c r="K124" s="106"/>
      <c r="L124" s="106"/>
      <c r="M124" s="110"/>
      <c r="N124" s="106">
        <v>84000000</v>
      </c>
      <c r="O124" s="106"/>
      <c r="P124" s="106">
        <v>40600000</v>
      </c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  <c r="AE124" s="106">
        <f t="shared" si="70"/>
        <v>0</v>
      </c>
      <c r="AF124" s="106">
        <f t="shared" si="70"/>
        <v>124600000</v>
      </c>
      <c r="AG124" s="106"/>
      <c r="AH124" s="106"/>
      <c r="AI124" s="106"/>
      <c r="AJ124" s="106">
        <f>+F124-AE124+AF124</f>
        <v>594600000</v>
      </c>
      <c r="AK124" s="113">
        <v>463451766</v>
      </c>
      <c r="AL124" s="113">
        <v>1800000</v>
      </c>
      <c r="AM124" s="113">
        <v>3712000</v>
      </c>
      <c r="AN124" s="106">
        <v>0</v>
      </c>
      <c r="AO124" s="106">
        <v>40600000</v>
      </c>
      <c r="AP124" s="106"/>
      <c r="AQ124" s="106"/>
      <c r="AR124" s="106"/>
      <c r="AS124" s="106"/>
      <c r="AT124" s="106"/>
      <c r="AU124" s="106"/>
      <c r="AV124" s="106"/>
      <c r="AW124" s="106">
        <f>+SUM(AK124:AV124)</f>
        <v>509563766</v>
      </c>
      <c r="AX124" s="106">
        <v>463451766</v>
      </c>
      <c r="AY124" s="106">
        <v>0</v>
      </c>
      <c r="AZ124" s="106">
        <v>0</v>
      </c>
      <c r="BA124" s="106">
        <v>3712000</v>
      </c>
      <c r="BB124" s="106">
        <v>35960000</v>
      </c>
      <c r="BC124" s="106"/>
      <c r="BD124" s="106"/>
      <c r="BE124" s="106"/>
      <c r="BF124" s="106"/>
      <c r="BG124" s="106"/>
      <c r="BH124" s="106"/>
      <c r="BI124" s="106"/>
      <c r="BJ124" s="106">
        <f>+SUM(AX124:BI124)</f>
        <v>503123766</v>
      </c>
      <c r="BK124" s="106">
        <v>6879786</v>
      </c>
      <c r="BL124" s="106">
        <v>6879786</v>
      </c>
      <c r="BM124" s="106">
        <v>6879786</v>
      </c>
      <c r="BN124" s="106">
        <v>76023936</v>
      </c>
      <c r="BO124" s="106">
        <v>67825676</v>
      </c>
      <c r="BP124" s="106"/>
      <c r="BQ124" s="106"/>
      <c r="BR124" s="106"/>
      <c r="BS124" s="106"/>
      <c r="BT124" s="106"/>
      <c r="BU124" s="106"/>
      <c r="BV124" s="106"/>
      <c r="BW124" s="106">
        <f>+SUM(BK124:BV124)</f>
        <v>164488970</v>
      </c>
      <c r="BX124" s="106">
        <v>6879786</v>
      </c>
      <c r="BY124" s="106">
        <v>6879786</v>
      </c>
      <c r="BZ124" s="106">
        <v>6879786</v>
      </c>
      <c r="CA124" s="106">
        <v>76023936</v>
      </c>
      <c r="CB124" s="106">
        <v>67825676</v>
      </c>
      <c r="CC124" s="106"/>
      <c r="CD124" s="106"/>
      <c r="CE124" s="106"/>
      <c r="CF124" s="106"/>
      <c r="CG124" s="106"/>
      <c r="CH124" s="106"/>
      <c r="CI124" s="106"/>
      <c r="CJ124" s="106">
        <f>+SUM(BX124:CI124)</f>
        <v>164488970</v>
      </c>
      <c r="CK124" s="93">
        <f t="shared" si="65"/>
        <v>85036234</v>
      </c>
      <c r="CL124" s="93">
        <f t="shared" si="105"/>
        <v>6440000</v>
      </c>
      <c r="CM124" s="93">
        <f t="shared" si="106"/>
        <v>338634796</v>
      </c>
      <c r="CN124" s="93">
        <f t="shared" si="107"/>
        <v>0</v>
      </c>
      <c r="CO124" s="17"/>
      <c r="CP124" s="115">
        <v>594600000</v>
      </c>
      <c r="CQ124" s="115">
        <f t="shared" si="108"/>
        <v>0</v>
      </c>
      <c r="CR124" s="115">
        <v>509563766</v>
      </c>
      <c r="CS124" s="115">
        <f t="shared" si="129"/>
        <v>0</v>
      </c>
      <c r="CT124" s="115">
        <v>503123766</v>
      </c>
      <c r="CU124" s="115">
        <f t="shared" si="109"/>
        <v>0</v>
      </c>
      <c r="CV124" s="115">
        <v>164488970</v>
      </c>
      <c r="CW124" s="115">
        <f>+BW124-CV124</f>
        <v>0</v>
      </c>
      <c r="CX124" s="115">
        <v>164488970</v>
      </c>
      <c r="CY124" s="115">
        <f>+CJ124-CX124</f>
        <v>0</v>
      </c>
    </row>
    <row r="125" spans="1:114" outlineLevel="3" x14ac:dyDescent="0.25">
      <c r="A125" s="100" t="s">
        <v>271</v>
      </c>
      <c r="C125" s="100" t="s">
        <v>271</v>
      </c>
      <c r="D125" s="88">
        <v>10</v>
      </c>
      <c r="E125" s="117" t="s">
        <v>272</v>
      </c>
      <c r="F125" s="110">
        <f>+F126+F127</f>
        <v>1600000000</v>
      </c>
      <c r="G125" s="110">
        <f t="shared" ref="G125:BR125" si="134">+G126+G127</f>
        <v>0</v>
      </c>
      <c r="H125" s="110">
        <f t="shared" si="134"/>
        <v>0</v>
      </c>
      <c r="I125" s="110">
        <f t="shared" si="134"/>
        <v>0</v>
      </c>
      <c r="J125" s="110">
        <f t="shared" si="134"/>
        <v>0</v>
      </c>
      <c r="K125" s="110">
        <f t="shared" si="134"/>
        <v>0</v>
      </c>
      <c r="L125" s="110">
        <f t="shared" si="134"/>
        <v>0</v>
      </c>
      <c r="M125" s="110">
        <f t="shared" si="134"/>
        <v>0</v>
      </c>
      <c r="N125" s="110">
        <f t="shared" si="134"/>
        <v>1500000000</v>
      </c>
      <c r="O125" s="110">
        <f t="shared" si="134"/>
        <v>0</v>
      </c>
      <c r="P125" s="110">
        <f t="shared" si="134"/>
        <v>0</v>
      </c>
      <c r="Q125" s="110">
        <f t="shared" si="134"/>
        <v>0</v>
      </c>
      <c r="R125" s="110">
        <f t="shared" si="134"/>
        <v>0</v>
      </c>
      <c r="S125" s="110">
        <f t="shared" si="134"/>
        <v>0</v>
      </c>
      <c r="T125" s="110">
        <f t="shared" si="134"/>
        <v>0</v>
      </c>
      <c r="U125" s="110">
        <f t="shared" si="134"/>
        <v>0</v>
      </c>
      <c r="V125" s="110">
        <f t="shared" si="134"/>
        <v>0</v>
      </c>
      <c r="W125" s="110">
        <f t="shared" si="134"/>
        <v>0</v>
      </c>
      <c r="X125" s="110">
        <f t="shared" si="134"/>
        <v>0</v>
      </c>
      <c r="Y125" s="110">
        <f t="shared" si="134"/>
        <v>0</v>
      </c>
      <c r="Z125" s="110">
        <f t="shared" si="134"/>
        <v>0</v>
      </c>
      <c r="AA125" s="110">
        <f t="shared" si="134"/>
        <v>0</v>
      </c>
      <c r="AB125" s="110">
        <f t="shared" si="134"/>
        <v>0</v>
      </c>
      <c r="AC125" s="110">
        <f t="shared" si="134"/>
        <v>0</v>
      </c>
      <c r="AD125" s="110">
        <f t="shared" si="134"/>
        <v>0</v>
      </c>
      <c r="AE125" s="110">
        <f t="shared" si="70"/>
        <v>0</v>
      </c>
      <c r="AF125" s="110">
        <f t="shared" si="70"/>
        <v>1500000000</v>
      </c>
      <c r="AG125" s="110">
        <f t="shared" si="134"/>
        <v>0</v>
      </c>
      <c r="AH125" s="110">
        <f t="shared" si="134"/>
        <v>0</v>
      </c>
      <c r="AI125" s="110">
        <f t="shared" si="134"/>
        <v>0</v>
      </c>
      <c r="AJ125" s="110">
        <f>+SUM(AJ126:AJ127)</f>
        <v>3100000000</v>
      </c>
      <c r="AK125" s="110">
        <f t="shared" si="134"/>
        <v>910000000</v>
      </c>
      <c r="AL125" s="110">
        <f t="shared" si="134"/>
        <v>195000000</v>
      </c>
      <c r="AM125" s="110">
        <f t="shared" si="134"/>
        <v>200000000</v>
      </c>
      <c r="AN125" s="110">
        <f t="shared" si="134"/>
        <v>225000000</v>
      </c>
      <c r="AO125" s="110">
        <f t="shared" si="134"/>
        <v>277721530</v>
      </c>
      <c r="AP125" s="110">
        <f t="shared" si="134"/>
        <v>0</v>
      </c>
      <c r="AQ125" s="110">
        <f t="shared" si="134"/>
        <v>0</v>
      </c>
      <c r="AR125" s="110">
        <f t="shared" si="134"/>
        <v>0</v>
      </c>
      <c r="AS125" s="110">
        <f t="shared" si="134"/>
        <v>0</v>
      </c>
      <c r="AT125" s="110">
        <f t="shared" si="134"/>
        <v>0</v>
      </c>
      <c r="AU125" s="110">
        <f t="shared" si="134"/>
        <v>0</v>
      </c>
      <c r="AV125" s="110">
        <f t="shared" si="134"/>
        <v>0</v>
      </c>
      <c r="AW125" s="110">
        <f t="shared" si="134"/>
        <v>1807721530</v>
      </c>
      <c r="AX125" s="110">
        <f t="shared" si="134"/>
        <v>868518084</v>
      </c>
      <c r="AY125" s="110">
        <f t="shared" si="134"/>
        <v>116157012</v>
      </c>
      <c r="AZ125" s="110">
        <f t="shared" si="134"/>
        <v>184730406</v>
      </c>
      <c r="BA125" s="110">
        <f t="shared" si="134"/>
        <v>206347630</v>
      </c>
      <c r="BB125" s="110">
        <f t="shared" si="134"/>
        <v>285946585</v>
      </c>
      <c r="BC125" s="110">
        <f t="shared" si="134"/>
        <v>0</v>
      </c>
      <c r="BD125" s="110">
        <f t="shared" si="134"/>
        <v>0</v>
      </c>
      <c r="BE125" s="110">
        <f t="shared" si="134"/>
        <v>0</v>
      </c>
      <c r="BF125" s="110">
        <f t="shared" si="134"/>
        <v>0</v>
      </c>
      <c r="BG125" s="110">
        <f t="shared" si="134"/>
        <v>0</v>
      </c>
      <c r="BH125" s="110">
        <f t="shared" si="134"/>
        <v>0</v>
      </c>
      <c r="BI125" s="110">
        <f t="shared" si="134"/>
        <v>0</v>
      </c>
      <c r="BJ125" s="110">
        <f t="shared" si="134"/>
        <v>1661699717</v>
      </c>
      <c r="BK125" s="110">
        <f t="shared" si="134"/>
        <v>20124635</v>
      </c>
      <c r="BL125" s="110">
        <f t="shared" si="134"/>
        <v>489879525</v>
      </c>
      <c r="BM125" s="110">
        <f t="shared" si="134"/>
        <v>189161626</v>
      </c>
      <c r="BN125" s="110">
        <f t="shared" si="134"/>
        <v>78454963</v>
      </c>
      <c r="BO125" s="110">
        <f t="shared" si="134"/>
        <v>140105655</v>
      </c>
      <c r="BP125" s="110">
        <f t="shared" si="134"/>
        <v>0</v>
      </c>
      <c r="BQ125" s="110">
        <f t="shared" si="134"/>
        <v>0</v>
      </c>
      <c r="BR125" s="110">
        <f t="shared" si="134"/>
        <v>0</v>
      </c>
      <c r="BS125" s="110">
        <f t="shared" ref="BS125:CH125" si="135">+BS126+BS127</f>
        <v>0</v>
      </c>
      <c r="BT125" s="110">
        <f t="shared" si="135"/>
        <v>0</v>
      </c>
      <c r="BU125" s="110">
        <f t="shared" si="135"/>
        <v>0</v>
      </c>
      <c r="BV125" s="110">
        <f t="shared" si="135"/>
        <v>0</v>
      </c>
      <c r="BW125" s="110">
        <f t="shared" si="135"/>
        <v>917726404</v>
      </c>
      <c r="BX125" s="110">
        <f t="shared" si="135"/>
        <v>20124635</v>
      </c>
      <c r="BY125" s="110">
        <f t="shared" si="135"/>
        <v>489879525</v>
      </c>
      <c r="BZ125" s="110">
        <f t="shared" si="135"/>
        <v>189161626</v>
      </c>
      <c r="CA125" s="110">
        <f t="shared" si="135"/>
        <v>78454963</v>
      </c>
      <c r="CB125" s="110">
        <f t="shared" si="135"/>
        <v>140105655</v>
      </c>
      <c r="CC125" s="110">
        <f t="shared" si="135"/>
        <v>0</v>
      </c>
      <c r="CD125" s="110">
        <f t="shared" si="135"/>
        <v>0</v>
      </c>
      <c r="CE125" s="110">
        <f t="shared" si="135"/>
        <v>0</v>
      </c>
      <c r="CF125" s="110">
        <f t="shared" si="135"/>
        <v>0</v>
      </c>
      <c r="CG125" s="110">
        <f t="shared" si="135"/>
        <v>0</v>
      </c>
      <c r="CH125" s="110">
        <f t="shared" si="135"/>
        <v>0</v>
      </c>
      <c r="CI125" s="110">
        <f>+CI126+CI127</f>
        <v>0</v>
      </c>
      <c r="CJ125" s="110">
        <f>+CJ126+CJ127</f>
        <v>917726404</v>
      </c>
      <c r="CK125" s="93">
        <f t="shared" ref="CK125:CK186" si="136">+AJ125-AW125</f>
        <v>1292278470</v>
      </c>
      <c r="CL125" s="93">
        <f t="shared" si="105"/>
        <v>146021813</v>
      </c>
      <c r="CM125" s="93">
        <f t="shared" si="106"/>
        <v>743973313</v>
      </c>
      <c r="CN125" s="93">
        <f t="shared" si="107"/>
        <v>0</v>
      </c>
      <c r="CO125" s="161"/>
      <c r="CP125" s="121">
        <f>+CP126+CP127</f>
        <v>3100000000</v>
      </c>
      <c r="CQ125" s="121">
        <f t="shared" si="108"/>
        <v>0</v>
      </c>
      <c r="CR125" s="121">
        <f>+CR126+CR127</f>
        <v>1807721530</v>
      </c>
      <c r="CS125" s="121">
        <f>+CS126+CS127</f>
        <v>0</v>
      </c>
      <c r="CT125" s="121">
        <f>+CT126+CT127</f>
        <v>1661699717</v>
      </c>
      <c r="CU125" s="121">
        <f t="shared" si="109"/>
        <v>0</v>
      </c>
      <c r="CV125" s="121">
        <f>+CV126+CV127</f>
        <v>917726404</v>
      </c>
      <c r="CW125" s="121">
        <f>+CW126+CW127</f>
        <v>0</v>
      </c>
      <c r="CX125" s="121">
        <f>+CX126+CX127</f>
        <v>917726404</v>
      </c>
      <c r="CY125" s="115">
        <f>+CX125-CJ125</f>
        <v>0</v>
      </c>
    </row>
    <row r="126" spans="1:114" outlineLevel="4" x14ac:dyDescent="0.25">
      <c r="B126" s="3" t="str">
        <f t="shared" si="82"/>
        <v>A 2-0-4-11-110</v>
      </c>
      <c r="C126" s="98" t="s">
        <v>273</v>
      </c>
      <c r="D126" s="20">
        <v>10</v>
      </c>
      <c r="E126" s="105" t="s">
        <v>274</v>
      </c>
      <c r="F126" s="106">
        <v>100000000</v>
      </c>
      <c r="G126" s="106">
        <v>0</v>
      </c>
      <c r="H126" s="106">
        <v>0</v>
      </c>
      <c r="I126" s="106"/>
      <c r="J126" s="106"/>
      <c r="K126" s="106"/>
      <c r="L126" s="106"/>
      <c r="M126" s="110"/>
      <c r="N126" s="110"/>
      <c r="O126" s="110"/>
      <c r="P126" s="110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>
        <f t="shared" si="70"/>
        <v>0</v>
      </c>
      <c r="AF126" s="106">
        <f t="shared" si="70"/>
        <v>0</v>
      </c>
      <c r="AG126" s="106"/>
      <c r="AH126" s="106"/>
      <c r="AI126" s="106"/>
      <c r="AJ126" s="106">
        <f>+F126-AE126+AF126</f>
        <v>100000000</v>
      </c>
      <c r="AK126" s="113">
        <v>20000000</v>
      </c>
      <c r="AL126" s="113">
        <v>10000000</v>
      </c>
      <c r="AM126" s="113">
        <v>0</v>
      </c>
      <c r="AN126" s="106">
        <v>0</v>
      </c>
      <c r="AO126" s="106">
        <v>0</v>
      </c>
      <c r="AP126" s="106"/>
      <c r="AQ126" s="106"/>
      <c r="AR126" s="106"/>
      <c r="AS126" s="106"/>
      <c r="AT126" s="106"/>
      <c r="AU126" s="106"/>
      <c r="AV126" s="106"/>
      <c r="AW126" s="106">
        <f>+SUM(AK126:AV126)</f>
        <v>30000000</v>
      </c>
      <c r="AX126" s="106">
        <v>2819965</v>
      </c>
      <c r="AY126" s="106">
        <v>1858728</v>
      </c>
      <c r="AZ126" s="106">
        <v>14489818</v>
      </c>
      <c r="BA126" s="106">
        <v>3677841</v>
      </c>
      <c r="BB126" s="106">
        <v>0</v>
      </c>
      <c r="BC126" s="106"/>
      <c r="BD126" s="106"/>
      <c r="BE126" s="106"/>
      <c r="BF126" s="106"/>
      <c r="BG126" s="106"/>
      <c r="BH126" s="106"/>
      <c r="BI126" s="106"/>
      <c r="BJ126" s="106">
        <f>+SUM(AX126:BI126)</f>
        <v>22846352</v>
      </c>
      <c r="BK126" s="106">
        <v>2819965</v>
      </c>
      <c r="BL126" s="106">
        <v>1858728</v>
      </c>
      <c r="BM126" s="106">
        <v>14489818</v>
      </c>
      <c r="BN126" s="106">
        <v>0</v>
      </c>
      <c r="BO126" s="106">
        <v>3673300</v>
      </c>
      <c r="BP126" s="106"/>
      <c r="BQ126" s="106"/>
      <c r="BR126" s="106"/>
      <c r="BS126" s="106"/>
      <c r="BT126" s="106"/>
      <c r="BU126" s="106"/>
      <c r="BV126" s="106"/>
      <c r="BW126" s="106">
        <f>+SUM(BK126:BV126)</f>
        <v>22841811</v>
      </c>
      <c r="BX126" s="106">
        <v>2819965</v>
      </c>
      <c r="BY126" s="106">
        <v>1858728</v>
      </c>
      <c r="BZ126" s="106">
        <v>14489818</v>
      </c>
      <c r="CA126" s="106">
        <v>0</v>
      </c>
      <c r="CB126" s="106">
        <v>3673300</v>
      </c>
      <c r="CC126" s="106"/>
      <c r="CD126" s="106"/>
      <c r="CE126" s="106"/>
      <c r="CF126" s="106"/>
      <c r="CG126" s="106"/>
      <c r="CH126" s="106"/>
      <c r="CI126" s="106"/>
      <c r="CJ126" s="106">
        <f>+SUM(BX126:CI126)</f>
        <v>22841811</v>
      </c>
      <c r="CK126" s="93">
        <f t="shared" si="136"/>
        <v>70000000</v>
      </c>
      <c r="CL126" s="93">
        <f t="shared" si="105"/>
        <v>7153648</v>
      </c>
      <c r="CM126" s="93">
        <f t="shared" si="106"/>
        <v>4541</v>
      </c>
      <c r="CN126" s="93">
        <f t="shared" si="107"/>
        <v>0</v>
      </c>
      <c r="CO126" s="17"/>
      <c r="CP126" s="115">
        <v>100000000</v>
      </c>
      <c r="CQ126" s="115">
        <f t="shared" si="108"/>
        <v>0</v>
      </c>
      <c r="CR126" s="115">
        <v>30000000</v>
      </c>
      <c r="CS126" s="115">
        <f t="shared" si="129"/>
        <v>0</v>
      </c>
      <c r="CT126" s="115">
        <v>22846352</v>
      </c>
      <c r="CU126" s="115">
        <f t="shared" si="109"/>
        <v>0</v>
      </c>
      <c r="CV126" s="115">
        <v>22841811</v>
      </c>
      <c r="CW126" s="115">
        <f>+BW126-CV126</f>
        <v>0</v>
      </c>
      <c r="CX126" s="115">
        <v>22841811</v>
      </c>
      <c r="CY126" s="115">
        <f>+CJ126-CX126</f>
        <v>0</v>
      </c>
    </row>
    <row r="127" spans="1:114" outlineLevel="4" x14ac:dyDescent="0.25">
      <c r="B127" s="3" t="str">
        <f t="shared" si="82"/>
        <v>A 2-0-4-11-210</v>
      </c>
      <c r="C127" s="98" t="s">
        <v>275</v>
      </c>
      <c r="D127" s="20">
        <v>10</v>
      </c>
      <c r="E127" s="105" t="s">
        <v>276</v>
      </c>
      <c r="F127" s="106">
        <v>1500000000</v>
      </c>
      <c r="G127" s="106">
        <v>0</v>
      </c>
      <c r="H127" s="106">
        <v>0</v>
      </c>
      <c r="I127" s="106"/>
      <c r="J127" s="106"/>
      <c r="K127" s="106"/>
      <c r="L127" s="106"/>
      <c r="M127" s="110"/>
      <c r="N127" s="106">
        <v>1500000000</v>
      </c>
      <c r="O127" s="110"/>
      <c r="P127" s="110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  <c r="AE127" s="106">
        <f t="shared" ref="AE127:AF161" si="137">+G127+I127+K127+M127+O127+Q127+S127+U127+W127+Y127+AA127+AC127</f>
        <v>0</v>
      </c>
      <c r="AF127" s="106">
        <f t="shared" si="137"/>
        <v>1500000000</v>
      </c>
      <c r="AG127" s="106"/>
      <c r="AH127" s="106"/>
      <c r="AI127" s="106"/>
      <c r="AJ127" s="106">
        <f>+F127-AE127+AF127</f>
        <v>3000000000</v>
      </c>
      <c r="AK127" s="113">
        <v>890000000</v>
      </c>
      <c r="AL127" s="113">
        <v>185000000</v>
      </c>
      <c r="AM127" s="113">
        <v>200000000</v>
      </c>
      <c r="AN127" s="106">
        <v>225000000</v>
      </c>
      <c r="AO127" s="106">
        <v>277721530</v>
      </c>
      <c r="AP127" s="106"/>
      <c r="AQ127" s="106"/>
      <c r="AR127" s="106"/>
      <c r="AS127" s="106"/>
      <c r="AT127" s="106"/>
      <c r="AU127" s="106"/>
      <c r="AV127" s="106"/>
      <c r="AW127" s="106">
        <f>+SUM(AK127:AV127)</f>
        <v>1777721530</v>
      </c>
      <c r="AX127" s="106">
        <v>865698119</v>
      </c>
      <c r="AY127" s="106">
        <v>114298284</v>
      </c>
      <c r="AZ127" s="106">
        <v>170240588</v>
      </c>
      <c r="BA127" s="106">
        <v>202669789</v>
      </c>
      <c r="BB127" s="106">
        <v>285946585</v>
      </c>
      <c r="BC127" s="106"/>
      <c r="BD127" s="106"/>
      <c r="BE127" s="106"/>
      <c r="BF127" s="106"/>
      <c r="BG127" s="106"/>
      <c r="BH127" s="106"/>
      <c r="BI127" s="106"/>
      <c r="BJ127" s="106">
        <f>+SUM(AX127:BI127)</f>
        <v>1638853365</v>
      </c>
      <c r="BK127" s="106">
        <v>17304670</v>
      </c>
      <c r="BL127" s="106">
        <v>488020797</v>
      </c>
      <c r="BM127" s="106">
        <v>174671808</v>
      </c>
      <c r="BN127" s="106">
        <v>78454963</v>
      </c>
      <c r="BO127" s="106">
        <v>136432355</v>
      </c>
      <c r="BP127" s="106"/>
      <c r="BQ127" s="106"/>
      <c r="BR127" s="106"/>
      <c r="BS127" s="106"/>
      <c r="BT127" s="106"/>
      <c r="BU127" s="106"/>
      <c r="BV127" s="106"/>
      <c r="BW127" s="106">
        <f>+SUM(BK127:BV127)</f>
        <v>894884593</v>
      </c>
      <c r="BX127" s="106">
        <v>17304670</v>
      </c>
      <c r="BY127" s="106">
        <v>488020797</v>
      </c>
      <c r="BZ127" s="106">
        <v>174671808</v>
      </c>
      <c r="CA127" s="106">
        <v>78454963</v>
      </c>
      <c r="CB127" s="106">
        <v>136432355</v>
      </c>
      <c r="CC127" s="106"/>
      <c r="CD127" s="106"/>
      <c r="CE127" s="106"/>
      <c r="CF127" s="106"/>
      <c r="CG127" s="106"/>
      <c r="CH127" s="106"/>
      <c r="CI127" s="106"/>
      <c r="CJ127" s="106">
        <f>+SUM(BX127:CI127)</f>
        <v>894884593</v>
      </c>
      <c r="CK127" s="93">
        <f t="shared" si="136"/>
        <v>1222278470</v>
      </c>
      <c r="CL127" s="93">
        <f t="shared" si="105"/>
        <v>138868165</v>
      </c>
      <c r="CM127" s="93">
        <f t="shared" si="106"/>
        <v>743968772</v>
      </c>
      <c r="CN127" s="93">
        <f t="shared" si="107"/>
        <v>0</v>
      </c>
      <c r="CO127" s="17"/>
      <c r="CP127" s="115">
        <v>3000000000</v>
      </c>
      <c r="CQ127" s="115">
        <f t="shared" si="108"/>
        <v>0</v>
      </c>
      <c r="CR127" s="115">
        <v>1777721530</v>
      </c>
      <c r="CS127" s="115">
        <f t="shared" si="129"/>
        <v>0</v>
      </c>
      <c r="CT127" s="115">
        <v>1638853365</v>
      </c>
      <c r="CU127" s="115">
        <f t="shared" si="109"/>
        <v>0</v>
      </c>
      <c r="CV127" s="115">
        <v>894884593</v>
      </c>
      <c r="CW127" s="115">
        <f>+BW127-CV127</f>
        <v>0</v>
      </c>
      <c r="CX127" s="115">
        <v>894884593</v>
      </c>
      <c r="CY127" s="115">
        <f>+CJ127-CX127</f>
        <v>0</v>
      </c>
    </row>
    <row r="128" spans="1:114" outlineLevel="3" x14ac:dyDescent="0.25">
      <c r="A128" s="100" t="s">
        <v>277</v>
      </c>
      <c r="C128" s="100" t="s">
        <v>277</v>
      </c>
      <c r="D128" s="88">
        <v>10</v>
      </c>
      <c r="E128" s="117" t="s">
        <v>278</v>
      </c>
      <c r="F128" s="110">
        <f>SUM(F129:F134)</f>
        <v>310000000</v>
      </c>
      <c r="G128" s="110">
        <f t="shared" ref="G128:BR128" si="138">SUM(G129:G134)</f>
        <v>19846270</v>
      </c>
      <c r="H128" s="110">
        <f t="shared" si="138"/>
        <v>0</v>
      </c>
      <c r="I128" s="110">
        <f t="shared" si="138"/>
        <v>0</v>
      </c>
      <c r="J128" s="110">
        <f t="shared" si="138"/>
        <v>0</v>
      </c>
      <c r="K128" s="110">
        <f t="shared" si="138"/>
        <v>100000000</v>
      </c>
      <c r="L128" s="110">
        <f t="shared" si="138"/>
        <v>100000000</v>
      </c>
      <c r="M128" s="110">
        <f t="shared" si="138"/>
        <v>0</v>
      </c>
      <c r="N128" s="110">
        <f t="shared" si="138"/>
        <v>625000000</v>
      </c>
      <c r="O128" s="110">
        <f t="shared" si="138"/>
        <v>0</v>
      </c>
      <c r="P128" s="110">
        <f t="shared" si="138"/>
        <v>0</v>
      </c>
      <c r="Q128" s="110">
        <f t="shared" si="138"/>
        <v>0</v>
      </c>
      <c r="R128" s="110">
        <f t="shared" si="138"/>
        <v>0</v>
      </c>
      <c r="S128" s="110">
        <f t="shared" si="138"/>
        <v>0</v>
      </c>
      <c r="T128" s="110">
        <f t="shared" si="138"/>
        <v>0</v>
      </c>
      <c r="U128" s="110">
        <f t="shared" si="138"/>
        <v>0</v>
      </c>
      <c r="V128" s="110">
        <f t="shared" si="138"/>
        <v>0</v>
      </c>
      <c r="W128" s="110">
        <f t="shared" si="138"/>
        <v>0</v>
      </c>
      <c r="X128" s="110">
        <f t="shared" si="138"/>
        <v>0</v>
      </c>
      <c r="Y128" s="110">
        <f t="shared" si="138"/>
        <v>0</v>
      </c>
      <c r="Z128" s="110">
        <f t="shared" si="138"/>
        <v>0</v>
      </c>
      <c r="AA128" s="110">
        <f t="shared" si="138"/>
        <v>0</v>
      </c>
      <c r="AB128" s="110">
        <f t="shared" si="138"/>
        <v>0</v>
      </c>
      <c r="AC128" s="110">
        <f t="shared" si="138"/>
        <v>0</v>
      </c>
      <c r="AD128" s="110">
        <f t="shared" si="138"/>
        <v>0</v>
      </c>
      <c r="AE128" s="110">
        <f t="shared" si="137"/>
        <v>119846270</v>
      </c>
      <c r="AF128" s="110">
        <f t="shared" si="137"/>
        <v>725000000</v>
      </c>
      <c r="AG128" s="110">
        <f t="shared" si="138"/>
        <v>0</v>
      </c>
      <c r="AH128" s="110">
        <f t="shared" si="138"/>
        <v>0</v>
      </c>
      <c r="AI128" s="110">
        <f t="shared" si="138"/>
        <v>0</v>
      </c>
      <c r="AJ128" s="110">
        <f>+SUM(AJ129:AJ134)</f>
        <v>915153730</v>
      </c>
      <c r="AK128" s="110">
        <f>SUM(AK129:AK134)</f>
        <v>1000000</v>
      </c>
      <c r="AL128" s="110">
        <f t="shared" si="138"/>
        <v>81509300</v>
      </c>
      <c r="AM128" s="110">
        <f t="shared" si="138"/>
        <v>38847568</v>
      </c>
      <c r="AN128" s="110">
        <f t="shared" si="138"/>
        <v>187330907</v>
      </c>
      <c r="AO128" s="110">
        <f t="shared" si="138"/>
        <v>290000</v>
      </c>
      <c r="AP128" s="110">
        <f t="shared" si="138"/>
        <v>0</v>
      </c>
      <c r="AQ128" s="110">
        <f t="shared" si="138"/>
        <v>0</v>
      </c>
      <c r="AR128" s="110">
        <f t="shared" si="138"/>
        <v>0</v>
      </c>
      <c r="AS128" s="110">
        <f t="shared" si="138"/>
        <v>0</v>
      </c>
      <c r="AT128" s="110">
        <f t="shared" si="138"/>
        <v>0</v>
      </c>
      <c r="AU128" s="110">
        <f t="shared" si="138"/>
        <v>0</v>
      </c>
      <c r="AV128" s="110">
        <f t="shared" si="138"/>
        <v>0</v>
      </c>
      <c r="AW128" s="110">
        <f t="shared" si="138"/>
        <v>308977775</v>
      </c>
      <c r="AX128" s="110">
        <f t="shared" si="138"/>
        <v>1000000</v>
      </c>
      <c r="AY128" s="110">
        <f t="shared" si="138"/>
        <v>109300</v>
      </c>
      <c r="AZ128" s="110">
        <f t="shared" si="138"/>
        <v>2233000</v>
      </c>
      <c r="BA128" s="110">
        <f t="shared" si="138"/>
        <v>109390497</v>
      </c>
      <c r="BB128" s="110">
        <f t="shared" si="138"/>
        <v>129131558</v>
      </c>
      <c r="BC128" s="110">
        <f t="shared" si="138"/>
        <v>0</v>
      </c>
      <c r="BD128" s="110">
        <f t="shared" si="138"/>
        <v>0</v>
      </c>
      <c r="BE128" s="110">
        <f t="shared" si="138"/>
        <v>0</v>
      </c>
      <c r="BF128" s="110">
        <f t="shared" si="138"/>
        <v>0</v>
      </c>
      <c r="BG128" s="110">
        <f t="shared" si="138"/>
        <v>0</v>
      </c>
      <c r="BH128" s="110">
        <f t="shared" si="138"/>
        <v>0</v>
      </c>
      <c r="BI128" s="110">
        <f t="shared" si="138"/>
        <v>0</v>
      </c>
      <c r="BJ128" s="110">
        <f t="shared" si="138"/>
        <v>241864355</v>
      </c>
      <c r="BK128" s="110">
        <f t="shared" si="138"/>
        <v>1000000</v>
      </c>
      <c r="BL128" s="110">
        <f t="shared" si="138"/>
        <v>109300</v>
      </c>
      <c r="BM128" s="110">
        <f t="shared" si="138"/>
        <v>0</v>
      </c>
      <c r="BN128" s="110">
        <f t="shared" si="138"/>
        <v>0</v>
      </c>
      <c r="BO128" s="110">
        <f t="shared" si="138"/>
        <v>3993000</v>
      </c>
      <c r="BP128" s="110">
        <f t="shared" si="138"/>
        <v>0</v>
      </c>
      <c r="BQ128" s="110">
        <f t="shared" si="138"/>
        <v>0</v>
      </c>
      <c r="BR128" s="110">
        <f t="shared" si="138"/>
        <v>0</v>
      </c>
      <c r="BS128" s="110">
        <f t="shared" ref="BS128:CH128" si="139">SUM(BS129:BS134)</f>
        <v>0</v>
      </c>
      <c r="BT128" s="110">
        <f t="shared" si="139"/>
        <v>0</v>
      </c>
      <c r="BU128" s="110">
        <f t="shared" si="139"/>
        <v>0</v>
      </c>
      <c r="BV128" s="110">
        <f t="shared" si="139"/>
        <v>0</v>
      </c>
      <c r="BW128" s="110">
        <f t="shared" si="139"/>
        <v>5102300</v>
      </c>
      <c r="BX128" s="110">
        <f t="shared" si="139"/>
        <v>1000000</v>
      </c>
      <c r="BY128" s="110">
        <f t="shared" si="139"/>
        <v>109300</v>
      </c>
      <c r="BZ128" s="110">
        <f t="shared" si="139"/>
        <v>0</v>
      </c>
      <c r="CA128" s="110">
        <f t="shared" si="139"/>
        <v>0</v>
      </c>
      <c r="CB128" s="110">
        <f t="shared" si="139"/>
        <v>3993000</v>
      </c>
      <c r="CC128" s="110">
        <f t="shared" si="139"/>
        <v>0</v>
      </c>
      <c r="CD128" s="110">
        <f t="shared" si="139"/>
        <v>0</v>
      </c>
      <c r="CE128" s="110">
        <f t="shared" si="139"/>
        <v>0</v>
      </c>
      <c r="CF128" s="110">
        <f t="shared" si="139"/>
        <v>0</v>
      </c>
      <c r="CG128" s="110">
        <f t="shared" si="139"/>
        <v>0</v>
      </c>
      <c r="CH128" s="110">
        <f t="shared" si="139"/>
        <v>0</v>
      </c>
      <c r="CI128" s="110">
        <f>SUM(CI129:CI134)</f>
        <v>0</v>
      </c>
      <c r="CJ128" s="110">
        <f>SUM(CJ129:CJ134)</f>
        <v>5102300</v>
      </c>
      <c r="CK128" s="93">
        <f t="shared" si="136"/>
        <v>606175955</v>
      </c>
      <c r="CL128" s="93">
        <f t="shared" si="105"/>
        <v>67113420</v>
      </c>
      <c r="CM128" s="93">
        <f t="shared" si="106"/>
        <v>236762055</v>
      </c>
      <c r="CN128" s="93">
        <f t="shared" si="107"/>
        <v>0</v>
      </c>
      <c r="CO128" s="161"/>
      <c r="CP128" s="121">
        <f>SUM(CP129:CP134)</f>
        <v>915153730</v>
      </c>
      <c r="CQ128" s="121">
        <f t="shared" si="108"/>
        <v>0</v>
      </c>
      <c r="CR128" s="121">
        <f>SUM(CR129:CR134)</f>
        <v>308977775</v>
      </c>
      <c r="CS128" s="121">
        <f>SUM(CS129:CS134)</f>
        <v>0</v>
      </c>
      <c r="CT128" s="121">
        <f>SUM(CT129:CT134)</f>
        <v>241864355</v>
      </c>
      <c r="CU128" s="121">
        <f t="shared" si="109"/>
        <v>0</v>
      </c>
      <c r="CV128" s="121">
        <f>SUM(CV129:CV134)</f>
        <v>5102300</v>
      </c>
      <c r="CW128" s="121">
        <f>SUM(CW129:CW134)</f>
        <v>0</v>
      </c>
      <c r="CX128" s="121">
        <f>SUM(CX129:CX134)</f>
        <v>5102300</v>
      </c>
      <c r="CY128" s="115">
        <f>+CX128-CJ128</f>
        <v>0</v>
      </c>
    </row>
    <row r="129" spans="1:114" outlineLevel="4" x14ac:dyDescent="0.25">
      <c r="B129" s="3" t="str">
        <f t="shared" ref="B129:B135" si="140">+C129&amp;D129</f>
        <v>A 2-0-4-21-110</v>
      </c>
      <c r="C129" s="98" t="s">
        <v>279</v>
      </c>
      <c r="D129" s="20">
        <v>10</v>
      </c>
      <c r="E129" s="105" t="s">
        <v>280</v>
      </c>
      <c r="F129" s="106">
        <v>10000000</v>
      </c>
      <c r="G129" s="106">
        <v>0</v>
      </c>
      <c r="H129" s="106">
        <v>0</v>
      </c>
      <c r="I129" s="106"/>
      <c r="J129" s="106"/>
      <c r="K129" s="106"/>
      <c r="L129" s="106"/>
      <c r="M129" s="110"/>
      <c r="N129" s="106">
        <v>25000000</v>
      </c>
      <c r="O129" s="110"/>
      <c r="P129" s="110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  <c r="AE129" s="106">
        <f t="shared" si="137"/>
        <v>0</v>
      </c>
      <c r="AF129" s="106">
        <f t="shared" si="137"/>
        <v>25000000</v>
      </c>
      <c r="AG129" s="106"/>
      <c r="AH129" s="106"/>
      <c r="AI129" s="106"/>
      <c r="AJ129" s="106">
        <f t="shared" ref="AJ129:AJ139" si="141">+F129-AE129+AF129</f>
        <v>35000000</v>
      </c>
      <c r="AK129" s="113">
        <v>500000</v>
      </c>
      <c r="AL129" s="113">
        <v>109300</v>
      </c>
      <c r="AM129" s="113">
        <v>2847568</v>
      </c>
      <c r="AN129" s="106">
        <v>24998711</v>
      </c>
      <c r="AO129" s="106">
        <v>290000</v>
      </c>
      <c r="AP129" s="106"/>
      <c r="AQ129" s="106"/>
      <c r="AR129" s="106"/>
      <c r="AS129" s="106"/>
      <c r="AT129" s="106"/>
      <c r="AU129" s="106"/>
      <c r="AV129" s="106"/>
      <c r="AW129" s="106">
        <f t="shared" ref="AW129:AW135" si="142">+SUM(AK129:AV129)</f>
        <v>28745579</v>
      </c>
      <c r="AX129" s="106">
        <v>500000</v>
      </c>
      <c r="AY129" s="106">
        <v>109300</v>
      </c>
      <c r="AZ129" s="106">
        <v>2233000</v>
      </c>
      <c r="BA129" s="106">
        <v>0</v>
      </c>
      <c r="BB129" s="106">
        <v>25903279</v>
      </c>
      <c r="BC129" s="106"/>
      <c r="BD129" s="106"/>
      <c r="BE129" s="106"/>
      <c r="BF129" s="106"/>
      <c r="BG129" s="106"/>
      <c r="BH129" s="106"/>
      <c r="BI129" s="106"/>
      <c r="BJ129" s="106">
        <f t="shared" ref="BJ129:BJ135" si="143">+SUM(AX129:BI129)</f>
        <v>28745579</v>
      </c>
      <c r="BK129" s="106">
        <v>500000</v>
      </c>
      <c r="BL129" s="106">
        <v>109300</v>
      </c>
      <c r="BM129" s="106">
        <v>0</v>
      </c>
      <c r="BN129" s="106">
        <v>0</v>
      </c>
      <c r="BO129" s="106">
        <v>2523000</v>
      </c>
      <c r="BP129" s="106"/>
      <c r="BQ129" s="106"/>
      <c r="BR129" s="106"/>
      <c r="BS129" s="106"/>
      <c r="BT129" s="106"/>
      <c r="BU129" s="106"/>
      <c r="BV129" s="106"/>
      <c r="BW129" s="106">
        <f t="shared" ref="BW129:BW135" si="144">+SUM(BK129:BV129)</f>
        <v>3132300</v>
      </c>
      <c r="BX129" s="106">
        <v>500000</v>
      </c>
      <c r="BY129" s="106">
        <v>109300</v>
      </c>
      <c r="BZ129" s="106">
        <v>0</v>
      </c>
      <c r="CA129" s="106">
        <v>0</v>
      </c>
      <c r="CB129" s="106">
        <v>2523000</v>
      </c>
      <c r="CC129" s="106"/>
      <c r="CD129" s="106"/>
      <c r="CE129" s="106"/>
      <c r="CF129" s="106"/>
      <c r="CG129" s="106"/>
      <c r="CH129" s="106"/>
      <c r="CI129" s="106"/>
      <c r="CJ129" s="106">
        <f t="shared" ref="CJ129:CJ135" si="145">+SUM(BX129:CI129)</f>
        <v>3132300</v>
      </c>
      <c r="CK129" s="93">
        <f t="shared" si="136"/>
        <v>6254421</v>
      </c>
      <c r="CL129" s="93">
        <f t="shared" si="105"/>
        <v>0</v>
      </c>
      <c r="CM129" s="93">
        <f t="shared" si="106"/>
        <v>25613279</v>
      </c>
      <c r="CN129" s="93">
        <f t="shared" si="107"/>
        <v>0</v>
      </c>
      <c r="CO129" s="17"/>
      <c r="CP129" s="115">
        <v>35000000</v>
      </c>
      <c r="CQ129" s="115">
        <f t="shared" si="108"/>
        <v>0</v>
      </c>
      <c r="CR129" s="115">
        <v>28745579</v>
      </c>
      <c r="CS129" s="115">
        <f t="shared" si="129"/>
        <v>0</v>
      </c>
      <c r="CT129" s="115">
        <v>28745579</v>
      </c>
      <c r="CU129" s="115">
        <f t="shared" si="109"/>
        <v>0</v>
      </c>
      <c r="CV129" s="115">
        <v>3132300</v>
      </c>
      <c r="CW129" s="115">
        <f t="shared" ref="CW129:CW135" si="146">+BW129-CV129</f>
        <v>0</v>
      </c>
      <c r="CX129" s="115">
        <v>3132300</v>
      </c>
      <c r="CY129" s="115">
        <f t="shared" ref="CY129:CY135" si="147">+CJ129-CX129</f>
        <v>0</v>
      </c>
    </row>
    <row r="130" spans="1:114" outlineLevel="4" x14ac:dyDescent="0.25">
      <c r="B130" s="3" t="str">
        <f t="shared" si="140"/>
        <v>A 2-0-4-21-210</v>
      </c>
      <c r="C130" s="98" t="s">
        <v>281</v>
      </c>
      <c r="D130" s="20">
        <v>10</v>
      </c>
      <c r="E130" s="105" t="s">
        <v>282</v>
      </c>
      <c r="F130" s="106">
        <v>0</v>
      </c>
      <c r="G130" s="106">
        <v>0</v>
      </c>
      <c r="H130" s="106">
        <v>0</v>
      </c>
      <c r="I130" s="106"/>
      <c r="J130" s="106"/>
      <c r="K130" s="106"/>
      <c r="L130" s="106"/>
      <c r="M130" s="110"/>
      <c r="N130" s="110"/>
      <c r="O130" s="110"/>
      <c r="P130" s="110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  <c r="AE130" s="106">
        <f t="shared" si="137"/>
        <v>0</v>
      </c>
      <c r="AF130" s="106">
        <f t="shared" si="137"/>
        <v>0</v>
      </c>
      <c r="AG130" s="106"/>
      <c r="AH130" s="106"/>
      <c r="AI130" s="106"/>
      <c r="AJ130" s="106">
        <f t="shared" si="141"/>
        <v>0</v>
      </c>
      <c r="AK130" s="113">
        <v>0</v>
      </c>
      <c r="AL130" s="113">
        <v>0</v>
      </c>
      <c r="AM130" s="113">
        <v>0</v>
      </c>
      <c r="AN130" s="106">
        <v>0</v>
      </c>
      <c r="AO130" s="106">
        <v>0</v>
      </c>
      <c r="AP130" s="106"/>
      <c r="AQ130" s="106"/>
      <c r="AR130" s="106"/>
      <c r="AS130" s="106"/>
      <c r="AT130" s="106"/>
      <c r="AU130" s="106"/>
      <c r="AV130" s="106"/>
      <c r="AW130" s="106">
        <f t="shared" si="142"/>
        <v>0</v>
      </c>
      <c r="AX130" s="106">
        <v>0</v>
      </c>
      <c r="AY130" s="106">
        <v>0</v>
      </c>
      <c r="AZ130" s="106">
        <v>0</v>
      </c>
      <c r="BA130" s="106">
        <v>0</v>
      </c>
      <c r="BB130" s="106">
        <v>0</v>
      </c>
      <c r="BC130" s="106"/>
      <c r="BD130" s="106"/>
      <c r="BE130" s="106"/>
      <c r="BF130" s="106"/>
      <c r="BG130" s="106"/>
      <c r="BH130" s="106"/>
      <c r="BI130" s="106"/>
      <c r="BJ130" s="106">
        <f t="shared" si="143"/>
        <v>0</v>
      </c>
      <c r="BK130" s="106">
        <v>0</v>
      </c>
      <c r="BL130" s="106">
        <v>0</v>
      </c>
      <c r="BM130" s="106">
        <v>0</v>
      </c>
      <c r="BN130" s="106">
        <v>0</v>
      </c>
      <c r="BO130" s="106">
        <v>0</v>
      </c>
      <c r="BP130" s="106"/>
      <c r="BQ130" s="106"/>
      <c r="BR130" s="106"/>
      <c r="BS130" s="106"/>
      <c r="BT130" s="106"/>
      <c r="BU130" s="106"/>
      <c r="BV130" s="106"/>
      <c r="BW130" s="106">
        <f t="shared" si="144"/>
        <v>0</v>
      </c>
      <c r="BX130" s="106">
        <v>0</v>
      </c>
      <c r="BY130" s="106">
        <v>0</v>
      </c>
      <c r="BZ130" s="106">
        <v>0</v>
      </c>
      <c r="CA130" s="106">
        <v>0</v>
      </c>
      <c r="CB130" s="106">
        <v>0</v>
      </c>
      <c r="CC130" s="106"/>
      <c r="CD130" s="106"/>
      <c r="CE130" s="106"/>
      <c r="CF130" s="106"/>
      <c r="CG130" s="106"/>
      <c r="CH130" s="106"/>
      <c r="CI130" s="106"/>
      <c r="CJ130" s="106">
        <f t="shared" si="145"/>
        <v>0</v>
      </c>
      <c r="CK130" s="93">
        <f t="shared" si="136"/>
        <v>0</v>
      </c>
      <c r="CL130" s="93">
        <f t="shared" si="105"/>
        <v>0</v>
      </c>
      <c r="CM130" s="93">
        <f t="shared" si="106"/>
        <v>0</v>
      </c>
      <c r="CN130" s="93">
        <f t="shared" si="107"/>
        <v>0</v>
      </c>
      <c r="CO130" s="17"/>
      <c r="CP130" s="115">
        <v>0</v>
      </c>
      <c r="CQ130" s="115">
        <f t="shared" si="108"/>
        <v>0</v>
      </c>
      <c r="CR130" s="115">
        <v>0</v>
      </c>
      <c r="CS130" s="115">
        <f t="shared" si="129"/>
        <v>0</v>
      </c>
      <c r="CT130" s="115">
        <v>0</v>
      </c>
      <c r="CU130" s="115">
        <f t="shared" si="109"/>
        <v>0</v>
      </c>
      <c r="CV130" s="115">
        <v>0</v>
      </c>
      <c r="CW130" s="115">
        <f t="shared" si="146"/>
        <v>0</v>
      </c>
      <c r="CX130" s="115">
        <v>0</v>
      </c>
      <c r="CY130" s="115">
        <f t="shared" si="147"/>
        <v>0</v>
      </c>
    </row>
    <row r="131" spans="1:114" outlineLevel="4" x14ac:dyDescent="0.25">
      <c r="B131" s="3" t="str">
        <f t="shared" si="140"/>
        <v>A 2-0-4-21-310</v>
      </c>
      <c r="C131" s="98" t="s">
        <v>283</v>
      </c>
      <c r="D131" s="20">
        <v>10</v>
      </c>
      <c r="E131" s="105" t="s">
        <v>284</v>
      </c>
      <c r="F131" s="106">
        <v>0</v>
      </c>
      <c r="G131" s="106">
        <v>0</v>
      </c>
      <c r="H131" s="106">
        <v>0</v>
      </c>
      <c r="I131" s="106"/>
      <c r="J131" s="106"/>
      <c r="K131" s="106"/>
      <c r="L131" s="106"/>
      <c r="M131" s="110"/>
      <c r="N131" s="110"/>
      <c r="O131" s="110"/>
      <c r="P131" s="110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  <c r="AE131" s="106">
        <f t="shared" si="137"/>
        <v>0</v>
      </c>
      <c r="AF131" s="106">
        <f t="shared" si="137"/>
        <v>0</v>
      </c>
      <c r="AG131" s="106"/>
      <c r="AH131" s="106"/>
      <c r="AI131" s="106"/>
      <c r="AJ131" s="106">
        <f t="shared" si="141"/>
        <v>0</v>
      </c>
      <c r="AK131" s="113">
        <v>0</v>
      </c>
      <c r="AL131" s="113">
        <v>0</v>
      </c>
      <c r="AM131" s="113">
        <v>0</v>
      </c>
      <c r="AN131" s="106">
        <v>0</v>
      </c>
      <c r="AO131" s="106">
        <v>0</v>
      </c>
      <c r="AP131" s="106"/>
      <c r="AQ131" s="106"/>
      <c r="AR131" s="106"/>
      <c r="AS131" s="106"/>
      <c r="AT131" s="106"/>
      <c r="AU131" s="106"/>
      <c r="AV131" s="106"/>
      <c r="AW131" s="106">
        <f t="shared" si="142"/>
        <v>0</v>
      </c>
      <c r="AX131" s="106">
        <v>0</v>
      </c>
      <c r="AY131" s="106">
        <v>0</v>
      </c>
      <c r="AZ131" s="106">
        <v>0</v>
      </c>
      <c r="BA131" s="106">
        <v>0</v>
      </c>
      <c r="BB131" s="106">
        <v>0</v>
      </c>
      <c r="BC131" s="106"/>
      <c r="BD131" s="106"/>
      <c r="BE131" s="106"/>
      <c r="BF131" s="106"/>
      <c r="BG131" s="106"/>
      <c r="BH131" s="106"/>
      <c r="BI131" s="106"/>
      <c r="BJ131" s="106">
        <f t="shared" si="143"/>
        <v>0</v>
      </c>
      <c r="BK131" s="106">
        <v>0</v>
      </c>
      <c r="BL131" s="106">
        <v>0</v>
      </c>
      <c r="BM131" s="106">
        <v>0</v>
      </c>
      <c r="BN131" s="106">
        <v>0</v>
      </c>
      <c r="BO131" s="106">
        <v>0</v>
      </c>
      <c r="BP131" s="106"/>
      <c r="BQ131" s="106"/>
      <c r="BR131" s="106"/>
      <c r="BS131" s="106"/>
      <c r="BT131" s="106"/>
      <c r="BU131" s="106"/>
      <c r="BV131" s="106"/>
      <c r="BW131" s="106">
        <f t="shared" si="144"/>
        <v>0</v>
      </c>
      <c r="BX131" s="106">
        <v>0</v>
      </c>
      <c r="BY131" s="106">
        <v>0</v>
      </c>
      <c r="BZ131" s="106">
        <v>0</v>
      </c>
      <c r="CA131" s="106">
        <v>0</v>
      </c>
      <c r="CB131" s="106">
        <v>0</v>
      </c>
      <c r="CC131" s="106"/>
      <c r="CD131" s="106"/>
      <c r="CE131" s="106"/>
      <c r="CF131" s="106"/>
      <c r="CG131" s="106"/>
      <c r="CH131" s="106"/>
      <c r="CI131" s="106"/>
      <c r="CJ131" s="106">
        <f t="shared" si="145"/>
        <v>0</v>
      </c>
      <c r="CK131" s="93">
        <f t="shared" si="136"/>
        <v>0</v>
      </c>
      <c r="CL131" s="93">
        <f t="shared" si="105"/>
        <v>0</v>
      </c>
      <c r="CM131" s="93">
        <f t="shared" si="106"/>
        <v>0</v>
      </c>
      <c r="CN131" s="93">
        <f t="shared" si="107"/>
        <v>0</v>
      </c>
      <c r="CO131" s="17"/>
      <c r="CP131" s="115">
        <v>0</v>
      </c>
      <c r="CQ131" s="115">
        <f t="shared" si="108"/>
        <v>0</v>
      </c>
      <c r="CR131" s="115">
        <v>0</v>
      </c>
      <c r="CS131" s="115">
        <f t="shared" si="129"/>
        <v>0</v>
      </c>
      <c r="CT131" s="115">
        <v>0</v>
      </c>
      <c r="CU131" s="115">
        <f t="shared" si="109"/>
        <v>0</v>
      </c>
      <c r="CV131" s="115">
        <v>0</v>
      </c>
      <c r="CW131" s="115">
        <f t="shared" si="146"/>
        <v>0</v>
      </c>
      <c r="CX131" s="115">
        <v>0</v>
      </c>
      <c r="CY131" s="115">
        <f t="shared" si="147"/>
        <v>0</v>
      </c>
    </row>
    <row r="132" spans="1:114" outlineLevel="4" x14ac:dyDescent="0.25">
      <c r="B132" s="3" t="str">
        <f t="shared" si="140"/>
        <v>A 2-0-4-21-410</v>
      </c>
      <c r="C132" s="98" t="s">
        <v>285</v>
      </c>
      <c r="D132" s="20">
        <v>10</v>
      </c>
      <c r="E132" s="105" t="s">
        <v>286</v>
      </c>
      <c r="F132" s="106">
        <v>100000000</v>
      </c>
      <c r="G132" s="106">
        <v>19846270</v>
      </c>
      <c r="H132" s="106">
        <v>0</v>
      </c>
      <c r="I132" s="106"/>
      <c r="J132" s="106"/>
      <c r="K132" s="106"/>
      <c r="L132" s="106">
        <f>80000000</f>
        <v>80000000</v>
      </c>
      <c r="M132" s="110"/>
      <c r="N132" s="106">
        <v>200000000</v>
      </c>
      <c r="O132" s="110"/>
      <c r="P132" s="110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>
        <f t="shared" si="137"/>
        <v>19846270</v>
      </c>
      <c r="AF132" s="106">
        <f t="shared" si="137"/>
        <v>280000000</v>
      </c>
      <c r="AG132" s="106"/>
      <c r="AH132" s="106"/>
      <c r="AI132" s="106"/>
      <c r="AJ132" s="106">
        <f t="shared" si="141"/>
        <v>360153730</v>
      </c>
      <c r="AK132" s="113">
        <v>500000</v>
      </c>
      <c r="AL132" s="113">
        <v>0</v>
      </c>
      <c r="AM132" s="113">
        <v>0</v>
      </c>
      <c r="AN132" s="106">
        <v>17633917</v>
      </c>
      <c r="AO132" s="106">
        <v>0</v>
      </c>
      <c r="AP132" s="106"/>
      <c r="AQ132" s="106"/>
      <c r="AR132" s="106"/>
      <c r="AS132" s="106"/>
      <c r="AT132" s="106"/>
      <c r="AU132" s="106"/>
      <c r="AV132" s="106"/>
      <c r="AW132" s="106">
        <f t="shared" si="142"/>
        <v>18133917</v>
      </c>
      <c r="AX132" s="106">
        <v>500000</v>
      </c>
      <c r="AY132" s="106">
        <v>0</v>
      </c>
      <c r="AZ132" s="106">
        <v>0</v>
      </c>
      <c r="BA132" s="106">
        <v>17633917</v>
      </c>
      <c r="BB132" s="106">
        <v>0</v>
      </c>
      <c r="BC132" s="106"/>
      <c r="BD132" s="106"/>
      <c r="BE132" s="106"/>
      <c r="BF132" s="106"/>
      <c r="BG132" s="106"/>
      <c r="BH132" s="106"/>
      <c r="BI132" s="106"/>
      <c r="BJ132" s="106">
        <f t="shared" si="143"/>
        <v>18133917</v>
      </c>
      <c r="BK132" s="106">
        <v>500000</v>
      </c>
      <c r="BL132" s="106">
        <v>0</v>
      </c>
      <c r="BM132" s="106">
        <v>0</v>
      </c>
      <c r="BN132" s="106">
        <v>0</v>
      </c>
      <c r="BO132" s="106">
        <v>0</v>
      </c>
      <c r="BP132" s="106"/>
      <c r="BQ132" s="106"/>
      <c r="BR132" s="106"/>
      <c r="BS132" s="106"/>
      <c r="BT132" s="106"/>
      <c r="BU132" s="106"/>
      <c r="BV132" s="106"/>
      <c r="BW132" s="106">
        <f t="shared" si="144"/>
        <v>500000</v>
      </c>
      <c r="BX132" s="106">
        <v>500000</v>
      </c>
      <c r="BY132" s="106">
        <v>0</v>
      </c>
      <c r="BZ132" s="106">
        <v>0</v>
      </c>
      <c r="CA132" s="106">
        <v>0</v>
      </c>
      <c r="CB132" s="106">
        <v>0</v>
      </c>
      <c r="CC132" s="106"/>
      <c r="CD132" s="106"/>
      <c r="CE132" s="106"/>
      <c r="CF132" s="106"/>
      <c r="CG132" s="106"/>
      <c r="CH132" s="106"/>
      <c r="CI132" s="106"/>
      <c r="CJ132" s="106">
        <f t="shared" si="145"/>
        <v>500000</v>
      </c>
      <c r="CK132" s="93">
        <f t="shared" si="136"/>
        <v>342019813</v>
      </c>
      <c r="CL132" s="93">
        <f t="shared" si="105"/>
        <v>0</v>
      </c>
      <c r="CM132" s="93">
        <f t="shared" si="106"/>
        <v>17633917</v>
      </c>
      <c r="CN132" s="93">
        <f t="shared" si="107"/>
        <v>0</v>
      </c>
      <c r="CO132" s="17"/>
      <c r="CP132" s="115">
        <v>360153730</v>
      </c>
      <c r="CQ132" s="115">
        <f t="shared" si="108"/>
        <v>0</v>
      </c>
      <c r="CR132" s="115">
        <v>18133917</v>
      </c>
      <c r="CS132" s="115">
        <f t="shared" si="129"/>
        <v>0</v>
      </c>
      <c r="CT132" s="115">
        <v>18133917</v>
      </c>
      <c r="CU132" s="115">
        <f t="shared" si="109"/>
        <v>0</v>
      </c>
      <c r="CV132" s="115">
        <v>500000</v>
      </c>
      <c r="CW132" s="115">
        <f t="shared" si="146"/>
        <v>0</v>
      </c>
      <c r="CX132" s="115">
        <v>500000</v>
      </c>
      <c r="CY132" s="115">
        <f t="shared" si="147"/>
        <v>0</v>
      </c>
    </row>
    <row r="133" spans="1:114" outlineLevel="4" x14ac:dyDescent="0.25">
      <c r="B133" s="3" t="str">
        <f t="shared" si="140"/>
        <v>A 2-0-4-21-510</v>
      </c>
      <c r="C133" s="98" t="s">
        <v>287</v>
      </c>
      <c r="D133" s="20">
        <v>10</v>
      </c>
      <c r="E133" s="105" t="s">
        <v>288</v>
      </c>
      <c r="F133" s="106">
        <v>100000000</v>
      </c>
      <c r="G133" s="106">
        <v>0</v>
      </c>
      <c r="H133" s="106">
        <v>0</v>
      </c>
      <c r="I133" s="106"/>
      <c r="J133" s="106"/>
      <c r="K133" s="106"/>
      <c r="L133" s="106">
        <v>20000000</v>
      </c>
      <c r="M133" s="110"/>
      <c r="N133" s="106">
        <v>200000000</v>
      </c>
      <c r="O133" s="110"/>
      <c r="P133" s="110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>
        <f t="shared" si="137"/>
        <v>0</v>
      </c>
      <c r="AF133" s="106">
        <f t="shared" si="137"/>
        <v>220000000</v>
      </c>
      <c r="AG133" s="106"/>
      <c r="AH133" s="106"/>
      <c r="AI133" s="106"/>
      <c r="AJ133" s="106">
        <f t="shared" si="141"/>
        <v>320000000</v>
      </c>
      <c r="AK133" s="113">
        <v>0</v>
      </c>
      <c r="AL133" s="113">
        <v>81400000</v>
      </c>
      <c r="AM133" s="113">
        <v>36000000</v>
      </c>
      <c r="AN133" s="106">
        <v>144698279</v>
      </c>
      <c r="AO133" s="106">
        <v>0</v>
      </c>
      <c r="AP133" s="106"/>
      <c r="AQ133" s="106"/>
      <c r="AR133" s="106"/>
      <c r="AS133" s="106"/>
      <c r="AT133" s="106"/>
      <c r="AU133" s="106"/>
      <c r="AV133" s="106"/>
      <c r="AW133" s="106">
        <f t="shared" si="142"/>
        <v>262098279</v>
      </c>
      <c r="AX133" s="106">
        <v>0</v>
      </c>
      <c r="AY133" s="106">
        <v>0</v>
      </c>
      <c r="AZ133" s="106">
        <v>0</v>
      </c>
      <c r="BA133" s="106">
        <v>91756580</v>
      </c>
      <c r="BB133" s="106">
        <v>103228279</v>
      </c>
      <c r="BC133" s="106"/>
      <c r="BD133" s="106"/>
      <c r="BE133" s="106"/>
      <c r="BF133" s="106"/>
      <c r="BG133" s="106"/>
      <c r="BH133" s="106"/>
      <c r="BI133" s="106"/>
      <c r="BJ133" s="106">
        <f t="shared" si="143"/>
        <v>194984859</v>
      </c>
      <c r="BK133" s="106">
        <v>0</v>
      </c>
      <c r="BL133" s="106">
        <v>0</v>
      </c>
      <c r="BM133" s="106">
        <v>0</v>
      </c>
      <c r="BN133" s="106">
        <v>0</v>
      </c>
      <c r="BO133" s="106">
        <v>1470000</v>
      </c>
      <c r="BP133" s="106"/>
      <c r="BQ133" s="106"/>
      <c r="BR133" s="106"/>
      <c r="BS133" s="106"/>
      <c r="BT133" s="106"/>
      <c r="BU133" s="106"/>
      <c r="BV133" s="106"/>
      <c r="BW133" s="106">
        <f t="shared" si="144"/>
        <v>1470000</v>
      </c>
      <c r="BX133" s="106">
        <v>0</v>
      </c>
      <c r="BY133" s="106">
        <v>0</v>
      </c>
      <c r="BZ133" s="106">
        <v>0</v>
      </c>
      <c r="CA133" s="106">
        <v>0</v>
      </c>
      <c r="CB133" s="106">
        <v>1470000</v>
      </c>
      <c r="CC133" s="106"/>
      <c r="CD133" s="106"/>
      <c r="CE133" s="106"/>
      <c r="CF133" s="106"/>
      <c r="CG133" s="106"/>
      <c r="CH133" s="106"/>
      <c r="CI133" s="106"/>
      <c r="CJ133" s="106">
        <f t="shared" si="145"/>
        <v>1470000</v>
      </c>
      <c r="CK133" s="93">
        <f t="shared" si="136"/>
        <v>57901721</v>
      </c>
      <c r="CL133" s="93">
        <f t="shared" si="105"/>
        <v>67113420</v>
      </c>
      <c r="CM133" s="93">
        <f t="shared" si="106"/>
        <v>193514859</v>
      </c>
      <c r="CN133" s="93">
        <f t="shared" si="107"/>
        <v>0</v>
      </c>
      <c r="CO133" s="17"/>
      <c r="CP133" s="115">
        <v>320000000</v>
      </c>
      <c r="CQ133" s="115">
        <f t="shared" si="108"/>
        <v>0</v>
      </c>
      <c r="CR133" s="115">
        <v>262098279</v>
      </c>
      <c r="CS133" s="115">
        <f t="shared" si="129"/>
        <v>0</v>
      </c>
      <c r="CT133" s="115">
        <v>194984859</v>
      </c>
      <c r="CU133" s="115">
        <f t="shared" si="109"/>
        <v>0</v>
      </c>
      <c r="CV133" s="115">
        <v>1470000</v>
      </c>
      <c r="CW133" s="115">
        <f t="shared" si="146"/>
        <v>0</v>
      </c>
      <c r="CX133" s="115">
        <v>1470000</v>
      </c>
      <c r="CY133" s="115">
        <f t="shared" si="147"/>
        <v>0</v>
      </c>
    </row>
    <row r="134" spans="1:114" outlineLevel="4" x14ac:dyDescent="0.25">
      <c r="B134" s="3" t="str">
        <f t="shared" si="140"/>
        <v>A 2-0-4-21-810</v>
      </c>
      <c r="C134" s="98" t="s">
        <v>289</v>
      </c>
      <c r="D134" s="20">
        <v>10</v>
      </c>
      <c r="E134" s="105" t="s">
        <v>290</v>
      </c>
      <c r="F134" s="106">
        <v>100000000</v>
      </c>
      <c r="G134" s="106">
        <v>0</v>
      </c>
      <c r="H134" s="106">
        <v>0</v>
      </c>
      <c r="I134" s="106"/>
      <c r="J134" s="106"/>
      <c r="K134" s="106">
        <f>20000000+80000000</f>
        <v>100000000</v>
      </c>
      <c r="L134" s="106"/>
      <c r="M134" s="110"/>
      <c r="N134" s="106">
        <v>200000000</v>
      </c>
      <c r="O134" s="110"/>
      <c r="P134" s="110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>
        <f t="shared" si="137"/>
        <v>100000000</v>
      </c>
      <c r="AF134" s="106">
        <f t="shared" si="137"/>
        <v>200000000</v>
      </c>
      <c r="AG134" s="106"/>
      <c r="AH134" s="106"/>
      <c r="AI134" s="106"/>
      <c r="AJ134" s="106">
        <f t="shared" si="141"/>
        <v>200000000</v>
      </c>
      <c r="AK134" s="113">
        <v>0</v>
      </c>
      <c r="AL134" s="113">
        <v>0</v>
      </c>
      <c r="AM134" s="113">
        <v>0</v>
      </c>
      <c r="AN134" s="106">
        <v>0</v>
      </c>
      <c r="AO134" s="106">
        <v>0</v>
      </c>
      <c r="AP134" s="106"/>
      <c r="AQ134" s="106"/>
      <c r="AR134" s="106"/>
      <c r="AS134" s="106"/>
      <c r="AT134" s="106"/>
      <c r="AU134" s="106"/>
      <c r="AV134" s="106"/>
      <c r="AW134" s="106">
        <f t="shared" si="142"/>
        <v>0</v>
      </c>
      <c r="AX134" s="106">
        <v>0</v>
      </c>
      <c r="AY134" s="106">
        <v>0</v>
      </c>
      <c r="AZ134" s="106">
        <v>0</v>
      </c>
      <c r="BA134" s="106">
        <v>0</v>
      </c>
      <c r="BB134" s="106">
        <v>0</v>
      </c>
      <c r="BC134" s="106"/>
      <c r="BD134" s="106"/>
      <c r="BE134" s="106"/>
      <c r="BF134" s="106"/>
      <c r="BG134" s="106"/>
      <c r="BH134" s="106"/>
      <c r="BI134" s="106"/>
      <c r="BJ134" s="106">
        <f t="shared" si="143"/>
        <v>0</v>
      </c>
      <c r="BK134" s="106">
        <v>0</v>
      </c>
      <c r="BL134" s="106">
        <v>0</v>
      </c>
      <c r="BM134" s="106">
        <v>0</v>
      </c>
      <c r="BN134" s="106">
        <v>0</v>
      </c>
      <c r="BO134" s="106">
        <v>0</v>
      </c>
      <c r="BP134" s="106"/>
      <c r="BQ134" s="106"/>
      <c r="BR134" s="106"/>
      <c r="BS134" s="106"/>
      <c r="BT134" s="106"/>
      <c r="BU134" s="106"/>
      <c r="BV134" s="106"/>
      <c r="BW134" s="106">
        <f t="shared" si="144"/>
        <v>0</v>
      </c>
      <c r="BX134" s="106">
        <v>0</v>
      </c>
      <c r="BY134" s="106">
        <v>0</v>
      </c>
      <c r="BZ134" s="106">
        <v>0</v>
      </c>
      <c r="CA134" s="106">
        <v>0</v>
      </c>
      <c r="CB134" s="106">
        <v>0</v>
      </c>
      <c r="CC134" s="106"/>
      <c r="CD134" s="106"/>
      <c r="CE134" s="106"/>
      <c r="CF134" s="106"/>
      <c r="CG134" s="106"/>
      <c r="CH134" s="106"/>
      <c r="CI134" s="106"/>
      <c r="CJ134" s="106">
        <f t="shared" si="145"/>
        <v>0</v>
      </c>
      <c r="CK134" s="93">
        <f t="shared" si="136"/>
        <v>200000000</v>
      </c>
      <c r="CL134" s="93">
        <f t="shared" si="105"/>
        <v>0</v>
      </c>
      <c r="CM134" s="93">
        <f t="shared" si="106"/>
        <v>0</v>
      </c>
      <c r="CN134" s="93">
        <f t="shared" si="107"/>
        <v>0</v>
      </c>
      <c r="CO134" s="17"/>
      <c r="CP134" s="115">
        <v>200000000</v>
      </c>
      <c r="CQ134" s="115">
        <f t="shared" si="108"/>
        <v>0</v>
      </c>
      <c r="CR134" s="115">
        <v>0</v>
      </c>
      <c r="CS134" s="115">
        <f t="shared" si="129"/>
        <v>0</v>
      </c>
      <c r="CT134" s="115">
        <v>0</v>
      </c>
      <c r="CU134" s="115">
        <f t="shared" si="109"/>
        <v>0</v>
      </c>
      <c r="CV134" s="115">
        <v>0</v>
      </c>
      <c r="CW134" s="115">
        <f t="shared" si="146"/>
        <v>0</v>
      </c>
      <c r="CX134" s="115">
        <v>0</v>
      </c>
      <c r="CY134" s="115">
        <f t="shared" si="147"/>
        <v>0</v>
      </c>
    </row>
    <row r="135" spans="1:114" s="102" customFormat="1" outlineLevel="3" x14ac:dyDescent="0.25">
      <c r="A135" s="100" t="s">
        <v>291</v>
      </c>
      <c r="B135" s="102" t="str">
        <f t="shared" si="140"/>
        <v>A 2-0-4-40-1510</v>
      </c>
      <c r="C135" s="100" t="s">
        <v>291</v>
      </c>
      <c r="D135" s="88">
        <v>10</v>
      </c>
      <c r="E135" s="117" t="s">
        <v>292</v>
      </c>
      <c r="F135" s="110">
        <v>25000000</v>
      </c>
      <c r="G135" s="110">
        <v>0</v>
      </c>
      <c r="H135" s="110">
        <v>0</v>
      </c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10">
        <f t="shared" si="137"/>
        <v>0</v>
      </c>
      <c r="AF135" s="110">
        <f t="shared" si="137"/>
        <v>0</v>
      </c>
      <c r="AG135" s="110"/>
      <c r="AH135" s="110"/>
      <c r="AI135" s="110"/>
      <c r="AJ135" s="110">
        <f t="shared" si="141"/>
        <v>25000000</v>
      </c>
      <c r="AK135" s="125">
        <v>500000</v>
      </c>
      <c r="AL135" s="125">
        <v>0</v>
      </c>
      <c r="AM135" s="113">
        <v>267601</v>
      </c>
      <c r="AN135" s="106">
        <v>0</v>
      </c>
      <c r="AO135" s="110">
        <v>183500</v>
      </c>
      <c r="AP135" s="110"/>
      <c r="AQ135" s="110"/>
      <c r="AR135" s="110"/>
      <c r="AS135" s="110"/>
      <c r="AT135" s="110"/>
      <c r="AU135" s="110"/>
      <c r="AV135" s="110"/>
      <c r="AW135" s="110">
        <f t="shared" si="142"/>
        <v>951101</v>
      </c>
      <c r="AX135" s="110">
        <v>500000</v>
      </c>
      <c r="AY135" s="110">
        <v>0</v>
      </c>
      <c r="AZ135" s="110">
        <v>267601</v>
      </c>
      <c r="BA135" s="110">
        <v>0</v>
      </c>
      <c r="BB135" s="110">
        <v>183500</v>
      </c>
      <c r="BC135" s="110"/>
      <c r="BD135" s="110"/>
      <c r="BE135" s="110"/>
      <c r="BF135" s="110"/>
      <c r="BG135" s="110"/>
      <c r="BH135" s="110"/>
      <c r="BI135" s="110"/>
      <c r="BJ135" s="110">
        <f t="shared" si="143"/>
        <v>951101</v>
      </c>
      <c r="BK135" s="110">
        <v>500000</v>
      </c>
      <c r="BL135" s="110">
        <v>0</v>
      </c>
      <c r="BM135" s="106">
        <v>267601</v>
      </c>
      <c r="BN135" s="106">
        <v>0</v>
      </c>
      <c r="BO135" s="110">
        <v>183500</v>
      </c>
      <c r="BP135" s="110"/>
      <c r="BQ135" s="110"/>
      <c r="BR135" s="110"/>
      <c r="BS135" s="110"/>
      <c r="BT135" s="110"/>
      <c r="BU135" s="110"/>
      <c r="BV135" s="110"/>
      <c r="BW135" s="110">
        <f t="shared" si="144"/>
        <v>951101</v>
      </c>
      <c r="BX135" s="110">
        <v>500000</v>
      </c>
      <c r="BY135" s="110">
        <v>0</v>
      </c>
      <c r="BZ135" s="106">
        <v>267601</v>
      </c>
      <c r="CA135" s="106">
        <v>0</v>
      </c>
      <c r="CB135" s="110">
        <v>183500</v>
      </c>
      <c r="CC135" s="110"/>
      <c r="CD135" s="110"/>
      <c r="CE135" s="110"/>
      <c r="CF135" s="110"/>
      <c r="CG135" s="110"/>
      <c r="CH135" s="110"/>
      <c r="CI135" s="110"/>
      <c r="CJ135" s="110">
        <f t="shared" si="145"/>
        <v>951101</v>
      </c>
      <c r="CK135" s="93">
        <f t="shared" si="136"/>
        <v>24048899</v>
      </c>
      <c r="CL135" s="93">
        <f t="shared" si="105"/>
        <v>0</v>
      </c>
      <c r="CM135" s="93">
        <f t="shared" si="106"/>
        <v>0</v>
      </c>
      <c r="CN135" s="93">
        <f t="shared" si="107"/>
        <v>0</v>
      </c>
      <c r="CO135" s="120"/>
      <c r="CP135" s="115">
        <v>25000000</v>
      </c>
      <c r="CQ135" s="115">
        <f t="shared" si="108"/>
        <v>0</v>
      </c>
      <c r="CR135" s="115">
        <v>951101</v>
      </c>
      <c r="CS135" s="115">
        <f t="shared" si="129"/>
        <v>0</v>
      </c>
      <c r="CT135" s="115">
        <v>951101</v>
      </c>
      <c r="CU135" s="115">
        <f t="shared" si="109"/>
        <v>0</v>
      </c>
      <c r="CV135" s="115">
        <v>951101</v>
      </c>
      <c r="CW135" s="115">
        <f t="shared" si="146"/>
        <v>0</v>
      </c>
      <c r="CX135" s="115">
        <v>951101</v>
      </c>
      <c r="CY135" s="115">
        <f t="shared" si="147"/>
        <v>0</v>
      </c>
      <c r="DA135" s="104"/>
      <c r="DB135" s="103"/>
      <c r="DC135" s="104"/>
      <c r="DD135" s="103"/>
      <c r="DE135" s="104"/>
      <c r="DF135" s="103"/>
      <c r="DG135" s="104"/>
      <c r="DH135" s="103"/>
      <c r="DI135" s="104"/>
      <c r="DJ135" s="103"/>
    </row>
    <row r="136" spans="1:114" outlineLevel="3" x14ac:dyDescent="0.25">
      <c r="A136" s="100" t="s">
        <v>293</v>
      </c>
      <c r="C136" s="100" t="s">
        <v>293</v>
      </c>
      <c r="D136" s="88">
        <v>10</v>
      </c>
      <c r="E136" s="117" t="s">
        <v>294</v>
      </c>
      <c r="F136" s="110">
        <f>+F137+F138+F139</f>
        <v>190000000</v>
      </c>
      <c r="G136" s="110">
        <f t="shared" ref="G136:BR136" si="148">+G137+G138+G139</f>
        <v>0</v>
      </c>
      <c r="H136" s="110">
        <f t="shared" si="148"/>
        <v>19846270</v>
      </c>
      <c r="I136" s="110">
        <f t="shared" si="148"/>
        <v>0</v>
      </c>
      <c r="J136" s="110">
        <f t="shared" si="148"/>
        <v>0</v>
      </c>
      <c r="K136" s="110">
        <f t="shared" si="148"/>
        <v>0</v>
      </c>
      <c r="L136" s="110">
        <f t="shared" si="148"/>
        <v>0</v>
      </c>
      <c r="M136" s="110">
        <f t="shared" si="148"/>
        <v>0</v>
      </c>
      <c r="N136" s="110">
        <f t="shared" si="148"/>
        <v>0</v>
      </c>
      <c r="O136" s="110">
        <f t="shared" si="148"/>
        <v>0</v>
      </c>
      <c r="P136" s="110">
        <f t="shared" si="148"/>
        <v>0</v>
      </c>
      <c r="Q136" s="110">
        <f t="shared" si="148"/>
        <v>0</v>
      </c>
      <c r="R136" s="110">
        <f t="shared" si="148"/>
        <v>0</v>
      </c>
      <c r="S136" s="110">
        <f t="shared" si="148"/>
        <v>0</v>
      </c>
      <c r="T136" s="110">
        <f t="shared" si="148"/>
        <v>0</v>
      </c>
      <c r="U136" s="110">
        <f t="shared" si="148"/>
        <v>0</v>
      </c>
      <c r="V136" s="110">
        <f t="shared" si="148"/>
        <v>0</v>
      </c>
      <c r="W136" s="110">
        <f t="shared" si="148"/>
        <v>0</v>
      </c>
      <c r="X136" s="110">
        <f t="shared" si="148"/>
        <v>0</v>
      </c>
      <c r="Y136" s="110">
        <f t="shared" si="148"/>
        <v>0</v>
      </c>
      <c r="Z136" s="110">
        <f t="shared" si="148"/>
        <v>0</v>
      </c>
      <c r="AA136" s="110">
        <f t="shared" si="148"/>
        <v>0</v>
      </c>
      <c r="AB136" s="110">
        <f t="shared" si="148"/>
        <v>0</v>
      </c>
      <c r="AC136" s="110">
        <f t="shared" si="148"/>
        <v>0</v>
      </c>
      <c r="AD136" s="110">
        <f t="shared" si="148"/>
        <v>0</v>
      </c>
      <c r="AE136" s="110">
        <f t="shared" si="137"/>
        <v>0</v>
      </c>
      <c r="AF136" s="110">
        <f t="shared" si="137"/>
        <v>19846270</v>
      </c>
      <c r="AG136" s="110">
        <f t="shared" si="148"/>
        <v>0</v>
      </c>
      <c r="AH136" s="110">
        <f t="shared" si="148"/>
        <v>0</v>
      </c>
      <c r="AI136" s="110">
        <f t="shared" si="148"/>
        <v>0</v>
      </c>
      <c r="AJ136" s="110">
        <f t="shared" si="141"/>
        <v>209846270</v>
      </c>
      <c r="AK136" s="110">
        <f>+AK137+AK138+AK139</f>
        <v>2000000</v>
      </c>
      <c r="AL136" s="110">
        <f t="shared" si="148"/>
        <v>822680</v>
      </c>
      <c r="AM136" s="110">
        <f t="shared" si="148"/>
        <v>829040</v>
      </c>
      <c r="AN136" s="110">
        <f t="shared" si="148"/>
        <v>176000</v>
      </c>
      <c r="AO136" s="110">
        <f t="shared" si="148"/>
        <v>2324260</v>
      </c>
      <c r="AP136" s="110">
        <f t="shared" si="148"/>
        <v>0</v>
      </c>
      <c r="AQ136" s="110">
        <f t="shared" si="148"/>
        <v>0</v>
      </c>
      <c r="AR136" s="110">
        <f t="shared" si="148"/>
        <v>0</v>
      </c>
      <c r="AS136" s="110">
        <f t="shared" si="148"/>
        <v>0</v>
      </c>
      <c r="AT136" s="110">
        <f t="shared" si="148"/>
        <v>0</v>
      </c>
      <c r="AU136" s="110">
        <f t="shared" si="148"/>
        <v>0</v>
      </c>
      <c r="AV136" s="110">
        <f t="shared" si="148"/>
        <v>0</v>
      </c>
      <c r="AW136" s="110">
        <f t="shared" si="148"/>
        <v>6151980</v>
      </c>
      <c r="AX136" s="110">
        <f t="shared" si="148"/>
        <v>2000000</v>
      </c>
      <c r="AY136" s="110">
        <f t="shared" si="148"/>
        <v>822680</v>
      </c>
      <c r="AZ136" s="110">
        <f t="shared" si="148"/>
        <v>829040</v>
      </c>
      <c r="BA136" s="110">
        <f t="shared" si="148"/>
        <v>176000</v>
      </c>
      <c r="BB136" s="110">
        <f t="shared" si="148"/>
        <v>2324260</v>
      </c>
      <c r="BC136" s="110">
        <f t="shared" si="148"/>
        <v>0</v>
      </c>
      <c r="BD136" s="110">
        <f t="shared" si="148"/>
        <v>0</v>
      </c>
      <c r="BE136" s="110">
        <f t="shared" si="148"/>
        <v>0</v>
      </c>
      <c r="BF136" s="110">
        <f t="shared" si="148"/>
        <v>0</v>
      </c>
      <c r="BG136" s="110">
        <f t="shared" si="148"/>
        <v>0</v>
      </c>
      <c r="BH136" s="110">
        <f t="shared" si="148"/>
        <v>0</v>
      </c>
      <c r="BI136" s="110">
        <f t="shared" si="148"/>
        <v>0</v>
      </c>
      <c r="BJ136" s="110">
        <f t="shared" si="148"/>
        <v>6151980</v>
      </c>
      <c r="BK136" s="110">
        <f t="shared" si="148"/>
        <v>2000000</v>
      </c>
      <c r="BL136" s="110">
        <f t="shared" si="148"/>
        <v>822680</v>
      </c>
      <c r="BM136" s="110">
        <f t="shared" si="148"/>
        <v>829040</v>
      </c>
      <c r="BN136" s="110">
        <f t="shared" si="148"/>
        <v>176000</v>
      </c>
      <c r="BO136" s="110">
        <f t="shared" si="148"/>
        <v>2324260</v>
      </c>
      <c r="BP136" s="110">
        <f t="shared" si="148"/>
        <v>0</v>
      </c>
      <c r="BQ136" s="110">
        <f t="shared" si="148"/>
        <v>0</v>
      </c>
      <c r="BR136" s="110">
        <f t="shared" si="148"/>
        <v>0</v>
      </c>
      <c r="BS136" s="110">
        <f t="shared" ref="BS136:CH136" si="149">+BS137+BS138+BS139</f>
        <v>0</v>
      </c>
      <c r="BT136" s="110">
        <f t="shared" si="149"/>
        <v>0</v>
      </c>
      <c r="BU136" s="110">
        <f t="shared" si="149"/>
        <v>0</v>
      </c>
      <c r="BV136" s="110">
        <f t="shared" si="149"/>
        <v>0</v>
      </c>
      <c r="BW136" s="110">
        <f t="shared" si="149"/>
        <v>6151980</v>
      </c>
      <c r="BX136" s="110">
        <f t="shared" si="149"/>
        <v>2000000</v>
      </c>
      <c r="BY136" s="110">
        <f t="shared" si="149"/>
        <v>822680</v>
      </c>
      <c r="BZ136" s="110">
        <f t="shared" si="149"/>
        <v>829040</v>
      </c>
      <c r="CA136" s="110">
        <f t="shared" si="149"/>
        <v>176000</v>
      </c>
      <c r="CB136" s="110">
        <f t="shared" si="149"/>
        <v>2324260</v>
      </c>
      <c r="CC136" s="110">
        <f t="shared" si="149"/>
        <v>0</v>
      </c>
      <c r="CD136" s="110">
        <f t="shared" si="149"/>
        <v>0</v>
      </c>
      <c r="CE136" s="110">
        <f t="shared" si="149"/>
        <v>0</v>
      </c>
      <c r="CF136" s="110">
        <f t="shared" si="149"/>
        <v>0</v>
      </c>
      <c r="CG136" s="110">
        <f t="shared" si="149"/>
        <v>0</v>
      </c>
      <c r="CH136" s="110">
        <f t="shared" si="149"/>
        <v>0</v>
      </c>
      <c r="CI136" s="110">
        <f>+CI137+CI138+CI139</f>
        <v>0</v>
      </c>
      <c r="CJ136" s="110">
        <f>+CJ137+CJ138+CJ139</f>
        <v>6151980</v>
      </c>
      <c r="CK136" s="93">
        <f t="shared" si="136"/>
        <v>203694290</v>
      </c>
      <c r="CL136" s="93">
        <f t="shared" si="105"/>
        <v>0</v>
      </c>
      <c r="CM136" s="93">
        <f t="shared" si="106"/>
        <v>0</v>
      </c>
      <c r="CN136" s="93">
        <f t="shared" si="107"/>
        <v>0</v>
      </c>
      <c r="CO136" s="161"/>
      <c r="CP136" s="121">
        <f>+CP137+CP138+CP139</f>
        <v>209846270</v>
      </c>
      <c r="CQ136" s="121">
        <f t="shared" si="108"/>
        <v>0</v>
      </c>
      <c r="CR136" s="121">
        <f>+CR137+CR138+CR139</f>
        <v>6151980</v>
      </c>
      <c r="CS136" s="121">
        <f>+CS137+CS138+CS139</f>
        <v>0</v>
      </c>
      <c r="CT136" s="121">
        <f>+CT137+CT138+CT139</f>
        <v>6151980</v>
      </c>
      <c r="CU136" s="121">
        <f t="shared" si="109"/>
        <v>0</v>
      </c>
      <c r="CV136" s="121">
        <f>+CV137+CV138+CV139</f>
        <v>6151980</v>
      </c>
      <c r="CW136" s="121">
        <f>+CW137+CW138+CW139</f>
        <v>0</v>
      </c>
      <c r="CX136" s="121">
        <f>+CX137+CX138+CX139</f>
        <v>6151980</v>
      </c>
      <c r="CY136" s="115">
        <f>+CX136-CJ136</f>
        <v>0</v>
      </c>
    </row>
    <row r="137" spans="1:114" outlineLevel="4" x14ac:dyDescent="0.25">
      <c r="B137" s="3" t="str">
        <f>+C137&amp;D137</f>
        <v>A 2-0-4-41-210</v>
      </c>
      <c r="C137" s="98" t="s">
        <v>295</v>
      </c>
      <c r="D137" s="20">
        <v>10</v>
      </c>
      <c r="E137" s="105" t="s">
        <v>296</v>
      </c>
      <c r="F137" s="106">
        <v>150000000</v>
      </c>
      <c r="G137" s="106">
        <v>0</v>
      </c>
      <c r="H137" s="106">
        <v>19846270</v>
      </c>
      <c r="I137" s="106"/>
      <c r="J137" s="106"/>
      <c r="K137" s="106"/>
      <c r="L137" s="106"/>
      <c r="M137" s="110"/>
      <c r="N137" s="110"/>
      <c r="O137" s="110"/>
      <c r="P137" s="110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>
        <f t="shared" si="137"/>
        <v>0</v>
      </c>
      <c r="AF137" s="106">
        <f t="shared" si="137"/>
        <v>19846270</v>
      </c>
      <c r="AG137" s="106"/>
      <c r="AH137" s="106"/>
      <c r="AI137" s="106"/>
      <c r="AJ137" s="106">
        <f t="shared" si="141"/>
        <v>169846270</v>
      </c>
      <c r="AK137" s="113">
        <v>0</v>
      </c>
      <c r="AL137" s="113">
        <v>0</v>
      </c>
      <c r="AM137" s="113">
        <v>0</v>
      </c>
      <c r="AN137" s="106">
        <v>0</v>
      </c>
      <c r="AO137" s="106">
        <v>0</v>
      </c>
      <c r="AP137" s="106"/>
      <c r="AQ137" s="106"/>
      <c r="AR137" s="106"/>
      <c r="AS137" s="106"/>
      <c r="AT137" s="106"/>
      <c r="AU137" s="106"/>
      <c r="AV137" s="106"/>
      <c r="AW137" s="106">
        <f>+SUM(AK137:AV137)</f>
        <v>0</v>
      </c>
      <c r="AX137" s="106">
        <v>0</v>
      </c>
      <c r="AY137" s="106">
        <v>0</v>
      </c>
      <c r="AZ137" s="106">
        <v>0</v>
      </c>
      <c r="BA137" s="106">
        <v>0</v>
      </c>
      <c r="BB137" s="106">
        <v>0</v>
      </c>
      <c r="BC137" s="106"/>
      <c r="BD137" s="106"/>
      <c r="BE137" s="106"/>
      <c r="BF137" s="106"/>
      <c r="BG137" s="106"/>
      <c r="BH137" s="106"/>
      <c r="BI137" s="106"/>
      <c r="BJ137" s="106">
        <f>+SUM(AX137:BI137)</f>
        <v>0</v>
      </c>
      <c r="BK137" s="106">
        <v>0</v>
      </c>
      <c r="BL137" s="106">
        <v>0</v>
      </c>
      <c r="BM137" s="106">
        <v>0</v>
      </c>
      <c r="BN137" s="106">
        <v>0</v>
      </c>
      <c r="BO137" s="106">
        <v>0</v>
      </c>
      <c r="BP137" s="106"/>
      <c r="BQ137" s="106"/>
      <c r="BR137" s="106"/>
      <c r="BS137" s="106"/>
      <c r="BT137" s="106"/>
      <c r="BU137" s="106"/>
      <c r="BV137" s="106"/>
      <c r="BW137" s="106">
        <f>+SUM(BK137:BV137)</f>
        <v>0</v>
      </c>
      <c r="BX137" s="106">
        <v>0</v>
      </c>
      <c r="BY137" s="106">
        <v>0</v>
      </c>
      <c r="BZ137" s="106">
        <v>0</v>
      </c>
      <c r="CA137" s="106">
        <v>0</v>
      </c>
      <c r="CB137" s="106">
        <v>0</v>
      </c>
      <c r="CC137" s="106"/>
      <c r="CD137" s="106"/>
      <c r="CE137" s="106"/>
      <c r="CF137" s="106"/>
      <c r="CG137" s="106"/>
      <c r="CH137" s="106"/>
      <c r="CI137" s="106"/>
      <c r="CJ137" s="106">
        <f>+SUM(BX137:CI137)</f>
        <v>0</v>
      </c>
      <c r="CK137" s="93">
        <f t="shared" si="136"/>
        <v>169846270</v>
      </c>
      <c r="CL137" s="93">
        <f t="shared" si="105"/>
        <v>0</v>
      </c>
      <c r="CM137" s="93">
        <f t="shared" si="106"/>
        <v>0</v>
      </c>
      <c r="CN137" s="93">
        <f t="shared" si="107"/>
        <v>0</v>
      </c>
      <c r="CO137" s="17"/>
      <c r="CP137" s="115">
        <v>169846270</v>
      </c>
      <c r="CQ137" s="115">
        <f t="shared" si="108"/>
        <v>0</v>
      </c>
      <c r="CR137" s="115">
        <v>0</v>
      </c>
      <c r="CS137" s="115">
        <f t="shared" si="129"/>
        <v>0</v>
      </c>
      <c r="CT137" s="115">
        <v>0</v>
      </c>
      <c r="CU137" s="115">
        <f t="shared" si="109"/>
        <v>0</v>
      </c>
      <c r="CV137" s="115">
        <v>0</v>
      </c>
      <c r="CW137" s="115">
        <f>+BW137-CV137</f>
        <v>0</v>
      </c>
      <c r="CX137" s="115">
        <v>0</v>
      </c>
      <c r="CY137" s="115">
        <f>+CJ137-CX137</f>
        <v>0</v>
      </c>
    </row>
    <row r="138" spans="1:114" outlineLevel="4" x14ac:dyDescent="0.25">
      <c r="B138" s="3" t="str">
        <f>+C138&amp;D138</f>
        <v>A 2-0-4-41-510</v>
      </c>
      <c r="C138" s="98" t="s">
        <v>297</v>
      </c>
      <c r="D138" s="20">
        <v>10</v>
      </c>
      <c r="E138" s="105" t="s">
        <v>298</v>
      </c>
      <c r="F138" s="106">
        <v>25000000</v>
      </c>
      <c r="G138" s="106">
        <v>0</v>
      </c>
      <c r="H138" s="106">
        <v>0</v>
      </c>
      <c r="I138" s="106"/>
      <c r="J138" s="106"/>
      <c r="K138" s="106"/>
      <c r="L138" s="106"/>
      <c r="M138" s="110"/>
      <c r="N138" s="110"/>
      <c r="O138" s="110"/>
      <c r="P138" s="110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  <c r="AE138" s="106">
        <f t="shared" si="137"/>
        <v>0</v>
      </c>
      <c r="AF138" s="106">
        <f t="shared" si="137"/>
        <v>0</v>
      </c>
      <c r="AG138" s="106"/>
      <c r="AH138" s="106"/>
      <c r="AI138" s="106"/>
      <c r="AJ138" s="106">
        <f t="shared" si="141"/>
        <v>25000000</v>
      </c>
      <c r="AK138" s="113">
        <v>1000000</v>
      </c>
      <c r="AL138" s="113">
        <v>652680</v>
      </c>
      <c r="AM138" s="113">
        <v>587240</v>
      </c>
      <c r="AN138" s="106">
        <v>0</v>
      </c>
      <c r="AO138" s="106">
        <v>1989760</v>
      </c>
      <c r="AP138" s="106"/>
      <c r="AQ138" s="106"/>
      <c r="AR138" s="106"/>
      <c r="AS138" s="106"/>
      <c r="AT138" s="106"/>
      <c r="AU138" s="106"/>
      <c r="AV138" s="106"/>
      <c r="AW138" s="106">
        <f>+SUM(AK138:AV138)</f>
        <v>4229680</v>
      </c>
      <c r="AX138" s="106">
        <v>1000000</v>
      </c>
      <c r="AY138" s="106">
        <v>652680</v>
      </c>
      <c r="AZ138" s="106">
        <v>587240</v>
      </c>
      <c r="BA138" s="106">
        <v>0</v>
      </c>
      <c r="BB138" s="106">
        <v>1989760</v>
      </c>
      <c r="BC138" s="106"/>
      <c r="BD138" s="106"/>
      <c r="BE138" s="106"/>
      <c r="BF138" s="106"/>
      <c r="BG138" s="106"/>
      <c r="BH138" s="106"/>
      <c r="BI138" s="106"/>
      <c r="BJ138" s="106">
        <f>+SUM(AX138:BI138)</f>
        <v>4229680</v>
      </c>
      <c r="BK138" s="106">
        <v>1000000</v>
      </c>
      <c r="BL138" s="106">
        <v>652680</v>
      </c>
      <c r="BM138" s="106">
        <v>587240</v>
      </c>
      <c r="BN138" s="106">
        <v>0</v>
      </c>
      <c r="BO138" s="106">
        <v>1989760</v>
      </c>
      <c r="BP138" s="106"/>
      <c r="BQ138" s="106"/>
      <c r="BR138" s="106"/>
      <c r="BS138" s="106"/>
      <c r="BT138" s="106"/>
      <c r="BU138" s="106"/>
      <c r="BV138" s="106"/>
      <c r="BW138" s="106">
        <f>+SUM(BK138:BV138)</f>
        <v>4229680</v>
      </c>
      <c r="BX138" s="106">
        <v>1000000</v>
      </c>
      <c r="BY138" s="106">
        <v>652680</v>
      </c>
      <c r="BZ138" s="106">
        <v>587240</v>
      </c>
      <c r="CA138" s="106">
        <v>0</v>
      </c>
      <c r="CB138" s="106">
        <v>1989760</v>
      </c>
      <c r="CC138" s="106"/>
      <c r="CD138" s="106"/>
      <c r="CE138" s="106"/>
      <c r="CF138" s="106"/>
      <c r="CG138" s="106"/>
      <c r="CH138" s="106"/>
      <c r="CI138" s="106"/>
      <c r="CJ138" s="106">
        <f>+SUM(BX138:CI138)</f>
        <v>4229680</v>
      </c>
      <c r="CK138" s="93">
        <f t="shared" si="136"/>
        <v>20770320</v>
      </c>
      <c r="CL138" s="93">
        <f t="shared" si="105"/>
        <v>0</v>
      </c>
      <c r="CM138" s="93">
        <f t="shared" si="106"/>
        <v>0</v>
      </c>
      <c r="CN138" s="93">
        <f t="shared" si="107"/>
        <v>0</v>
      </c>
      <c r="CO138" s="17"/>
      <c r="CP138" s="115">
        <v>25000000</v>
      </c>
      <c r="CQ138" s="115">
        <f t="shared" si="108"/>
        <v>0</v>
      </c>
      <c r="CR138" s="115">
        <v>4229680</v>
      </c>
      <c r="CS138" s="115">
        <f t="shared" si="129"/>
        <v>0</v>
      </c>
      <c r="CT138" s="115">
        <v>4229680</v>
      </c>
      <c r="CU138" s="115">
        <f t="shared" si="109"/>
        <v>0</v>
      </c>
      <c r="CV138" s="115">
        <v>4229680</v>
      </c>
      <c r="CW138" s="115">
        <f>+BW138-CV138</f>
        <v>0</v>
      </c>
      <c r="CX138" s="115">
        <v>4229680</v>
      </c>
      <c r="CY138" s="115">
        <f>+CJ138-CX138</f>
        <v>0</v>
      </c>
    </row>
    <row r="139" spans="1:114" ht="16.5" outlineLevel="4" thickBot="1" x14ac:dyDescent="0.3">
      <c r="B139" s="3" t="str">
        <f>+C139&amp;D139</f>
        <v>A 2-0-4-41-1310</v>
      </c>
      <c r="C139" s="166" t="s">
        <v>299</v>
      </c>
      <c r="D139" s="167">
        <v>10</v>
      </c>
      <c r="E139" s="168" t="s">
        <v>294</v>
      </c>
      <c r="F139" s="137">
        <v>15000000</v>
      </c>
      <c r="G139" s="137">
        <v>0</v>
      </c>
      <c r="H139" s="137">
        <v>0</v>
      </c>
      <c r="I139" s="137"/>
      <c r="J139" s="137"/>
      <c r="K139" s="137"/>
      <c r="L139" s="137"/>
      <c r="M139" s="129"/>
      <c r="N139" s="129"/>
      <c r="O139" s="129"/>
      <c r="P139" s="129"/>
      <c r="Q139" s="137"/>
      <c r="R139" s="137"/>
      <c r="S139" s="137"/>
      <c r="T139" s="137"/>
      <c r="U139" s="137"/>
      <c r="V139" s="137"/>
      <c r="W139" s="137"/>
      <c r="X139" s="137"/>
      <c r="Y139" s="137"/>
      <c r="Z139" s="137"/>
      <c r="AA139" s="137"/>
      <c r="AB139" s="137"/>
      <c r="AC139" s="137"/>
      <c r="AD139" s="137"/>
      <c r="AE139" s="137">
        <f t="shared" si="137"/>
        <v>0</v>
      </c>
      <c r="AF139" s="137">
        <f t="shared" si="137"/>
        <v>0</v>
      </c>
      <c r="AG139" s="137"/>
      <c r="AH139" s="137"/>
      <c r="AI139" s="137"/>
      <c r="AJ139" s="137">
        <f t="shared" si="141"/>
        <v>15000000</v>
      </c>
      <c r="AK139" s="135">
        <v>1000000</v>
      </c>
      <c r="AL139" s="135">
        <v>170000</v>
      </c>
      <c r="AM139" s="135">
        <v>241800</v>
      </c>
      <c r="AN139" s="137">
        <v>176000</v>
      </c>
      <c r="AO139" s="137">
        <v>334500</v>
      </c>
      <c r="AP139" s="137"/>
      <c r="AQ139" s="137"/>
      <c r="AR139" s="137"/>
      <c r="AS139" s="137"/>
      <c r="AT139" s="137"/>
      <c r="AU139" s="137"/>
      <c r="AV139" s="137"/>
      <c r="AW139" s="137">
        <f>+SUM(AK139:AV139)</f>
        <v>1922300</v>
      </c>
      <c r="AX139" s="137">
        <v>1000000</v>
      </c>
      <c r="AY139" s="137">
        <v>170000</v>
      </c>
      <c r="AZ139" s="137">
        <v>241800</v>
      </c>
      <c r="BA139" s="137">
        <v>176000</v>
      </c>
      <c r="BB139" s="137">
        <v>334500</v>
      </c>
      <c r="BC139" s="137"/>
      <c r="BD139" s="137"/>
      <c r="BE139" s="137"/>
      <c r="BF139" s="137"/>
      <c r="BG139" s="137"/>
      <c r="BH139" s="137"/>
      <c r="BI139" s="137"/>
      <c r="BJ139" s="137">
        <f>+SUM(AX139:BI139)</f>
        <v>1922300</v>
      </c>
      <c r="BK139" s="106">
        <v>1000000</v>
      </c>
      <c r="BL139" s="137">
        <v>170000</v>
      </c>
      <c r="BM139" s="137">
        <v>241800</v>
      </c>
      <c r="BN139" s="137">
        <v>176000</v>
      </c>
      <c r="BO139" s="137">
        <v>334500</v>
      </c>
      <c r="BP139" s="137"/>
      <c r="BQ139" s="137"/>
      <c r="BR139" s="137"/>
      <c r="BS139" s="137"/>
      <c r="BT139" s="137"/>
      <c r="BU139" s="137"/>
      <c r="BV139" s="137"/>
      <c r="BW139" s="137">
        <f>+SUM(BK139:BV139)</f>
        <v>1922300</v>
      </c>
      <c r="BX139" s="106">
        <v>1000000</v>
      </c>
      <c r="BY139" s="137">
        <v>170000</v>
      </c>
      <c r="BZ139" s="106">
        <v>241800</v>
      </c>
      <c r="CA139" s="106">
        <v>176000</v>
      </c>
      <c r="CB139" s="137">
        <v>334500</v>
      </c>
      <c r="CC139" s="137"/>
      <c r="CD139" s="137"/>
      <c r="CE139" s="137"/>
      <c r="CF139" s="137"/>
      <c r="CG139" s="137"/>
      <c r="CH139" s="137"/>
      <c r="CI139" s="137"/>
      <c r="CJ139" s="137">
        <f>+SUM(BX139:CI139)</f>
        <v>1922300</v>
      </c>
      <c r="CK139" s="138">
        <f t="shared" si="136"/>
        <v>13077700</v>
      </c>
      <c r="CL139" s="138">
        <f t="shared" si="105"/>
        <v>0</v>
      </c>
      <c r="CM139" s="138">
        <f t="shared" si="106"/>
        <v>0</v>
      </c>
      <c r="CN139" s="138">
        <f t="shared" si="107"/>
        <v>0</v>
      </c>
      <c r="CO139" s="17"/>
      <c r="CP139" s="115">
        <v>15000000</v>
      </c>
      <c r="CQ139" s="115">
        <f t="shared" si="108"/>
        <v>0</v>
      </c>
      <c r="CR139" s="115">
        <v>1922300</v>
      </c>
      <c r="CS139" s="115">
        <f t="shared" si="129"/>
        <v>0</v>
      </c>
      <c r="CT139" s="115">
        <v>1922300</v>
      </c>
      <c r="CU139" s="115">
        <f t="shared" si="109"/>
        <v>0</v>
      </c>
      <c r="CV139" s="115">
        <v>1922300</v>
      </c>
      <c r="CW139" s="115">
        <f>+BW139-CV139</f>
        <v>0</v>
      </c>
      <c r="CX139" s="115">
        <v>1922300</v>
      </c>
      <c r="CY139" s="115">
        <f>+CJ139-CX139</f>
        <v>0</v>
      </c>
    </row>
    <row r="140" spans="1:114" ht="16.5" outlineLevel="1" thickBot="1" x14ac:dyDescent="0.3">
      <c r="C140" s="139"/>
      <c r="D140" s="20"/>
      <c r="E140" s="22"/>
      <c r="F140" s="119"/>
      <c r="G140" s="108"/>
      <c r="H140" s="108"/>
      <c r="I140" s="108"/>
      <c r="J140" s="108"/>
      <c r="K140" s="108"/>
      <c r="L140" s="108"/>
      <c r="M140" s="119"/>
      <c r="N140" s="119"/>
      <c r="O140" s="119"/>
      <c r="P140" s="119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  <c r="AD140" s="108"/>
      <c r="AE140" s="108"/>
      <c r="AF140" s="108"/>
      <c r="AG140" s="108"/>
      <c r="AH140" s="108"/>
      <c r="AI140" s="108"/>
      <c r="AJ140" s="140"/>
      <c r="AK140" s="119"/>
      <c r="AL140" s="119"/>
      <c r="AM140" s="119"/>
      <c r="AN140" s="119"/>
      <c r="AO140" s="119"/>
      <c r="AP140" s="119"/>
      <c r="AQ140" s="108"/>
      <c r="AR140" s="119"/>
      <c r="AS140" s="119"/>
      <c r="AT140" s="119"/>
      <c r="AU140" s="119"/>
      <c r="AV140" s="119"/>
      <c r="AW140" s="119"/>
      <c r="AX140" s="119"/>
      <c r="AY140" s="119"/>
      <c r="AZ140" s="119"/>
      <c r="BA140" s="119"/>
      <c r="BB140" s="119"/>
      <c r="BC140" s="119"/>
      <c r="BD140" s="119"/>
      <c r="BE140" s="119"/>
      <c r="BF140" s="119"/>
      <c r="BG140" s="119"/>
      <c r="BH140" s="119"/>
      <c r="BI140" s="119"/>
      <c r="BJ140" s="119"/>
      <c r="BK140" s="119"/>
      <c r="BL140" s="119"/>
      <c r="BM140" s="119"/>
      <c r="BN140" s="119"/>
      <c r="BO140" s="119"/>
      <c r="BP140" s="119"/>
      <c r="BQ140" s="119"/>
      <c r="BR140" s="119"/>
      <c r="BS140" s="119"/>
      <c r="BT140" s="119"/>
      <c r="BU140" s="119"/>
      <c r="BV140" s="119"/>
      <c r="BW140" s="119"/>
      <c r="BX140" s="119"/>
      <c r="BY140" s="119"/>
      <c r="BZ140" s="119"/>
      <c r="CA140" s="119"/>
      <c r="CB140" s="119"/>
      <c r="CC140" s="119"/>
      <c r="CD140" s="119"/>
      <c r="CE140" s="119"/>
      <c r="CF140" s="119"/>
      <c r="CG140" s="119"/>
      <c r="CH140" s="119"/>
      <c r="CI140" s="119"/>
      <c r="CJ140" s="119"/>
      <c r="CK140" s="108"/>
      <c r="CL140" s="108"/>
      <c r="CM140" s="108"/>
      <c r="CN140" s="108"/>
      <c r="CO140" s="17"/>
      <c r="CP140" s="169"/>
      <c r="CQ140" s="169">
        <f t="shared" si="108"/>
        <v>0</v>
      </c>
      <c r="CR140" s="169">
        <v>0</v>
      </c>
      <c r="CS140" s="169"/>
      <c r="CT140" s="169">
        <v>0</v>
      </c>
      <c r="CU140" s="169">
        <f t="shared" si="109"/>
        <v>0</v>
      </c>
      <c r="CV140" s="169">
        <v>0</v>
      </c>
      <c r="CW140" s="169"/>
      <c r="CX140" s="169">
        <v>0</v>
      </c>
      <c r="CY140" s="115">
        <f>+CX140-CJ140</f>
        <v>0</v>
      </c>
    </row>
    <row r="141" spans="1:114" outlineLevel="1" x14ac:dyDescent="0.25">
      <c r="A141" s="3" t="s">
        <v>300</v>
      </c>
      <c r="C141" s="142" t="s">
        <v>301</v>
      </c>
      <c r="D141" s="170"/>
      <c r="E141" s="171" t="s">
        <v>302</v>
      </c>
      <c r="F141" s="172">
        <f>+F142+F146+F149</f>
        <v>216234900000</v>
      </c>
      <c r="G141" s="144">
        <f t="shared" ref="G141:BR141" si="150">+G142+G146+G149</f>
        <v>0</v>
      </c>
      <c r="H141" s="172">
        <f t="shared" si="150"/>
        <v>0</v>
      </c>
      <c r="I141" s="144">
        <f t="shared" si="150"/>
        <v>0</v>
      </c>
      <c r="J141" s="144">
        <f t="shared" si="150"/>
        <v>0</v>
      </c>
      <c r="K141" s="144">
        <f t="shared" si="150"/>
        <v>0</v>
      </c>
      <c r="L141" s="173">
        <f t="shared" si="150"/>
        <v>0</v>
      </c>
      <c r="M141" s="144">
        <f t="shared" si="150"/>
        <v>4494000000</v>
      </c>
      <c r="N141" s="173">
        <f t="shared" si="150"/>
        <v>33540000000</v>
      </c>
      <c r="O141" s="144">
        <f t="shared" si="150"/>
        <v>0</v>
      </c>
      <c r="P141" s="144">
        <f t="shared" si="150"/>
        <v>0</v>
      </c>
      <c r="Q141" s="144">
        <f t="shared" si="150"/>
        <v>0</v>
      </c>
      <c r="R141" s="144">
        <f t="shared" si="150"/>
        <v>0</v>
      </c>
      <c r="S141" s="172">
        <f t="shared" si="150"/>
        <v>0</v>
      </c>
      <c r="T141" s="172">
        <f t="shared" si="150"/>
        <v>0</v>
      </c>
      <c r="U141" s="172">
        <f t="shared" si="150"/>
        <v>0</v>
      </c>
      <c r="V141" s="172">
        <f t="shared" si="150"/>
        <v>0</v>
      </c>
      <c r="W141" s="172">
        <f t="shared" si="150"/>
        <v>0</v>
      </c>
      <c r="X141" s="172">
        <f t="shared" si="150"/>
        <v>0</v>
      </c>
      <c r="Y141" s="172">
        <f t="shared" si="150"/>
        <v>0</v>
      </c>
      <c r="Z141" s="172">
        <f t="shared" si="150"/>
        <v>0</v>
      </c>
      <c r="AA141" s="172">
        <f t="shared" si="150"/>
        <v>0</v>
      </c>
      <c r="AB141" s="172">
        <f t="shared" si="150"/>
        <v>0</v>
      </c>
      <c r="AC141" s="172">
        <f t="shared" si="150"/>
        <v>0</v>
      </c>
      <c r="AD141" s="172">
        <f t="shared" si="150"/>
        <v>0</v>
      </c>
      <c r="AE141" s="172">
        <f t="shared" si="150"/>
        <v>4494000000</v>
      </c>
      <c r="AF141" s="172">
        <f t="shared" si="150"/>
        <v>33540000000</v>
      </c>
      <c r="AG141" s="173">
        <f t="shared" si="150"/>
        <v>0</v>
      </c>
      <c r="AH141" s="172">
        <f t="shared" si="150"/>
        <v>0</v>
      </c>
      <c r="AI141" s="172">
        <f t="shared" si="150"/>
        <v>0</v>
      </c>
      <c r="AJ141" s="144">
        <f t="shared" si="150"/>
        <v>245280900000</v>
      </c>
      <c r="AK141" s="172">
        <f t="shared" si="150"/>
        <v>157000587168</v>
      </c>
      <c r="AL141" s="172">
        <f t="shared" si="150"/>
        <v>2136126096</v>
      </c>
      <c r="AM141" s="172">
        <f t="shared" si="150"/>
        <v>711107567</v>
      </c>
      <c r="AN141" s="172">
        <f t="shared" si="150"/>
        <v>2400634875</v>
      </c>
      <c r="AO141" s="172">
        <f t="shared" si="150"/>
        <v>164344196</v>
      </c>
      <c r="AP141" s="172">
        <f t="shared" si="150"/>
        <v>0</v>
      </c>
      <c r="AQ141" s="172">
        <f t="shared" si="150"/>
        <v>0</v>
      </c>
      <c r="AR141" s="172">
        <f t="shared" si="150"/>
        <v>0</v>
      </c>
      <c r="AS141" s="172">
        <f t="shared" si="150"/>
        <v>0</v>
      </c>
      <c r="AT141" s="172">
        <f t="shared" si="150"/>
        <v>0</v>
      </c>
      <c r="AU141" s="172">
        <f t="shared" si="150"/>
        <v>0</v>
      </c>
      <c r="AV141" s="172">
        <f t="shared" si="150"/>
        <v>0</v>
      </c>
      <c r="AW141" s="172">
        <f t="shared" si="150"/>
        <v>162412799902</v>
      </c>
      <c r="AX141" s="172">
        <f t="shared" si="150"/>
        <v>140134203327</v>
      </c>
      <c r="AY141" s="173">
        <f t="shared" si="150"/>
        <v>5432113707</v>
      </c>
      <c r="AZ141" s="144">
        <f t="shared" si="150"/>
        <v>828268338</v>
      </c>
      <c r="BA141" s="172">
        <f t="shared" si="150"/>
        <v>9542020293</v>
      </c>
      <c r="BB141" s="172">
        <f t="shared" si="150"/>
        <v>1139159719</v>
      </c>
      <c r="BC141" s="172">
        <f t="shared" si="150"/>
        <v>0</v>
      </c>
      <c r="BD141" s="172">
        <f t="shared" si="150"/>
        <v>0</v>
      </c>
      <c r="BE141" s="172">
        <f t="shared" si="150"/>
        <v>0</v>
      </c>
      <c r="BF141" s="172">
        <f t="shared" si="150"/>
        <v>0</v>
      </c>
      <c r="BG141" s="172">
        <f t="shared" si="150"/>
        <v>0</v>
      </c>
      <c r="BH141" s="172">
        <f t="shared" si="150"/>
        <v>0</v>
      </c>
      <c r="BI141" s="172">
        <f t="shared" si="150"/>
        <v>0</v>
      </c>
      <c r="BJ141" s="172">
        <f t="shared" si="150"/>
        <v>157075765384</v>
      </c>
      <c r="BK141" s="172">
        <f t="shared" si="150"/>
        <v>3400000</v>
      </c>
      <c r="BL141" s="172">
        <f t="shared" si="150"/>
        <v>14819180654</v>
      </c>
      <c r="BM141" s="172">
        <f t="shared" si="150"/>
        <v>18668543145</v>
      </c>
      <c r="BN141" s="172">
        <f t="shared" si="150"/>
        <v>22441565235</v>
      </c>
      <c r="BO141" s="172">
        <f t="shared" si="150"/>
        <v>19738057114</v>
      </c>
      <c r="BP141" s="172">
        <f t="shared" si="150"/>
        <v>0</v>
      </c>
      <c r="BQ141" s="172">
        <f t="shared" si="150"/>
        <v>0</v>
      </c>
      <c r="BR141" s="172">
        <f t="shared" si="150"/>
        <v>0</v>
      </c>
      <c r="BS141" s="172">
        <f t="shared" ref="BS141:DC141" si="151">+BS142+BS146+BS149</f>
        <v>0</v>
      </c>
      <c r="BT141" s="172">
        <f t="shared" si="151"/>
        <v>0</v>
      </c>
      <c r="BU141" s="172">
        <f t="shared" si="151"/>
        <v>0</v>
      </c>
      <c r="BV141" s="172">
        <f t="shared" si="151"/>
        <v>0</v>
      </c>
      <c r="BW141" s="172">
        <f t="shared" si="151"/>
        <v>75670746148</v>
      </c>
      <c r="BX141" s="172">
        <f t="shared" si="151"/>
        <v>3400000</v>
      </c>
      <c r="BY141" s="172">
        <f t="shared" si="151"/>
        <v>13122629494</v>
      </c>
      <c r="BZ141" s="172">
        <f t="shared" si="151"/>
        <v>20029802999</v>
      </c>
      <c r="CA141" s="172">
        <f t="shared" si="151"/>
        <v>16525363709</v>
      </c>
      <c r="CB141" s="172">
        <f t="shared" si="151"/>
        <v>25038377887</v>
      </c>
      <c r="CC141" s="172">
        <f t="shared" si="151"/>
        <v>0</v>
      </c>
      <c r="CD141" s="172">
        <f t="shared" si="151"/>
        <v>0</v>
      </c>
      <c r="CE141" s="172">
        <f t="shared" si="151"/>
        <v>0</v>
      </c>
      <c r="CF141" s="172">
        <f t="shared" si="151"/>
        <v>0</v>
      </c>
      <c r="CG141" s="172">
        <f t="shared" si="151"/>
        <v>0</v>
      </c>
      <c r="CH141" s="172">
        <f t="shared" si="151"/>
        <v>0</v>
      </c>
      <c r="CI141" s="172">
        <f t="shared" si="151"/>
        <v>0</v>
      </c>
      <c r="CJ141" s="172">
        <f t="shared" si="151"/>
        <v>74719574089</v>
      </c>
      <c r="CK141" s="172">
        <f t="shared" si="136"/>
        <v>82868100098</v>
      </c>
      <c r="CL141" s="172">
        <f t="shared" si="105"/>
        <v>5337034518</v>
      </c>
      <c r="CM141" s="172">
        <f t="shared" si="106"/>
        <v>81405019236</v>
      </c>
      <c r="CN141" s="172">
        <f t="shared" si="107"/>
        <v>951172059</v>
      </c>
      <c r="CO141" s="17"/>
      <c r="CP141" s="121">
        <f t="shared" si="151"/>
        <v>245280900000</v>
      </c>
      <c r="CQ141" s="121">
        <f t="shared" si="108"/>
        <v>0</v>
      </c>
      <c r="CR141" s="121">
        <f t="shared" ref="CR141" si="152">+CR142+CR146+CR149</f>
        <v>162412799902</v>
      </c>
      <c r="CS141" s="121">
        <f t="shared" si="151"/>
        <v>0</v>
      </c>
      <c r="CT141" s="121">
        <f t="shared" si="151"/>
        <v>157075765384</v>
      </c>
      <c r="CU141" s="121">
        <f t="shared" si="109"/>
        <v>0</v>
      </c>
      <c r="CV141" s="121">
        <f t="shared" ref="CV141" si="153">+CV142+CV146+CV149</f>
        <v>75670746148</v>
      </c>
      <c r="CW141" s="121">
        <f t="shared" si="151"/>
        <v>0</v>
      </c>
      <c r="CX141" s="121">
        <f t="shared" si="151"/>
        <v>74719574089</v>
      </c>
      <c r="CY141" s="115">
        <f>+CX141-CJ141</f>
        <v>0</v>
      </c>
    </row>
    <row r="142" spans="1:114" outlineLevel="2" x14ac:dyDescent="0.25">
      <c r="C142" s="100" t="s">
        <v>303</v>
      </c>
      <c r="D142" s="67"/>
      <c r="E142" s="174" t="s">
        <v>304</v>
      </c>
      <c r="F142" s="111">
        <f>+F143</f>
        <v>560000000</v>
      </c>
      <c r="G142" s="110">
        <f t="shared" ref="G142:BR142" si="154">+G143</f>
        <v>0</v>
      </c>
      <c r="H142" s="111">
        <f t="shared" si="154"/>
        <v>0</v>
      </c>
      <c r="I142" s="110">
        <f t="shared" si="154"/>
        <v>0</v>
      </c>
      <c r="J142" s="110">
        <f t="shared" si="154"/>
        <v>0</v>
      </c>
      <c r="K142" s="110">
        <f t="shared" si="154"/>
        <v>0</v>
      </c>
      <c r="L142" s="119">
        <f t="shared" si="154"/>
        <v>0</v>
      </c>
      <c r="M142" s="110">
        <f t="shared" si="154"/>
        <v>0</v>
      </c>
      <c r="N142" s="119">
        <f t="shared" si="154"/>
        <v>0</v>
      </c>
      <c r="O142" s="110">
        <f t="shared" si="154"/>
        <v>0</v>
      </c>
      <c r="P142" s="110">
        <f t="shared" si="154"/>
        <v>0</v>
      </c>
      <c r="Q142" s="110">
        <f t="shared" si="154"/>
        <v>0</v>
      </c>
      <c r="R142" s="110">
        <f t="shared" si="154"/>
        <v>0</v>
      </c>
      <c r="S142" s="111">
        <f t="shared" si="154"/>
        <v>0</v>
      </c>
      <c r="T142" s="111">
        <f t="shared" si="154"/>
        <v>0</v>
      </c>
      <c r="U142" s="111">
        <f t="shared" si="154"/>
        <v>0</v>
      </c>
      <c r="V142" s="111">
        <f t="shared" si="154"/>
        <v>0</v>
      </c>
      <c r="W142" s="111">
        <f t="shared" si="154"/>
        <v>0</v>
      </c>
      <c r="X142" s="111">
        <f t="shared" si="154"/>
        <v>0</v>
      </c>
      <c r="Y142" s="111">
        <f t="shared" si="154"/>
        <v>0</v>
      </c>
      <c r="Z142" s="111">
        <f t="shared" si="154"/>
        <v>0</v>
      </c>
      <c r="AA142" s="111">
        <f t="shared" si="154"/>
        <v>0</v>
      </c>
      <c r="AB142" s="111">
        <f t="shared" si="154"/>
        <v>0</v>
      </c>
      <c r="AC142" s="111">
        <f t="shared" si="154"/>
        <v>0</v>
      </c>
      <c r="AD142" s="111">
        <f t="shared" si="154"/>
        <v>0</v>
      </c>
      <c r="AE142" s="111">
        <f t="shared" si="154"/>
        <v>0</v>
      </c>
      <c r="AF142" s="111">
        <f t="shared" si="154"/>
        <v>0</v>
      </c>
      <c r="AG142" s="119">
        <f t="shared" si="154"/>
        <v>0</v>
      </c>
      <c r="AH142" s="111">
        <f t="shared" si="154"/>
        <v>0</v>
      </c>
      <c r="AI142" s="111">
        <f t="shared" si="154"/>
        <v>0</v>
      </c>
      <c r="AJ142" s="110">
        <f t="shared" si="154"/>
        <v>560000000</v>
      </c>
      <c r="AK142" s="111">
        <f t="shared" si="154"/>
        <v>0</v>
      </c>
      <c r="AL142" s="111">
        <f t="shared" si="154"/>
        <v>0</v>
      </c>
      <c r="AM142" s="111">
        <f t="shared" si="154"/>
        <v>0</v>
      </c>
      <c r="AN142" s="111">
        <f t="shared" si="154"/>
        <v>0</v>
      </c>
      <c r="AO142" s="111">
        <f t="shared" si="154"/>
        <v>0</v>
      </c>
      <c r="AP142" s="111">
        <f t="shared" si="154"/>
        <v>0</v>
      </c>
      <c r="AQ142" s="111">
        <f t="shared" si="154"/>
        <v>0</v>
      </c>
      <c r="AR142" s="111">
        <f t="shared" si="154"/>
        <v>0</v>
      </c>
      <c r="AS142" s="111">
        <f t="shared" si="154"/>
        <v>0</v>
      </c>
      <c r="AT142" s="111">
        <f t="shared" si="154"/>
        <v>0</v>
      </c>
      <c r="AU142" s="111">
        <f t="shared" si="154"/>
        <v>0</v>
      </c>
      <c r="AV142" s="111">
        <f t="shared" si="154"/>
        <v>0</v>
      </c>
      <c r="AW142" s="111">
        <f t="shared" si="154"/>
        <v>0</v>
      </c>
      <c r="AX142" s="111">
        <f t="shared" si="154"/>
        <v>0</v>
      </c>
      <c r="AY142" s="119">
        <f t="shared" si="154"/>
        <v>0</v>
      </c>
      <c r="AZ142" s="110">
        <f t="shared" si="154"/>
        <v>0</v>
      </c>
      <c r="BA142" s="111">
        <f t="shared" si="154"/>
        <v>0</v>
      </c>
      <c r="BB142" s="111">
        <f t="shared" si="154"/>
        <v>0</v>
      </c>
      <c r="BC142" s="111">
        <f t="shared" si="154"/>
        <v>0</v>
      </c>
      <c r="BD142" s="111">
        <f t="shared" si="154"/>
        <v>0</v>
      </c>
      <c r="BE142" s="111">
        <f t="shared" si="154"/>
        <v>0</v>
      </c>
      <c r="BF142" s="111">
        <f t="shared" si="154"/>
        <v>0</v>
      </c>
      <c r="BG142" s="111">
        <f t="shared" si="154"/>
        <v>0</v>
      </c>
      <c r="BH142" s="111">
        <f t="shared" si="154"/>
        <v>0</v>
      </c>
      <c r="BI142" s="111">
        <f t="shared" si="154"/>
        <v>0</v>
      </c>
      <c r="BJ142" s="111">
        <f t="shared" si="154"/>
        <v>0</v>
      </c>
      <c r="BK142" s="111">
        <f t="shared" si="154"/>
        <v>0</v>
      </c>
      <c r="BL142" s="111">
        <f t="shared" si="154"/>
        <v>0</v>
      </c>
      <c r="BM142" s="111">
        <f t="shared" si="154"/>
        <v>0</v>
      </c>
      <c r="BN142" s="111">
        <f t="shared" si="154"/>
        <v>0</v>
      </c>
      <c r="BO142" s="111">
        <f t="shared" si="154"/>
        <v>0</v>
      </c>
      <c r="BP142" s="111">
        <f t="shared" si="154"/>
        <v>0</v>
      </c>
      <c r="BQ142" s="111">
        <f t="shared" si="154"/>
        <v>0</v>
      </c>
      <c r="BR142" s="111">
        <f t="shared" si="154"/>
        <v>0</v>
      </c>
      <c r="BS142" s="111">
        <f t="shared" ref="BS142:DD142" si="155">+BS143</f>
        <v>0</v>
      </c>
      <c r="BT142" s="111">
        <f t="shared" si="155"/>
        <v>0</v>
      </c>
      <c r="BU142" s="111">
        <f t="shared" si="155"/>
        <v>0</v>
      </c>
      <c r="BV142" s="111">
        <f t="shared" si="155"/>
        <v>0</v>
      </c>
      <c r="BW142" s="111">
        <f t="shared" si="155"/>
        <v>0</v>
      </c>
      <c r="BX142" s="111">
        <f t="shared" si="155"/>
        <v>0</v>
      </c>
      <c r="BY142" s="111">
        <f t="shared" si="155"/>
        <v>0</v>
      </c>
      <c r="BZ142" s="111">
        <f t="shared" si="155"/>
        <v>0</v>
      </c>
      <c r="CA142" s="111">
        <f t="shared" si="155"/>
        <v>0</v>
      </c>
      <c r="CB142" s="111">
        <f t="shared" si="155"/>
        <v>0</v>
      </c>
      <c r="CC142" s="111">
        <f t="shared" si="155"/>
        <v>0</v>
      </c>
      <c r="CD142" s="111">
        <f t="shared" si="155"/>
        <v>0</v>
      </c>
      <c r="CE142" s="111">
        <f t="shared" si="155"/>
        <v>0</v>
      </c>
      <c r="CF142" s="111">
        <f t="shared" si="155"/>
        <v>0</v>
      </c>
      <c r="CG142" s="111">
        <f t="shared" si="155"/>
        <v>0</v>
      </c>
      <c r="CH142" s="111">
        <f t="shared" si="155"/>
        <v>0</v>
      </c>
      <c r="CI142" s="111">
        <f t="shared" si="155"/>
        <v>0</v>
      </c>
      <c r="CJ142" s="111">
        <f t="shared" si="155"/>
        <v>0</v>
      </c>
      <c r="CK142" s="111">
        <f t="shared" si="136"/>
        <v>560000000</v>
      </c>
      <c r="CL142" s="111">
        <f t="shared" si="105"/>
        <v>0</v>
      </c>
      <c r="CM142" s="111">
        <f t="shared" si="106"/>
        <v>0</v>
      </c>
      <c r="CN142" s="111">
        <f t="shared" si="107"/>
        <v>0</v>
      </c>
      <c r="CO142" s="17"/>
      <c r="CP142" s="121">
        <f t="shared" si="155"/>
        <v>560000000</v>
      </c>
      <c r="CQ142" s="121">
        <f t="shared" si="108"/>
        <v>0</v>
      </c>
      <c r="CR142" s="121">
        <f t="shared" si="155"/>
        <v>0</v>
      </c>
      <c r="CS142" s="121">
        <f t="shared" si="155"/>
        <v>0</v>
      </c>
      <c r="CT142" s="121">
        <f t="shared" si="155"/>
        <v>0</v>
      </c>
      <c r="CU142" s="121">
        <f t="shared" si="109"/>
        <v>0</v>
      </c>
      <c r="CV142" s="121">
        <f t="shared" si="155"/>
        <v>0</v>
      </c>
      <c r="CW142" s="121">
        <f t="shared" si="155"/>
        <v>0</v>
      </c>
      <c r="CX142" s="121">
        <f t="shared" si="155"/>
        <v>0</v>
      </c>
      <c r="CY142" s="115">
        <f>+CX142-CJ142</f>
        <v>0</v>
      </c>
    </row>
    <row r="143" spans="1:114" outlineLevel="2" x14ac:dyDescent="0.25">
      <c r="C143" s="100" t="s">
        <v>305</v>
      </c>
      <c r="D143" s="67"/>
      <c r="E143" s="174" t="s">
        <v>306</v>
      </c>
      <c r="F143" s="111">
        <f>+F144+F145</f>
        <v>560000000</v>
      </c>
      <c r="G143" s="110">
        <f t="shared" ref="G143:BR143" si="156">+G144+G145</f>
        <v>0</v>
      </c>
      <c r="H143" s="111">
        <f t="shared" si="156"/>
        <v>0</v>
      </c>
      <c r="I143" s="110">
        <f t="shared" si="156"/>
        <v>0</v>
      </c>
      <c r="J143" s="110">
        <f t="shared" si="156"/>
        <v>0</v>
      </c>
      <c r="K143" s="110">
        <f t="shared" si="156"/>
        <v>0</v>
      </c>
      <c r="L143" s="119">
        <f t="shared" si="156"/>
        <v>0</v>
      </c>
      <c r="M143" s="110">
        <f t="shared" si="156"/>
        <v>0</v>
      </c>
      <c r="N143" s="119">
        <f t="shared" si="156"/>
        <v>0</v>
      </c>
      <c r="O143" s="110">
        <f t="shared" si="156"/>
        <v>0</v>
      </c>
      <c r="P143" s="110">
        <f t="shared" si="156"/>
        <v>0</v>
      </c>
      <c r="Q143" s="110">
        <f t="shared" si="156"/>
        <v>0</v>
      </c>
      <c r="R143" s="110">
        <f t="shared" si="156"/>
        <v>0</v>
      </c>
      <c r="S143" s="111">
        <f t="shared" si="156"/>
        <v>0</v>
      </c>
      <c r="T143" s="111">
        <f t="shared" si="156"/>
        <v>0</v>
      </c>
      <c r="U143" s="111">
        <f t="shared" si="156"/>
        <v>0</v>
      </c>
      <c r="V143" s="111">
        <f t="shared" si="156"/>
        <v>0</v>
      </c>
      <c r="W143" s="111">
        <f t="shared" si="156"/>
        <v>0</v>
      </c>
      <c r="X143" s="111">
        <f t="shared" si="156"/>
        <v>0</v>
      </c>
      <c r="Y143" s="111">
        <f t="shared" si="156"/>
        <v>0</v>
      </c>
      <c r="Z143" s="111">
        <f t="shared" si="156"/>
        <v>0</v>
      </c>
      <c r="AA143" s="111">
        <f t="shared" si="156"/>
        <v>0</v>
      </c>
      <c r="AB143" s="111">
        <f t="shared" si="156"/>
        <v>0</v>
      </c>
      <c r="AC143" s="111">
        <f t="shared" si="156"/>
        <v>0</v>
      </c>
      <c r="AD143" s="111">
        <f t="shared" si="156"/>
        <v>0</v>
      </c>
      <c r="AE143" s="111">
        <f t="shared" si="156"/>
        <v>0</v>
      </c>
      <c r="AF143" s="111">
        <f t="shared" si="156"/>
        <v>0</v>
      </c>
      <c r="AG143" s="119">
        <f t="shared" si="156"/>
        <v>0</v>
      </c>
      <c r="AH143" s="111">
        <f t="shared" si="156"/>
        <v>0</v>
      </c>
      <c r="AI143" s="111">
        <f t="shared" si="156"/>
        <v>0</v>
      </c>
      <c r="AJ143" s="110">
        <f t="shared" si="156"/>
        <v>560000000</v>
      </c>
      <c r="AK143" s="111">
        <f t="shared" si="156"/>
        <v>0</v>
      </c>
      <c r="AL143" s="111">
        <f t="shared" si="156"/>
        <v>0</v>
      </c>
      <c r="AM143" s="111">
        <f t="shared" si="156"/>
        <v>0</v>
      </c>
      <c r="AN143" s="111">
        <f t="shared" si="156"/>
        <v>0</v>
      </c>
      <c r="AO143" s="111">
        <f t="shared" si="156"/>
        <v>0</v>
      </c>
      <c r="AP143" s="111">
        <f t="shared" si="156"/>
        <v>0</v>
      </c>
      <c r="AQ143" s="111">
        <f t="shared" si="156"/>
        <v>0</v>
      </c>
      <c r="AR143" s="111">
        <f t="shared" si="156"/>
        <v>0</v>
      </c>
      <c r="AS143" s="111">
        <f t="shared" si="156"/>
        <v>0</v>
      </c>
      <c r="AT143" s="111">
        <f t="shared" si="156"/>
        <v>0</v>
      </c>
      <c r="AU143" s="111">
        <f t="shared" si="156"/>
        <v>0</v>
      </c>
      <c r="AV143" s="111">
        <f t="shared" si="156"/>
        <v>0</v>
      </c>
      <c r="AW143" s="111">
        <f t="shared" si="156"/>
        <v>0</v>
      </c>
      <c r="AX143" s="111">
        <f t="shared" si="156"/>
        <v>0</v>
      </c>
      <c r="AY143" s="119">
        <f t="shared" si="156"/>
        <v>0</v>
      </c>
      <c r="AZ143" s="110">
        <f t="shared" si="156"/>
        <v>0</v>
      </c>
      <c r="BA143" s="111">
        <f t="shared" si="156"/>
        <v>0</v>
      </c>
      <c r="BB143" s="111">
        <f t="shared" si="156"/>
        <v>0</v>
      </c>
      <c r="BC143" s="111">
        <f t="shared" si="156"/>
        <v>0</v>
      </c>
      <c r="BD143" s="111">
        <f t="shared" si="156"/>
        <v>0</v>
      </c>
      <c r="BE143" s="111">
        <f t="shared" si="156"/>
        <v>0</v>
      </c>
      <c r="BF143" s="111">
        <f t="shared" si="156"/>
        <v>0</v>
      </c>
      <c r="BG143" s="111">
        <f t="shared" si="156"/>
        <v>0</v>
      </c>
      <c r="BH143" s="111">
        <f t="shared" si="156"/>
        <v>0</v>
      </c>
      <c r="BI143" s="111">
        <f t="shared" si="156"/>
        <v>0</v>
      </c>
      <c r="BJ143" s="111">
        <f t="shared" si="156"/>
        <v>0</v>
      </c>
      <c r="BK143" s="111">
        <f t="shared" si="156"/>
        <v>0</v>
      </c>
      <c r="BL143" s="111">
        <f t="shared" si="156"/>
        <v>0</v>
      </c>
      <c r="BM143" s="111">
        <f t="shared" si="156"/>
        <v>0</v>
      </c>
      <c r="BN143" s="111">
        <f t="shared" si="156"/>
        <v>0</v>
      </c>
      <c r="BO143" s="111">
        <f t="shared" si="156"/>
        <v>0</v>
      </c>
      <c r="BP143" s="111">
        <f t="shared" si="156"/>
        <v>0</v>
      </c>
      <c r="BQ143" s="111">
        <f t="shared" si="156"/>
        <v>0</v>
      </c>
      <c r="BR143" s="111">
        <f t="shared" si="156"/>
        <v>0</v>
      </c>
      <c r="BS143" s="111">
        <f t="shared" ref="BS143:DC143" si="157">+BS144+BS145</f>
        <v>0</v>
      </c>
      <c r="BT143" s="111">
        <f t="shared" si="157"/>
        <v>0</v>
      </c>
      <c r="BU143" s="111">
        <f t="shared" si="157"/>
        <v>0</v>
      </c>
      <c r="BV143" s="111">
        <f t="shared" si="157"/>
        <v>0</v>
      </c>
      <c r="BW143" s="111">
        <f t="shared" si="157"/>
        <v>0</v>
      </c>
      <c r="BX143" s="111">
        <f t="shared" si="157"/>
        <v>0</v>
      </c>
      <c r="BY143" s="111">
        <f t="shared" si="157"/>
        <v>0</v>
      </c>
      <c r="BZ143" s="111">
        <f t="shared" si="157"/>
        <v>0</v>
      </c>
      <c r="CA143" s="111">
        <f t="shared" si="157"/>
        <v>0</v>
      </c>
      <c r="CB143" s="111">
        <f t="shared" si="157"/>
        <v>0</v>
      </c>
      <c r="CC143" s="111">
        <f t="shared" si="157"/>
        <v>0</v>
      </c>
      <c r="CD143" s="111">
        <f t="shared" si="157"/>
        <v>0</v>
      </c>
      <c r="CE143" s="111">
        <f t="shared" si="157"/>
        <v>0</v>
      </c>
      <c r="CF143" s="111">
        <f t="shared" si="157"/>
        <v>0</v>
      </c>
      <c r="CG143" s="111">
        <f t="shared" si="157"/>
        <v>0</v>
      </c>
      <c r="CH143" s="111">
        <f t="shared" si="157"/>
        <v>0</v>
      </c>
      <c r="CI143" s="111">
        <f t="shared" si="157"/>
        <v>0</v>
      </c>
      <c r="CJ143" s="111">
        <f t="shared" si="157"/>
        <v>0</v>
      </c>
      <c r="CK143" s="111">
        <f t="shared" si="136"/>
        <v>560000000</v>
      </c>
      <c r="CL143" s="111">
        <f t="shared" si="105"/>
        <v>0</v>
      </c>
      <c r="CM143" s="111">
        <f t="shared" si="106"/>
        <v>0</v>
      </c>
      <c r="CN143" s="111">
        <f t="shared" si="107"/>
        <v>0</v>
      </c>
      <c r="CO143" s="17"/>
      <c r="CP143" s="121">
        <f t="shared" si="157"/>
        <v>560000000</v>
      </c>
      <c r="CQ143" s="121">
        <f t="shared" si="108"/>
        <v>0</v>
      </c>
      <c r="CR143" s="121">
        <f t="shared" ref="CR143" si="158">+CR144+CR145</f>
        <v>0</v>
      </c>
      <c r="CS143" s="121">
        <f t="shared" si="157"/>
        <v>0</v>
      </c>
      <c r="CT143" s="121">
        <f t="shared" si="157"/>
        <v>0</v>
      </c>
      <c r="CU143" s="121">
        <f t="shared" si="109"/>
        <v>0</v>
      </c>
      <c r="CV143" s="121">
        <f t="shared" ref="CV143" si="159">+CV144+CV145</f>
        <v>0</v>
      </c>
      <c r="CW143" s="121">
        <f t="shared" si="157"/>
        <v>0</v>
      </c>
      <c r="CX143" s="121">
        <f t="shared" si="157"/>
        <v>0</v>
      </c>
      <c r="CY143" s="115">
        <f>+CX143-CJ143</f>
        <v>0</v>
      </c>
    </row>
    <row r="144" spans="1:114" outlineLevel="3" x14ac:dyDescent="0.25">
      <c r="A144" s="3" t="str">
        <f>+B144</f>
        <v>A 3-2-1-110</v>
      </c>
      <c r="B144" s="3" t="str">
        <f>+C144&amp;D144</f>
        <v>A 3-2-1-110</v>
      </c>
      <c r="C144" s="98" t="s">
        <v>307</v>
      </c>
      <c r="D144" s="175">
        <v>10</v>
      </c>
      <c r="E144" s="176" t="s">
        <v>308</v>
      </c>
      <c r="F144" s="109">
        <v>0</v>
      </c>
      <c r="G144" s="106">
        <v>0</v>
      </c>
      <c r="H144" s="109">
        <v>0</v>
      </c>
      <c r="I144" s="106"/>
      <c r="J144" s="106"/>
      <c r="K144" s="106"/>
      <c r="L144" s="108"/>
      <c r="M144" s="110"/>
      <c r="N144" s="119"/>
      <c r="O144" s="110"/>
      <c r="P144" s="110"/>
      <c r="Q144" s="106"/>
      <c r="R144" s="106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6">
        <f t="shared" si="137"/>
        <v>0</v>
      </c>
      <c r="AF144" s="109">
        <f t="shared" si="137"/>
        <v>0</v>
      </c>
      <c r="AG144" s="108"/>
      <c r="AH144" s="108"/>
      <c r="AI144" s="108"/>
      <c r="AJ144" s="106">
        <f>+F144-AE144+AF144</f>
        <v>0</v>
      </c>
      <c r="AK144" s="177">
        <v>0</v>
      </c>
      <c r="AL144" s="113">
        <v>0</v>
      </c>
      <c r="AM144" s="113">
        <v>0</v>
      </c>
      <c r="AN144" s="106">
        <v>0</v>
      </c>
      <c r="AO144" s="106">
        <v>0</v>
      </c>
      <c r="AP144" s="106"/>
      <c r="AQ144" s="106"/>
      <c r="AR144" s="106"/>
      <c r="AS144" s="106"/>
      <c r="AT144" s="106"/>
      <c r="AU144" s="106"/>
      <c r="AV144" s="106"/>
      <c r="AW144" s="109">
        <f>+SUM(AK144:AV144)</f>
        <v>0</v>
      </c>
      <c r="AX144" s="109">
        <v>0</v>
      </c>
      <c r="AY144" s="108">
        <v>0</v>
      </c>
      <c r="AZ144" s="106">
        <v>0</v>
      </c>
      <c r="BA144" s="108">
        <v>0</v>
      </c>
      <c r="BB144" s="108">
        <v>0</v>
      </c>
      <c r="BC144" s="108"/>
      <c r="BD144" s="108"/>
      <c r="BE144" s="108"/>
      <c r="BF144" s="108"/>
      <c r="BG144" s="108"/>
      <c r="BH144" s="108"/>
      <c r="BI144" s="108"/>
      <c r="BJ144" s="106">
        <f>+SUM(AX144:BI144)</f>
        <v>0</v>
      </c>
      <c r="BK144" s="106">
        <v>0</v>
      </c>
      <c r="BL144" s="106">
        <v>0</v>
      </c>
      <c r="BM144" s="106">
        <v>0</v>
      </c>
      <c r="BN144" s="106">
        <v>0</v>
      </c>
      <c r="BO144" s="106">
        <v>0</v>
      </c>
      <c r="BP144" s="106"/>
      <c r="BQ144" s="106"/>
      <c r="BR144" s="106"/>
      <c r="BS144" s="106"/>
      <c r="BT144" s="106"/>
      <c r="BU144" s="106"/>
      <c r="BV144" s="106"/>
      <c r="BW144" s="106">
        <f>+SUM(BK144:BV144)</f>
        <v>0</v>
      </c>
      <c r="BX144" s="106">
        <v>0</v>
      </c>
      <c r="BY144" s="106">
        <v>0</v>
      </c>
      <c r="BZ144" s="106">
        <v>0</v>
      </c>
      <c r="CA144" s="106">
        <v>0</v>
      </c>
      <c r="CB144" s="106">
        <v>0</v>
      </c>
      <c r="CC144" s="106"/>
      <c r="CD144" s="106"/>
      <c r="CE144" s="106"/>
      <c r="CF144" s="106"/>
      <c r="CG144" s="106"/>
      <c r="CH144" s="106"/>
      <c r="CI144" s="106"/>
      <c r="CJ144" s="106">
        <f>+SUM(BX144:CI144)</f>
        <v>0</v>
      </c>
      <c r="CK144" s="93">
        <f t="shared" si="136"/>
        <v>0</v>
      </c>
      <c r="CL144" s="93">
        <f t="shared" si="105"/>
        <v>0</v>
      </c>
      <c r="CM144" s="93">
        <f t="shared" si="106"/>
        <v>0</v>
      </c>
      <c r="CN144" s="93">
        <f t="shared" si="107"/>
        <v>0</v>
      </c>
      <c r="CO144" s="17"/>
      <c r="CP144" s="115">
        <v>0</v>
      </c>
      <c r="CQ144" s="115">
        <f t="shared" si="108"/>
        <v>0</v>
      </c>
      <c r="CR144" s="115">
        <v>0</v>
      </c>
      <c r="CS144" s="115">
        <f>+AW144-CR144</f>
        <v>0</v>
      </c>
      <c r="CT144" s="115">
        <v>0</v>
      </c>
      <c r="CU144" s="115">
        <f t="shared" si="109"/>
        <v>0</v>
      </c>
      <c r="CV144" s="115">
        <v>0</v>
      </c>
      <c r="CW144" s="115">
        <f>+BW144-CV144</f>
        <v>0</v>
      </c>
      <c r="CX144" s="115">
        <v>0</v>
      </c>
      <c r="CY144" s="115">
        <f>+CJ144-CX144</f>
        <v>0</v>
      </c>
      <c r="DB144" s="103"/>
    </row>
    <row r="145" spans="1:114" outlineLevel="3" x14ac:dyDescent="0.25">
      <c r="A145" s="3" t="str">
        <f>+B145</f>
        <v>A 3-2-1-111</v>
      </c>
      <c r="B145" s="3" t="str">
        <f>+C145&amp;D145</f>
        <v>A 3-2-1-111</v>
      </c>
      <c r="C145" s="98" t="s">
        <v>307</v>
      </c>
      <c r="D145" s="175">
        <v>11</v>
      </c>
      <c r="E145" s="176" t="s">
        <v>308</v>
      </c>
      <c r="F145" s="109">
        <v>560000000</v>
      </c>
      <c r="G145" s="106">
        <v>0</v>
      </c>
      <c r="H145" s="109">
        <v>0</v>
      </c>
      <c r="I145" s="106"/>
      <c r="J145" s="106"/>
      <c r="K145" s="106"/>
      <c r="L145" s="108"/>
      <c r="M145" s="110"/>
      <c r="N145" s="119"/>
      <c r="O145" s="110"/>
      <c r="P145" s="110"/>
      <c r="Q145" s="106"/>
      <c r="R145" s="106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6">
        <f t="shared" si="137"/>
        <v>0</v>
      </c>
      <c r="AF145" s="109">
        <f t="shared" si="137"/>
        <v>0</v>
      </c>
      <c r="AG145" s="108"/>
      <c r="AH145" s="108"/>
      <c r="AI145" s="108"/>
      <c r="AJ145" s="106">
        <f>+F145-AE145+AF145</f>
        <v>560000000</v>
      </c>
      <c r="AK145" s="177">
        <v>0</v>
      </c>
      <c r="AL145" s="113">
        <v>0</v>
      </c>
      <c r="AM145" s="113">
        <v>0</v>
      </c>
      <c r="AN145" s="106">
        <v>0</v>
      </c>
      <c r="AO145" s="106">
        <v>0</v>
      </c>
      <c r="AP145" s="106"/>
      <c r="AQ145" s="106"/>
      <c r="AR145" s="106"/>
      <c r="AS145" s="106"/>
      <c r="AT145" s="106"/>
      <c r="AU145" s="106"/>
      <c r="AV145" s="106"/>
      <c r="AW145" s="109">
        <f>+SUM(AK145:AV145)</f>
        <v>0</v>
      </c>
      <c r="AX145" s="109">
        <v>0</v>
      </c>
      <c r="AY145" s="108">
        <v>0</v>
      </c>
      <c r="AZ145" s="106">
        <v>0</v>
      </c>
      <c r="BA145" s="108">
        <v>0</v>
      </c>
      <c r="BB145" s="108">
        <v>0</v>
      </c>
      <c r="BC145" s="108"/>
      <c r="BD145" s="108"/>
      <c r="BE145" s="108"/>
      <c r="BF145" s="108"/>
      <c r="BG145" s="108"/>
      <c r="BH145" s="108"/>
      <c r="BI145" s="108"/>
      <c r="BJ145" s="106">
        <f>+SUM(AX145:BI145)</f>
        <v>0</v>
      </c>
      <c r="BK145" s="106">
        <v>0</v>
      </c>
      <c r="BL145" s="106">
        <v>0</v>
      </c>
      <c r="BM145" s="106">
        <v>0</v>
      </c>
      <c r="BN145" s="106">
        <v>0</v>
      </c>
      <c r="BO145" s="106">
        <v>0</v>
      </c>
      <c r="BP145" s="106"/>
      <c r="BQ145" s="106"/>
      <c r="BR145" s="106"/>
      <c r="BS145" s="106"/>
      <c r="BT145" s="106"/>
      <c r="BU145" s="106"/>
      <c r="BV145" s="106"/>
      <c r="BW145" s="106">
        <f>+SUM(BK145:BV145)</f>
        <v>0</v>
      </c>
      <c r="BX145" s="106">
        <v>0</v>
      </c>
      <c r="BY145" s="106">
        <v>0</v>
      </c>
      <c r="BZ145" s="106">
        <v>0</v>
      </c>
      <c r="CA145" s="106">
        <v>0</v>
      </c>
      <c r="CB145" s="106">
        <v>0</v>
      </c>
      <c r="CC145" s="106"/>
      <c r="CD145" s="106"/>
      <c r="CE145" s="106"/>
      <c r="CF145" s="106"/>
      <c r="CG145" s="106"/>
      <c r="CH145" s="106"/>
      <c r="CI145" s="106"/>
      <c r="CJ145" s="106">
        <f>+SUM(BX145:CI145)</f>
        <v>0</v>
      </c>
      <c r="CK145" s="93">
        <f t="shared" si="136"/>
        <v>560000000</v>
      </c>
      <c r="CL145" s="93">
        <f t="shared" si="105"/>
        <v>0</v>
      </c>
      <c r="CM145" s="93">
        <f t="shared" si="106"/>
        <v>0</v>
      </c>
      <c r="CN145" s="93">
        <f t="shared" si="107"/>
        <v>0</v>
      </c>
      <c r="CO145" s="17"/>
      <c r="CP145" s="115">
        <v>560000000</v>
      </c>
      <c r="CQ145" s="115">
        <f t="shared" si="108"/>
        <v>0</v>
      </c>
      <c r="CR145" s="115">
        <v>0</v>
      </c>
      <c r="CS145" s="115">
        <f>+AW145-CR145</f>
        <v>0</v>
      </c>
      <c r="CT145" s="115">
        <v>0</v>
      </c>
      <c r="CU145" s="115">
        <f t="shared" si="109"/>
        <v>0</v>
      </c>
      <c r="CV145" s="115">
        <v>0</v>
      </c>
      <c r="CW145" s="115">
        <f>+BW145-CV145</f>
        <v>0</v>
      </c>
      <c r="CX145" s="115">
        <v>0</v>
      </c>
      <c r="CY145" s="115">
        <f>+CJ145-CX145</f>
        <v>0</v>
      </c>
      <c r="DA145" s="4">
        <v>560000000</v>
      </c>
      <c r="DB145" s="103">
        <f>+F145-DA145</f>
        <v>0</v>
      </c>
      <c r="DC145" s="104">
        <v>560000000</v>
      </c>
      <c r="DD145" s="103">
        <f>+DC145-AJ145</f>
        <v>0</v>
      </c>
      <c r="DE145" s="104">
        <v>0</v>
      </c>
      <c r="DF145" s="103">
        <f>+DE145-AW145</f>
        <v>0</v>
      </c>
      <c r="DG145" s="104">
        <v>0</v>
      </c>
      <c r="DH145" s="103">
        <f>+DG145-BJ145</f>
        <v>0</v>
      </c>
      <c r="DI145" s="104">
        <v>0</v>
      </c>
      <c r="DJ145" s="103">
        <f>+DI145-BW145</f>
        <v>0</v>
      </c>
    </row>
    <row r="146" spans="1:114" outlineLevel="2" x14ac:dyDescent="0.25">
      <c r="C146" s="100" t="s">
        <v>309</v>
      </c>
      <c r="D146" s="67"/>
      <c r="E146" s="178" t="s">
        <v>310</v>
      </c>
      <c r="F146" s="111">
        <f t="shared" ref="F146:U147" si="160">+F147</f>
        <v>1000000000</v>
      </c>
      <c r="G146" s="110">
        <f t="shared" si="160"/>
        <v>0</v>
      </c>
      <c r="H146" s="111">
        <f t="shared" si="160"/>
        <v>0</v>
      </c>
      <c r="I146" s="110">
        <f t="shared" si="160"/>
        <v>0</v>
      </c>
      <c r="J146" s="110">
        <f t="shared" si="160"/>
        <v>0</v>
      </c>
      <c r="K146" s="110">
        <f t="shared" si="160"/>
        <v>0</v>
      </c>
      <c r="L146" s="119">
        <f t="shared" si="160"/>
        <v>0</v>
      </c>
      <c r="M146" s="110">
        <f t="shared" si="160"/>
        <v>0</v>
      </c>
      <c r="N146" s="119">
        <f t="shared" si="160"/>
        <v>0</v>
      </c>
      <c r="O146" s="110">
        <f t="shared" si="160"/>
        <v>0</v>
      </c>
      <c r="P146" s="110">
        <f t="shared" si="160"/>
        <v>0</v>
      </c>
      <c r="Q146" s="110">
        <f t="shared" si="160"/>
        <v>0</v>
      </c>
      <c r="R146" s="110">
        <f t="shared" si="160"/>
        <v>0</v>
      </c>
      <c r="S146" s="111">
        <f t="shared" si="160"/>
        <v>0</v>
      </c>
      <c r="T146" s="111">
        <f t="shared" si="160"/>
        <v>0</v>
      </c>
      <c r="U146" s="111">
        <f t="shared" si="160"/>
        <v>0</v>
      </c>
      <c r="V146" s="111">
        <f t="shared" ref="V146:CA147" si="161">+V147</f>
        <v>0</v>
      </c>
      <c r="W146" s="111">
        <f t="shared" si="161"/>
        <v>0</v>
      </c>
      <c r="X146" s="111">
        <f t="shared" si="161"/>
        <v>0</v>
      </c>
      <c r="Y146" s="111">
        <f t="shared" si="161"/>
        <v>0</v>
      </c>
      <c r="Z146" s="111">
        <f t="shared" si="161"/>
        <v>0</v>
      </c>
      <c r="AA146" s="111">
        <f t="shared" si="161"/>
        <v>0</v>
      </c>
      <c r="AB146" s="111">
        <f t="shared" si="161"/>
        <v>0</v>
      </c>
      <c r="AC146" s="111">
        <f t="shared" si="161"/>
        <v>0</v>
      </c>
      <c r="AD146" s="111">
        <f t="shared" si="161"/>
        <v>0</v>
      </c>
      <c r="AE146" s="111">
        <f t="shared" si="161"/>
        <v>0</v>
      </c>
      <c r="AF146" s="111">
        <f t="shared" si="161"/>
        <v>0</v>
      </c>
      <c r="AG146" s="119">
        <f t="shared" si="161"/>
        <v>0</v>
      </c>
      <c r="AH146" s="111">
        <f t="shared" si="161"/>
        <v>0</v>
      </c>
      <c r="AI146" s="111">
        <f t="shared" si="161"/>
        <v>0</v>
      </c>
      <c r="AJ146" s="110">
        <f t="shared" si="161"/>
        <v>1000000000</v>
      </c>
      <c r="AK146" s="111">
        <f t="shared" si="161"/>
        <v>0</v>
      </c>
      <c r="AL146" s="111">
        <f t="shared" si="161"/>
        <v>0</v>
      </c>
      <c r="AM146" s="111">
        <f t="shared" si="161"/>
        <v>0</v>
      </c>
      <c r="AN146" s="111">
        <f t="shared" si="161"/>
        <v>960184596</v>
      </c>
      <c r="AO146" s="111">
        <f t="shared" si="161"/>
        <v>0</v>
      </c>
      <c r="AP146" s="111">
        <f t="shared" si="161"/>
        <v>0</v>
      </c>
      <c r="AQ146" s="111">
        <f t="shared" si="161"/>
        <v>0</v>
      </c>
      <c r="AR146" s="111">
        <f t="shared" si="161"/>
        <v>0</v>
      </c>
      <c r="AS146" s="111">
        <f t="shared" si="161"/>
        <v>0</v>
      </c>
      <c r="AT146" s="111">
        <f t="shared" si="161"/>
        <v>0</v>
      </c>
      <c r="AU146" s="111">
        <f t="shared" si="161"/>
        <v>0</v>
      </c>
      <c r="AV146" s="111">
        <f t="shared" si="161"/>
        <v>0</v>
      </c>
      <c r="AW146" s="111">
        <f t="shared" si="161"/>
        <v>960184596</v>
      </c>
      <c r="AX146" s="111">
        <f t="shared" si="161"/>
        <v>0</v>
      </c>
      <c r="AY146" s="119">
        <f t="shared" si="161"/>
        <v>0</v>
      </c>
      <c r="AZ146" s="110">
        <f t="shared" si="161"/>
        <v>0</v>
      </c>
      <c r="BA146" s="111">
        <f t="shared" si="161"/>
        <v>0</v>
      </c>
      <c r="BB146" s="111">
        <f t="shared" si="161"/>
        <v>0</v>
      </c>
      <c r="BC146" s="111">
        <f t="shared" si="161"/>
        <v>0</v>
      </c>
      <c r="BD146" s="111">
        <f t="shared" si="161"/>
        <v>0</v>
      </c>
      <c r="BE146" s="111">
        <f t="shared" si="161"/>
        <v>0</v>
      </c>
      <c r="BF146" s="111">
        <f t="shared" si="161"/>
        <v>0</v>
      </c>
      <c r="BG146" s="111">
        <f t="shared" si="161"/>
        <v>0</v>
      </c>
      <c r="BH146" s="111">
        <f t="shared" si="161"/>
        <v>0</v>
      </c>
      <c r="BI146" s="111">
        <f t="shared" si="161"/>
        <v>0</v>
      </c>
      <c r="BJ146" s="111">
        <f t="shared" si="161"/>
        <v>0</v>
      </c>
      <c r="BK146" s="111">
        <f t="shared" si="161"/>
        <v>0</v>
      </c>
      <c r="BL146" s="111">
        <f t="shared" si="161"/>
        <v>0</v>
      </c>
      <c r="BM146" s="111">
        <f t="shared" si="161"/>
        <v>0</v>
      </c>
      <c r="BN146" s="111">
        <f t="shared" si="161"/>
        <v>0</v>
      </c>
      <c r="BO146" s="111">
        <f t="shared" si="161"/>
        <v>0</v>
      </c>
      <c r="BP146" s="111">
        <f t="shared" si="161"/>
        <v>0</v>
      </c>
      <c r="BQ146" s="111">
        <f t="shared" si="161"/>
        <v>0</v>
      </c>
      <c r="BR146" s="111">
        <f t="shared" si="161"/>
        <v>0</v>
      </c>
      <c r="BS146" s="111">
        <f t="shared" si="161"/>
        <v>0</v>
      </c>
      <c r="BT146" s="111">
        <f t="shared" si="161"/>
        <v>0</v>
      </c>
      <c r="BU146" s="111">
        <f t="shared" si="161"/>
        <v>0</v>
      </c>
      <c r="BV146" s="111">
        <f t="shared" si="161"/>
        <v>0</v>
      </c>
      <c r="BW146" s="111">
        <f t="shared" si="161"/>
        <v>0</v>
      </c>
      <c r="BX146" s="111">
        <f t="shared" si="161"/>
        <v>0</v>
      </c>
      <c r="BY146" s="111">
        <f t="shared" si="161"/>
        <v>0</v>
      </c>
      <c r="BZ146" s="111">
        <f t="shared" si="161"/>
        <v>0</v>
      </c>
      <c r="CA146" s="111">
        <f t="shared" si="161"/>
        <v>0</v>
      </c>
      <c r="CB146" s="111">
        <f t="shared" ref="CB146:CX147" si="162">+CB147</f>
        <v>0</v>
      </c>
      <c r="CC146" s="111">
        <f t="shared" si="162"/>
        <v>0</v>
      </c>
      <c r="CD146" s="111">
        <f t="shared" si="162"/>
        <v>0</v>
      </c>
      <c r="CE146" s="111">
        <f t="shared" si="162"/>
        <v>0</v>
      </c>
      <c r="CF146" s="111">
        <f t="shared" si="162"/>
        <v>0</v>
      </c>
      <c r="CG146" s="111">
        <f t="shared" si="162"/>
        <v>0</v>
      </c>
      <c r="CH146" s="111">
        <f t="shared" si="162"/>
        <v>0</v>
      </c>
      <c r="CI146" s="111">
        <f t="shared" si="162"/>
        <v>0</v>
      </c>
      <c r="CJ146" s="111">
        <f t="shared" si="162"/>
        <v>0</v>
      </c>
      <c r="CK146" s="111">
        <f t="shared" si="136"/>
        <v>39815404</v>
      </c>
      <c r="CL146" s="111">
        <f t="shared" si="105"/>
        <v>960184596</v>
      </c>
      <c r="CM146" s="111">
        <f t="shared" si="106"/>
        <v>0</v>
      </c>
      <c r="CN146" s="111">
        <f t="shared" si="107"/>
        <v>0</v>
      </c>
      <c r="CO146" s="17"/>
      <c r="CP146" s="121">
        <f t="shared" si="162"/>
        <v>1000000000</v>
      </c>
      <c r="CQ146" s="121">
        <f t="shared" si="108"/>
        <v>0</v>
      </c>
      <c r="CR146" s="121">
        <f t="shared" si="162"/>
        <v>960184596</v>
      </c>
      <c r="CS146" s="121">
        <f t="shared" si="162"/>
        <v>0</v>
      </c>
      <c r="CT146" s="121">
        <f t="shared" si="162"/>
        <v>0</v>
      </c>
      <c r="CU146" s="121">
        <f t="shared" si="109"/>
        <v>0</v>
      </c>
      <c r="CV146" s="121">
        <f t="shared" si="162"/>
        <v>0</v>
      </c>
      <c r="CW146" s="121">
        <f t="shared" si="162"/>
        <v>0</v>
      </c>
      <c r="CX146" s="121">
        <f t="shared" si="162"/>
        <v>0</v>
      </c>
      <c r="CY146" s="115">
        <f>+CX146-CJ146</f>
        <v>0</v>
      </c>
    </row>
    <row r="147" spans="1:114" outlineLevel="2" x14ac:dyDescent="0.25">
      <c r="C147" s="100" t="s">
        <v>311</v>
      </c>
      <c r="D147" s="67"/>
      <c r="E147" s="178" t="s">
        <v>312</v>
      </c>
      <c r="F147" s="111">
        <f t="shared" si="160"/>
        <v>1000000000</v>
      </c>
      <c r="G147" s="110">
        <f t="shared" si="160"/>
        <v>0</v>
      </c>
      <c r="H147" s="111">
        <f t="shared" si="160"/>
        <v>0</v>
      </c>
      <c r="I147" s="110">
        <f t="shared" si="160"/>
        <v>0</v>
      </c>
      <c r="J147" s="110">
        <f t="shared" si="160"/>
        <v>0</v>
      </c>
      <c r="K147" s="110">
        <f t="shared" si="160"/>
        <v>0</v>
      </c>
      <c r="L147" s="119">
        <f t="shared" si="160"/>
        <v>0</v>
      </c>
      <c r="M147" s="110">
        <f t="shared" si="160"/>
        <v>0</v>
      </c>
      <c r="N147" s="119">
        <f t="shared" si="160"/>
        <v>0</v>
      </c>
      <c r="O147" s="110">
        <f t="shared" si="160"/>
        <v>0</v>
      </c>
      <c r="P147" s="110">
        <f t="shared" si="160"/>
        <v>0</v>
      </c>
      <c r="Q147" s="110">
        <f t="shared" si="160"/>
        <v>0</v>
      </c>
      <c r="R147" s="110">
        <f t="shared" si="160"/>
        <v>0</v>
      </c>
      <c r="S147" s="111">
        <f t="shared" si="160"/>
        <v>0</v>
      </c>
      <c r="T147" s="111">
        <f t="shared" si="160"/>
        <v>0</v>
      </c>
      <c r="U147" s="111">
        <f t="shared" si="160"/>
        <v>0</v>
      </c>
      <c r="V147" s="111">
        <f t="shared" si="161"/>
        <v>0</v>
      </c>
      <c r="W147" s="111">
        <f t="shared" si="161"/>
        <v>0</v>
      </c>
      <c r="X147" s="111">
        <f t="shared" si="161"/>
        <v>0</v>
      </c>
      <c r="Y147" s="111">
        <f t="shared" si="161"/>
        <v>0</v>
      </c>
      <c r="Z147" s="111">
        <f t="shared" si="161"/>
        <v>0</v>
      </c>
      <c r="AA147" s="111">
        <f t="shared" si="161"/>
        <v>0</v>
      </c>
      <c r="AB147" s="111">
        <f t="shared" si="161"/>
        <v>0</v>
      </c>
      <c r="AC147" s="111">
        <f t="shared" si="161"/>
        <v>0</v>
      </c>
      <c r="AD147" s="111">
        <f t="shared" si="161"/>
        <v>0</v>
      </c>
      <c r="AE147" s="111">
        <f t="shared" si="161"/>
        <v>0</v>
      </c>
      <c r="AF147" s="111">
        <f t="shared" si="161"/>
        <v>0</v>
      </c>
      <c r="AG147" s="119">
        <f t="shared" si="161"/>
        <v>0</v>
      </c>
      <c r="AH147" s="111">
        <f t="shared" si="161"/>
        <v>0</v>
      </c>
      <c r="AI147" s="111">
        <f t="shared" si="161"/>
        <v>0</v>
      </c>
      <c r="AJ147" s="110">
        <f t="shared" si="161"/>
        <v>1000000000</v>
      </c>
      <c r="AK147" s="111">
        <f t="shared" si="161"/>
        <v>0</v>
      </c>
      <c r="AL147" s="111">
        <f t="shared" si="161"/>
        <v>0</v>
      </c>
      <c r="AM147" s="111">
        <f t="shared" si="161"/>
        <v>0</v>
      </c>
      <c r="AN147" s="111">
        <f t="shared" si="161"/>
        <v>960184596</v>
      </c>
      <c r="AO147" s="111">
        <f t="shared" si="161"/>
        <v>0</v>
      </c>
      <c r="AP147" s="111">
        <f t="shared" si="161"/>
        <v>0</v>
      </c>
      <c r="AQ147" s="111">
        <f t="shared" si="161"/>
        <v>0</v>
      </c>
      <c r="AR147" s="111">
        <f t="shared" si="161"/>
        <v>0</v>
      </c>
      <c r="AS147" s="111">
        <f t="shared" si="161"/>
        <v>0</v>
      </c>
      <c r="AT147" s="111">
        <f t="shared" si="161"/>
        <v>0</v>
      </c>
      <c r="AU147" s="111">
        <f t="shared" si="161"/>
        <v>0</v>
      </c>
      <c r="AV147" s="111">
        <f t="shared" si="161"/>
        <v>0</v>
      </c>
      <c r="AW147" s="111">
        <f t="shared" si="161"/>
        <v>960184596</v>
      </c>
      <c r="AX147" s="111">
        <f t="shared" si="161"/>
        <v>0</v>
      </c>
      <c r="AY147" s="119">
        <f t="shared" si="161"/>
        <v>0</v>
      </c>
      <c r="AZ147" s="110">
        <f t="shared" si="161"/>
        <v>0</v>
      </c>
      <c r="BA147" s="111">
        <f t="shared" si="161"/>
        <v>0</v>
      </c>
      <c r="BB147" s="111">
        <f t="shared" si="161"/>
        <v>0</v>
      </c>
      <c r="BC147" s="111">
        <f t="shared" si="161"/>
        <v>0</v>
      </c>
      <c r="BD147" s="111">
        <f t="shared" si="161"/>
        <v>0</v>
      </c>
      <c r="BE147" s="111">
        <f t="shared" si="161"/>
        <v>0</v>
      </c>
      <c r="BF147" s="111">
        <f t="shared" si="161"/>
        <v>0</v>
      </c>
      <c r="BG147" s="111">
        <f t="shared" si="161"/>
        <v>0</v>
      </c>
      <c r="BH147" s="111">
        <f t="shared" si="161"/>
        <v>0</v>
      </c>
      <c r="BI147" s="111">
        <f t="shared" si="161"/>
        <v>0</v>
      </c>
      <c r="BJ147" s="111">
        <f t="shared" si="161"/>
        <v>0</v>
      </c>
      <c r="BK147" s="111">
        <f t="shared" si="161"/>
        <v>0</v>
      </c>
      <c r="BL147" s="111">
        <f t="shared" si="161"/>
        <v>0</v>
      </c>
      <c r="BM147" s="111">
        <f t="shared" si="161"/>
        <v>0</v>
      </c>
      <c r="BN147" s="111">
        <f t="shared" si="161"/>
        <v>0</v>
      </c>
      <c r="BO147" s="111">
        <f t="shared" si="161"/>
        <v>0</v>
      </c>
      <c r="BP147" s="111">
        <f t="shared" si="161"/>
        <v>0</v>
      </c>
      <c r="BQ147" s="111">
        <f t="shared" si="161"/>
        <v>0</v>
      </c>
      <c r="BR147" s="111">
        <f t="shared" si="161"/>
        <v>0</v>
      </c>
      <c r="BS147" s="111">
        <f t="shared" si="161"/>
        <v>0</v>
      </c>
      <c r="BT147" s="111">
        <f t="shared" si="161"/>
        <v>0</v>
      </c>
      <c r="BU147" s="111">
        <f t="shared" si="161"/>
        <v>0</v>
      </c>
      <c r="BV147" s="111">
        <f t="shared" si="161"/>
        <v>0</v>
      </c>
      <c r="BW147" s="111">
        <f t="shared" si="161"/>
        <v>0</v>
      </c>
      <c r="BX147" s="111">
        <f t="shared" si="161"/>
        <v>0</v>
      </c>
      <c r="BY147" s="111">
        <f t="shared" si="161"/>
        <v>0</v>
      </c>
      <c r="BZ147" s="111">
        <f t="shared" si="161"/>
        <v>0</v>
      </c>
      <c r="CA147" s="111">
        <f t="shared" si="161"/>
        <v>0</v>
      </c>
      <c r="CB147" s="111">
        <f t="shared" si="162"/>
        <v>0</v>
      </c>
      <c r="CC147" s="111">
        <f t="shared" si="162"/>
        <v>0</v>
      </c>
      <c r="CD147" s="111">
        <f t="shared" si="162"/>
        <v>0</v>
      </c>
      <c r="CE147" s="111">
        <f t="shared" si="162"/>
        <v>0</v>
      </c>
      <c r="CF147" s="111">
        <f t="shared" si="162"/>
        <v>0</v>
      </c>
      <c r="CG147" s="111">
        <f t="shared" si="162"/>
        <v>0</v>
      </c>
      <c r="CH147" s="111">
        <f t="shared" si="162"/>
        <v>0</v>
      </c>
      <c r="CI147" s="111">
        <f t="shared" si="162"/>
        <v>0</v>
      </c>
      <c r="CJ147" s="111">
        <f t="shared" si="162"/>
        <v>0</v>
      </c>
      <c r="CK147" s="111">
        <f t="shared" si="136"/>
        <v>39815404</v>
      </c>
      <c r="CL147" s="111">
        <f t="shared" si="105"/>
        <v>960184596</v>
      </c>
      <c r="CM147" s="111">
        <f t="shared" si="106"/>
        <v>0</v>
      </c>
      <c r="CN147" s="111">
        <f t="shared" si="107"/>
        <v>0</v>
      </c>
      <c r="CO147" s="17"/>
      <c r="CP147" s="121">
        <f t="shared" si="162"/>
        <v>1000000000</v>
      </c>
      <c r="CQ147" s="121">
        <f t="shared" si="108"/>
        <v>0</v>
      </c>
      <c r="CR147" s="121">
        <f t="shared" si="162"/>
        <v>960184596</v>
      </c>
      <c r="CS147" s="121">
        <f t="shared" si="162"/>
        <v>0</v>
      </c>
      <c r="CT147" s="121">
        <f t="shared" si="162"/>
        <v>0</v>
      </c>
      <c r="CU147" s="121">
        <f t="shared" si="109"/>
        <v>0</v>
      </c>
      <c r="CV147" s="121">
        <f t="shared" si="162"/>
        <v>0</v>
      </c>
      <c r="CW147" s="121">
        <f t="shared" si="162"/>
        <v>0</v>
      </c>
      <c r="CX147" s="121">
        <f t="shared" si="162"/>
        <v>0</v>
      </c>
      <c r="CY147" s="115">
        <f>+CX147-CJ147</f>
        <v>0</v>
      </c>
    </row>
    <row r="148" spans="1:114" outlineLevel="2" x14ac:dyDescent="0.25">
      <c r="A148" s="3" t="s">
        <v>313</v>
      </c>
      <c r="B148" s="3" t="str">
        <f>+C148&amp;D148</f>
        <v>A 3-5-3-4410</v>
      </c>
      <c r="C148" s="98" t="s">
        <v>314</v>
      </c>
      <c r="D148" s="175">
        <v>10</v>
      </c>
      <c r="E148" s="176" t="s">
        <v>315</v>
      </c>
      <c r="F148" s="109">
        <v>1000000000</v>
      </c>
      <c r="G148" s="106">
        <v>0</v>
      </c>
      <c r="H148" s="109">
        <v>0</v>
      </c>
      <c r="I148" s="106"/>
      <c r="J148" s="106"/>
      <c r="K148" s="106"/>
      <c r="L148" s="108"/>
      <c r="M148" s="110"/>
      <c r="N148" s="119"/>
      <c r="O148" s="110"/>
      <c r="P148" s="110"/>
      <c r="Q148" s="106"/>
      <c r="R148" s="106"/>
      <c r="S148" s="108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8"/>
      <c r="AD148" s="108"/>
      <c r="AE148" s="106">
        <f t="shared" si="137"/>
        <v>0</v>
      </c>
      <c r="AF148" s="109">
        <f t="shared" si="137"/>
        <v>0</v>
      </c>
      <c r="AG148" s="108"/>
      <c r="AH148" s="108"/>
      <c r="AI148" s="108"/>
      <c r="AJ148" s="106">
        <f>+F148-AE148+AF148</f>
        <v>1000000000</v>
      </c>
      <c r="AK148" s="177">
        <v>0</v>
      </c>
      <c r="AL148" s="113">
        <v>0</v>
      </c>
      <c r="AM148" s="113">
        <v>0</v>
      </c>
      <c r="AN148" s="106">
        <v>960184596</v>
      </c>
      <c r="AO148" s="106">
        <v>0</v>
      </c>
      <c r="AP148" s="106"/>
      <c r="AQ148" s="106"/>
      <c r="AR148" s="106"/>
      <c r="AS148" s="106"/>
      <c r="AT148" s="106"/>
      <c r="AU148" s="106"/>
      <c r="AV148" s="106"/>
      <c r="AW148" s="109">
        <f>+SUM(AK148:AV148)</f>
        <v>960184596</v>
      </c>
      <c r="AX148" s="109">
        <v>0</v>
      </c>
      <c r="AY148" s="108"/>
      <c r="AZ148" s="106">
        <v>0</v>
      </c>
      <c r="BA148" s="108">
        <v>0</v>
      </c>
      <c r="BB148" s="108">
        <v>0</v>
      </c>
      <c r="BC148" s="108"/>
      <c r="BD148" s="108"/>
      <c r="BE148" s="108"/>
      <c r="BF148" s="108"/>
      <c r="BG148" s="108"/>
      <c r="BH148" s="108"/>
      <c r="BI148" s="108"/>
      <c r="BJ148" s="106">
        <f>+SUM(AX148:BI148)</f>
        <v>0</v>
      </c>
      <c r="BK148" s="106">
        <v>0</v>
      </c>
      <c r="BL148" s="106">
        <v>0</v>
      </c>
      <c r="BM148" s="106">
        <v>0</v>
      </c>
      <c r="BN148" s="106">
        <v>0</v>
      </c>
      <c r="BO148" s="106">
        <v>0</v>
      </c>
      <c r="BP148" s="106"/>
      <c r="BQ148" s="106"/>
      <c r="BR148" s="106"/>
      <c r="BS148" s="106"/>
      <c r="BT148" s="106"/>
      <c r="BU148" s="106"/>
      <c r="BV148" s="106"/>
      <c r="BW148" s="106">
        <f>+SUM(BK148:BV148)</f>
        <v>0</v>
      </c>
      <c r="BX148" s="106">
        <v>0</v>
      </c>
      <c r="BY148" s="106">
        <v>0</v>
      </c>
      <c r="BZ148" s="106">
        <v>0</v>
      </c>
      <c r="CA148" s="106">
        <v>0</v>
      </c>
      <c r="CB148" s="106">
        <v>0</v>
      </c>
      <c r="CC148" s="106"/>
      <c r="CD148" s="106"/>
      <c r="CE148" s="106"/>
      <c r="CF148" s="106"/>
      <c r="CG148" s="106"/>
      <c r="CH148" s="106"/>
      <c r="CI148" s="106"/>
      <c r="CJ148" s="106">
        <f>+SUM(BX148:CI148)</f>
        <v>0</v>
      </c>
      <c r="CK148" s="93">
        <f t="shared" si="136"/>
        <v>39815404</v>
      </c>
      <c r="CL148" s="93">
        <f t="shared" si="105"/>
        <v>960184596</v>
      </c>
      <c r="CM148" s="93">
        <f t="shared" si="106"/>
        <v>0</v>
      </c>
      <c r="CN148" s="93">
        <f t="shared" si="107"/>
        <v>0</v>
      </c>
      <c r="CO148" s="17"/>
      <c r="CP148" s="115">
        <v>1000000000</v>
      </c>
      <c r="CQ148" s="115">
        <f t="shared" si="108"/>
        <v>0</v>
      </c>
      <c r="CR148" s="115">
        <v>960184596</v>
      </c>
      <c r="CS148" s="115">
        <f>+AW148-CR148</f>
        <v>0</v>
      </c>
      <c r="CT148" s="115">
        <v>0</v>
      </c>
      <c r="CU148" s="115">
        <f t="shared" si="109"/>
        <v>0</v>
      </c>
      <c r="CV148" s="115">
        <v>0</v>
      </c>
      <c r="CW148" s="115">
        <f>+BW148-CV148</f>
        <v>0</v>
      </c>
      <c r="CX148" s="115">
        <v>0</v>
      </c>
      <c r="CY148" s="115">
        <f>+CJ148-CX148</f>
        <v>0</v>
      </c>
      <c r="DA148" s="4">
        <v>1000000000</v>
      </c>
      <c r="DB148" s="103">
        <f>+F148-DA148</f>
        <v>0</v>
      </c>
      <c r="DC148" s="104">
        <v>1000000000</v>
      </c>
      <c r="DD148" s="103">
        <f>+DC148-AJ148</f>
        <v>0</v>
      </c>
      <c r="DE148" s="104">
        <v>0</v>
      </c>
      <c r="DF148" s="103">
        <f>+DE148-AW148</f>
        <v>-960184596</v>
      </c>
      <c r="DG148" s="104">
        <v>0</v>
      </c>
      <c r="DH148" s="103">
        <f>+DG148-BJ148</f>
        <v>0</v>
      </c>
      <c r="DI148" s="104">
        <v>0</v>
      </c>
      <c r="DJ148" s="103">
        <f>+DI148-BW148</f>
        <v>0</v>
      </c>
    </row>
    <row r="149" spans="1:114" outlineLevel="2" x14ac:dyDescent="0.25">
      <c r="C149" s="100" t="s">
        <v>316</v>
      </c>
      <c r="D149" s="67"/>
      <c r="E149" s="178" t="s">
        <v>317</v>
      </c>
      <c r="F149" s="111">
        <f>+F150+F153</f>
        <v>214674900000</v>
      </c>
      <c r="G149" s="110">
        <f t="shared" ref="G149:BR149" si="163">+G150+G153</f>
        <v>0</v>
      </c>
      <c r="H149" s="111">
        <f t="shared" si="163"/>
        <v>0</v>
      </c>
      <c r="I149" s="111">
        <f t="shared" si="163"/>
        <v>0</v>
      </c>
      <c r="J149" s="111">
        <f t="shared" si="163"/>
        <v>0</v>
      </c>
      <c r="K149" s="110">
        <f t="shared" si="163"/>
        <v>0</v>
      </c>
      <c r="L149" s="119">
        <f t="shared" si="163"/>
        <v>0</v>
      </c>
      <c r="M149" s="110">
        <f t="shared" si="163"/>
        <v>4494000000</v>
      </c>
      <c r="N149" s="119">
        <f t="shared" si="163"/>
        <v>33540000000</v>
      </c>
      <c r="O149" s="110">
        <f t="shared" si="163"/>
        <v>0</v>
      </c>
      <c r="P149" s="110">
        <f t="shared" si="163"/>
        <v>0</v>
      </c>
      <c r="Q149" s="110">
        <f t="shared" si="163"/>
        <v>0</v>
      </c>
      <c r="R149" s="110">
        <f t="shared" si="163"/>
        <v>0</v>
      </c>
      <c r="S149" s="111">
        <f t="shared" si="163"/>
        <v>0</v>
      </c>
      <c r="T149" s="111">
        <f t="shared" si="163"/>
        <v>0</v>
      </c>
      <c r="U149" s="111">
        <f t="shared" si="163"/>
        <v>0</v>
      </c>
      <c r="V149" s="111">
        <f t="shared" si="163"/>
        <v>0</v>
      </c>
      <c r="W149" s="111">
        <f t="shared" si="163"/>
        <v>0</v>
      </c>
      <c r="X149" s="111">
        <f t="shared" si="163"/>
        <v>0</v>
      </c>
      <c r="Y149" s="111">
        <f t="shared" si="163"/>
        <v>0</v>
      </c>
      <c r="Z149" s="111">
        <f t="shared" si="163"/>
        <v>0</v>
      </c>
      <c r="AA149" s="111">
        <f t="shared" si="163"/>
        <v>0</v>
      </c>
      <c r="AB149" s="111">
        <f t="shared" si="163"/>
        <v>0</v>
      </c>
      <c r="AC149" s="111">
        <f t="shared" si="163"/>
        <v>0</v>
      </c>
      <c r="AD149" s="111">
        <f t="shared" si="163"/>
        <v>0</v>
      </c>
      <c r="AE149" s="111">
        <f t="shared" si="163"/>
        <v>4494000000</v>
      </c>
      <c r="AF149" s="111">
        <f t="shared" si="163"/>
        <v>33540000000</v>
      </c>
      <c r="AG149" s="119">
        <f t="shared" si="163"/>
        <v>0</v>
      </c>
      <c r="AH149" s="111">
        <f t="shared" si="163"/>
        <v>0</v>
      </c>
      <c r="AI149" s="111">
        <f t="shared" si="163"/>
        <v>0</v>
      </c>
      <c r="AJ149" s="110">
        <f t="shared" si="163"/>
        <v>243720900000</v>
      </c>
      <c r="AK149" s="111">
        <f t="shared" si="163"/>
        <v>157000587168</v>
      </c>
      <c r="AL149" s="111">
        <f t="shared" si="163"/>
        <v>2136126096</v>
      </c>
      <c r="AM149" s="111">
        <f t="shared" si="163"/>
        <v>711107567</v>
      </c>
      <c r="AN149" s="111">
        <f t="shared" si="163"/>
        <v>1440450279</v>
      </c>
      <c r="AO149" s="111">
        <f t="shared" si="163"/>
        <v>164344196</v>
      </c>
      <c r="AP149" s="111">
        <f t="shared" si="163"/>
        <v>0</v>
      </c>
      <c r="AQ149" s="111">
        <f t="shared" si="163"/>
        <v>0</v>
      </c>
      <c r="AR149" s="111">
        <f t="shared" si="163"/>
        <v>0</v>
      </c>
      <c r="AS149" s="111">
        <f t="shared" si="163"/>
        <v>0</v>
      </c>
      <c r="AT149" s="111">
        <f t="shared" si="163"/>
        <v>0</v>
      </c>
      <c r="AU149" s="111">
        <f t="shared" si="163"/>
        <v>0</v>
      </c>
      <c r="AV149" s="111">
        <f t="shared" si="163"/>
        <v>0</v>
      </c>
      <c r="AW149" s="111">
        <f t="shared" si="163"/>
        <v>161452615306</v>
      </c>
      <c r="AX149" s="111">
        <f t="shared" si="163"/>
        <v>140134203327</v>
      </c>
      <c r="AY149" s="119">
        <f t="shared" si="163"/>
        <v>5432113707</v>
      </c>
      <c r="AZ149" s="110">
        <f t="shared" si="163"/>
        <v>828268338</v>
      </c>
      <c r="BA149" s="111">
        <f t="shared" si="163"/>
        <v>9542020293</v>
      </c>
      <c r="BB149" s="111">
        <f t="shared" si="163"/>
        <v>1139159719</v>
      </c>
      <c r="BC149" s="111">
        <f t="shared" si="163"/>
        <v>0</v>
      </c>
      <c r="BD149" s="111">
        <f t="shared" si="163"/>
        <v>0</v>
      </c>
      <c r="BE149" s="111">
        <f t="shared" si="163"/>
        <v>0</v>
      </c>
      <c r="BF149" s="111">
        <f t="shared" si="163"/>
        <v>0</v>
      </c>
      <c r="BG149" s="111">
        <f t="shared" si="163"/>
        <v>0</v>
      </c>
      <c r="BH149" s="111">
        <f t="shared" si="163"/>
        <v>0</v>
      </c>
      <c r="BI149" s="111">
        <f t="shared" si="163"/>
        <v>0</v>
      </c>
      <c r="BJ149" s="111">
        <f t="shared" si="163"/>
        <v>157075765384</v>
      </c>
      <c r="BK149" s="111">
        <f t="shared" si="163"/>
        <v>3400000</v>
      </c>
      <c r="BL149" s="111">
        <f t="shared" si="163"/>
        <v>14819180654</v>
      </c>
      <c r="BM149" s="111">
        <f t="shared" si="163"/>
        <v>18668543145</v>
      </c>
      <c r="BN149" s="111">
        <f t="shared" si="163"/>
        <v>22441565235</v>
      </c>
      <c r="BO149" s="111">
        <f t="shared" si="163"/>
        <v>19738057114</v>
      </c>
      <c r="BP149" s="111">
        <f t="shared" si="163"/>
        <v>0</v>
      </c>
      <c r="BQ149" s="111">
        <f t="shared" si="163"/>
        <v>0</v>
      </c>
      <c r="BR149" s="111">
        <f t="shared" si="163"/>
        <v>0</v>
      </c>
      <c r="BS149" s="111">
        <f t="shared" ref="BS149:DC149" si="164">+BS150+BS153</f>
        <v>0</v>
      </c>
      <c r="BT149" s="111">
        <f t="shared" si="164"/>
        <v>0</v>
      </c>
      <c r="BU149" s="111">
        <f t="shared" si="164"/>
        <v>0</v>
      </c>
      <c r="BV149" s="111">
        <f t="shared" si="164"/>
        <v>0</v>
      </c>
      <c r="BW149" s="111">
        <f t="shared" si="164"/>
        <v>75670746148</v>
      </c>
      <c r="BX149" s="111">
        <f t="shared" si="164"/>
        <v>3400000</v>
      </c>
      <c r="BY149" s="111">
        <f t="shared" si="164"/>
        <v>13122629494</v>
      </c>
      <c r="BZ149" s="111">
        <f t="shared" si="164"/>
        <v>20029802999</v>
      </c>
      <c r="CA149" s="111">
        <f t="shared" si="164"/>
        <v>16525363709</v>
      </c>
      <c r="CB149" s="111">
        <f t="shared" si="164"/>
        <v>25038377887</v>
      </c>
      <c r="CC149" s="111">
        <f t="shared" si="164"/>
        <v>0</v>
      </c>
      <c r="CD149" s="111">
        <f t="shared" si="164"/>
        <v>0</v>
      </c>
      <c r="CE149" s="111">
        <f t="shared" si="164"/>
        <v>0</v>
      </c>
      <c r="CF149" s="111">
        <f t="shared" si="164"/>
        <v>0</v>
      </c>
      <c r="CG149" s="111">
        <f t="shared" si="164"/>
        <v>0</v>
      </c>
      <c r="CH149" s="111">
        <f t="shared" si="164"/>
        <v>0</v>
      </c>
      <c r="CI149" s="111">
        <f t="shared" si="164"/>
        <v>0</v>
      </c>
      <c r="CJ149" s="111">
        <f t="shared" si="164"/>
        <v>74719574089</v>
      </c>
      <c r="CK149" s="111">
        <f t="shared" si="136"/>
        <v>82268284694</v>
      </c>
      <c r="CL149" s="111">
        <f t="shared" si="105"/>
        <v>4376849922</v>
      </c>
      <c r="CM149" s="111">
        <f t="shared" si="106"/>
        <v>81405019236</v>
      </c>
      <c r="CN149" s="111">
        <f t="shared" si="107"/>
        <v>951172059</v>
      </c>
      <c r="CO149" s="17"/>
      <c r="CP149" s="121">
        <f t="shared" si="164"/>
        <v>243720900000</v>
      </c>
      <c r="CQ149" s="121">
        <f t="shared" si="108"/>
        <v>0</v>
      </c>
      <c r="CR149" s="121">
        <f t="shared" ref="CR149" si="165">+CR150+CR153</f>
        <v>161452615306</v>
      </c>
      <c r="CS149" s="121">
        <f t="shared" si="164"/>
        <v>0</v>
      </c>
      <c r="CT149" s="121">
        <f t="shared" si="164"/>
        <v>157075765384</v>
      </c>
      <c r="CU149" s="121">
        <f t="shared" si="109"/>
        <v>0</v>
      </c>
      <c r="CV149" s="121">
        <f t="shared" ref="CV149" si="166">+CV150+CV153</f>
        <v>75670746148</v>
      </c>
      <c r="CW149" s="121">
        <f t="shared" si="164"/>
        <v>0</v>
      </c>
      <c r="CX149" s="121">
        <f t="shared" si="164"/>
        <v>74719574089</v>
      </c>
      <c r="CY149" s="115">
        <f>+CX149-CJ149</f>
        <v>0</v>
      </c>
    </row>
    <row r="150" spans="1:114" s="102" customFormat="1" outlineLevel="3" x14ac:dyDescent="0.25">
      <c r="A150" s="99" t="s">
        <v>318</v>
      </c>
      <c r="C150" s="100" t="s">
        <v>319</v>
      </c>
      <c r="D150" s="67"/>
      <c r="E150" s="178" t="s">
        <v>320</v>
      </c>
      <c r="F150" s="111">
        <f>+F151+F152</f>
        <v>77000000</v>
      </c>
      <c r="G150" s="110">
        <f t="shared" ref="G150:BR150" si="167">+G151+G152</f>
        <v>0</v>
      </c>
      <c r="H150" s="111">
        <f t="shared" si="167"/>
        <v>0</v>
      </c>
      <c r="I150" s="111">
        <f t="shared" si="167"/>
        <v>0</v>
      </c>
      <c r="J150" s="111">
        <f t="shared" si="167"/>
        <v>0</v>
      </c>
      <c r="K150" s="110">
        <f t="shared" si="167"/>
        <v>0</v>
      </c>
      <c r="L150" s="119">
        <f t="shared" si="167"/>
        <v>0</v>
      </c>
      <c r="M150" s="110">
        <f t="shared" si="167"/>
        <v>0</v>
      </c>
      <c r="N150" s="119">
        <f t="shared" si="167"/>
        <v>40000000</v>
      </c>
      <c r="O150" s="110">
        <f t="shared" si="167"/>
        <v>0</v>
      </c>
      <c r="P150" s="110">
        <f t="shared" si="167"/>
        <v>0</v>
      </c>
      <c r="Q150" s="110">
        <f t="shared" si="167"/>
        <v>0</v>
      </c>
      <c r="R150" s="110">
        <f t="shared" si="167"/>
        <v>0</v>
      </c>
      <c r="S150" s="111">
        <f t="shared" si="167"/>
        <v>0</v>
      </c>
      <c r="T150" s="111">
        <f t="shared" si="167"/>
        <v>0</v>
      </c>
      <c r="U150" s="111">
        <f t="shared" si="167"/>
        <v>0</v>
      </c>
      <c r="V150" s="111">
        <f t="shared" si="167"/>
        <v>0</v>
      </c>
      <c r="W150" s="111">
        <f t="shared" si="167"/>
        <v>0</v>
      </c>
      <c r="X150" s="111">
        <f t="shared" si="167"/>
        <v>0</v>
      </c>
      <c r="Y150" s="111">
        <f t="shared" si="167"/>
        <v>0</v>
      </c>
      <c r="Z150" s="111">
        <f t="shared" si="167"/>
        <v>0</v>
      </c>
      <c r="AA150" s="111">
        <f t="shared" si="167"/>
        <v>0</v>
      </c>
      <c r="AB150" s="111">
        <f t="shared" si="167"/>
        <v>0</v>
      </c>
      <c r="AC150" s="111">
        <f t="shared" si="167"/>
        <v>0</v>
      </c>
      <c r="AD150" s="111">
        <f t="shared" si="167"/>
        <v>0</v>
      </c>
      <c r="AE150" s="111">
        <f t="shared" si="167"/>
        <v>0</v>
      </c>
      <c r="AF150" s="111">
        <f t="shared" si="167"/>
        <v>40000000</v>
      </c>
      <c r="AG150" s="119">
        <f t="shared" si="167"/>
        <v>0</v>
      </c>
      <c r="AH150" s="111">
        <f t="shared" si="167"/>
        <v>0</v>
      </c>
      <c r="AI150" s="111">
        <f t="shared" si="167"/>
        <v>0</v>
      </c>
      <c r="AJ150" s="110">
        <f t="shared" si="167"/>
        <v>117000000</v>
      </c>
      <c r="AK150" s="111">
        <f t="shared" si="167"/>
        <v>0</v>
      </c>
      <c r="AL150" s="111">
        <f t="shared" si="167"/>
        <v>0</v>
      </c>
      <c r="AM150" s="111">
        <f t="shared" si="167"/>
        <v>500000</v>
      </c>
      <c r="AN150" s="111">
        <f t="shared" si="167"/>
        <v>0</v>
      </c>
      <c r="AO150" s="111">
        <f t="shared" si="167"/>
        <v>106578382</v>
      </c>
      <c r="AP150" s="111">
        <f t="shared" si="167"/>
        <v>0</v>
      </c>
      <c r="AQ150" s="111">
        <f t="shared" si="167"/>
        <v>0</v>
      </c>
      <c r="AR150" s="111">
        <f t="shared" si="167"/>
        <v>0</v>
      </c>
      <c r="AS150" s="111">
        <f t="shared" si="167"/>
        <v>0</v>
      </c>
      <c r="AT150" s="111">
        <f t="shared" si="167"/>
        <v>0</v>
      </c>
      <c r="AU150" s="111">
        <f t="shared" si="167"/>
        <v>0</v>
      </c>
      <c r="AV150" s="111">
        <f t="shared" si="167"/>
        <v>0</v>
      </c>
      <c r="AW150" s="111">
        <f t="shared" si="167"/>
        <v>107078382</v>
      </c>
      <c r="AX150" s="111">
        <f t="shared" si="167"/>
        <v>0</v>
      </c>
      <c r="AY150" s="119">
        <f t="shared" si="167"/>
        <v>0</v>
      </c>
      <c r="AZ150" s="110">
        <f t="shared" si="167"/>
        <v>500000</v>
      </c>
      <c r="BA150" s="111">
        <f t="shared" si="167"/>
        <v>0</v>
      </c>
      <c r="BB150" s="111">
        <f t="shared" si="167"/>
        <v>0</v>
      </c>
      <c r="BC150" s="111">
        <f t="shared" si="167"/>
        <v>0</v>
      </c>
      <c r="BD150" s="111">
        <f t="shared" si="167"/>
        <v>0</v>
      </c>
      <c r="BE150" s="111">
        <f t="shared" si="167"/>
        <v>0</v>
      </c>
      <c r="BF150" s="111">
        <f t="shared" si="167"/>
        <v>0</v>
      </c>
      <c r="BG150" s="111">
        <f t="shared" si="167"/>
        <v>0</v>
      </c>
      <c r="BH150" s="111">
        <f t="shared" si="167"/>
        <v>0</v>
      </c>
      <c r="BI150" s="111">
        <f t="shared" si="167"/>
        <v>0</v>
      </c>
      <c r="BJ150" s="111">
        <f t="shared" si="167"/>
        <v>500000</v>
      </c>
      <c r="BK150" s="111">
        <f t="shared" si="167"/>
        <v>0</v>
      </c>
      <c r="BL150" s="111">
        <f t="shared" si="167"/>
        <v>0</v>
      </c>
      <c r="BM150" s="111">
        <f t="shared" si="167"/>
        <v>500000</v>
      </c>
      <c r="BN150" s="111">
        <f t="shared" si="167"/>
        <v>0</v>
      </c>
      <c r="BO150" s="111">
        <f t="shared" si="167"/>
        <v>0</v>
      </c>
      <c r="BP150" s="111">
        <f t="shared" si="167"/>
        <v>0</v>
      </c>
      <c r="BQ150" s="111">
        <f t="shared" si="167"/>
        <v>0</v>
      </c>
      <c r="BR150" s="111">
        <f t="shared" si="167"/>
        <v>0</v>
      </c>
      <c r="BS150" s="111">
        <f t="shared" ref="BS150:DC150" si="168">+BS151+BS152</f>
        <v>0</v>
      </c>
      <c r="BT150" s="111">
        <f t="shared" si="168"/>
        <v>0</v>
      </c>
      <c r="BU150" s="111">
        <f t="shared" si="168"/>
        <v>0</v>
      </c>
      <c r="BV150" s="111">
        <f t="shared" si="168"/>
        <v>0</v>
      </c>
      <c r="BW150" s="111">
        <f t="shared" si="168"/>
        <v>500000</v>
      </c>
      <c r="BX150" s="111">
        <f t="shared" si="168"/>
        <v>0</v>
      </c>
      <c r="BY150" s="111">
        <f t="shared" si="168"/>
        <v>0</v>
      </c>
      <c r="BZ150" s="111">
        <f t="shared" si="168"/>
        <v>500000</v>
      </c>
      <c r="CA150" s="111">
        <f t="shared" si="168"/>
        <v>0</v>
      </c>
      <c r="CB150" s="111">
        <f t="shared" si="168"/>
        <v>0</v>
      </c>
      <c r="CC150" s="111">
        <f t="shared" si="168"/>
        <v>0</v>
      </c>
      <c r="CD150" s="111">
        <f t="shared" si="168"/>
        <v>0</v>
      </c>
      <c r="CE150" s="111">
        <f t="shared" si="168"/>
        <v>0</v>
      </c>
      <c r="CF150" s="111">
        <f t="shared" si="168"/>
        <v>0</v>
      </c>
      <c r="CG150" s="111">
        <f t="shared" si="168"/>
        <v>0</v>
      </c>
      <c r="CH150" s="111">
        <f t="shared" si="168"/>
        <v>0</v>
      </c>
      <c r="CI150" s="111">
        <f t="shared" si="168"/>
        <v>0</v>
      </c>
      <c r="CJ150" s="111">
        <f t="shared" si="168"/>
        <v>500000</v>
      </c>
      <c r="CK150" s="111">
        <f t="shared" si="136"/>
        <v>9921618</v>
      </c>
      <c r="CL150" s="111">
        <f t="shared" ref="CL150:CL186" si="169">+AW150-BJ150</f>
        <v>106578382</v>
      </c>
      <c r="CM150" s="111">
        <f t="shared" ref="CM150:CM186" si="170">+BJ150-BW150</f>
        <v>0</v>
      </c>
      <c r="CN150" s="111">
        <f t="shared" ref="CN150:CN186" si="171">+BW150-CJ150</f>
        <v>0</v>
      </c>
      <c r="CO150" s="17"/>
      <c r="CP150" s="121">
        <f t="shared" si="168"/>
        <v>117000000</v>
      </c>
      <c r="CQ150" s="121">
        <f t="shared" ref="CQ150:CQ186" si="172">+AJ150-CP150</f>
        <v>0</v>
      </c>
      <c r="CR150" s="121">
        <f t="shared" ref="CR150" si="173">+CR151+CR152</f>
        <v>107078382</v>
      </c>
      <c r="CS150" s="121">
        <f t="shared" si="168"/>
        <v>0</v>
      </c>
      <c r="CT150" s="121">
        <f t="shared" si="168"/>
        <v>500000</v>
      </c>
      <c r="CU150" s="121">
        <f t="shared" ref="CU150:CU186" si="174">+CT150-BJ150</f>
        <v>0</v>
      </c>
      <c r="CV150" s="121">
        <f t="shared" ref="CV150" si="175">+CV151+CV152</f>
        <v>500000</v>
      </c>
      <c r="CW150" s="121">
        <f t="shared" si="168"/>
        <v>0</v>
      </c>
      <c r="CX150" s="121">
        <f t="shared" si="168"/>
        <v>500000</v>
      </c>
      <c r="CY150" s="115">
        <f>+CX150-CJ150</f>
        <v>0</v>
      </c>
      <c r="DA150" s="4">
        <v>77000000</v>
      </c>
      <c r="DB150" s="103">
        <f>+F150-DA150</f>
        <v>0</v>
      </c>
      <c r="DC150" s="104">
        <v>77000000</v>
      </c>
      <c r="DD150" s="103">
        <f>+DC150-AJ150</f>
        <v>-40000000</v>
      </c>
      <c r="DE150" s="104">
        <v>500000</v>
      </c>
      <c r="DF150" s="103">
        <f>+DE150-AW150</f>
        <v>-106578382</v>
      </c>
      <c r="DG150" s="104">
        <v>500000</v>
      </c>
      <c r="DH150" s="103">
        <f>+DG150-BJ150</f>
        <v>0</v>
      </c>
      <c r="DI150" s="104">
        <v>500000</v>
      </c>
      <c r="DJ150" s="103">
        <f>+DI150-BW150</f>
        <v>0</v>
      </c>
    </row>
    <row r="151" spans="1:114" ht="12.75" customHeight="1" outlineLevel="4" x14ac:dyDescent="0.25">
      <c r="B151" s="3" t="str">
        <f>+C151&amp;D151</f>
        <v>A 3-6-1-110</v>
      </c>
      <c r="C151" s="98" t="s">
        <v>321</v>
      </c>
      <c r="D151" s="175">
        <v>10</v>
      </c>
      <c r="E151" s="176" t="s">
        <v>320</v>
      </c>
      <c r="F151" s="109">
        <v>77000000</v>
      </c>
      <c r="G151" s="106">
        <v>0</v>
      </c>
      <c r="H151" s="109">
        <v>0</v>
      </c>
      <c r="I151" s="106"/>
      <c r="J151" s="106"/>
      <c r="K151" s="106"/>
      <c r="L151" s="108"/>
      <c r="M151" s="110"/>
      <c r="N151" s="108">
        <v>40000000</v>
      </c>
      <c r="O151" s="110"/>
      <c r="P151" s="110"/>
      <c r="Q151" s="106"/>
      <c r="R151" s="106"/>
      <c r="S151" s="108"/>
      <c r="T151" s="108"/>
      <c r="U151" s="108"/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6">
        <f t="shared" si="137"/>
        <v>0</v>
      </c>
      <c r="AF151" s="109">
        <f t="shared" si="137"/>
        <v>40000000</v>
      </c>
      <c r="AG151" s="108"/>
      <c r="AH151" s="108"/>
      <c r="AI151" s="108"/>
      <c r="AJ151" s="106">
        <f>+F151-AE151+AF151</f>
        <v>117000000</v>
      </c>
      <c r="AK151" s="177">
        <v>0</v>
      </c>
      <c r="AL151" s="113">
        <v>0</v>
      </c>
      <c r="AM151" s="113">
        <v>500000</v>
      </c>
      <c r="AN151" s="106">
        <v>0</v>
      </c>
      <c r="AO151" s="106">
        <v>106578382</v>
      </c>
      <c r="AP151" s="106"/>
      <c r="AQ151" s="106"/>
      <c r="AR151" s="106"/>
      <c r="AS151" s="106"/>
      <c r="AT151" s="106"/>
      <c r="AU151" s="106"/>
      <c r="AV151" s="106"/>
      <c r="AW151" s="109">
        <f>+SUM(AK151:AV151)</f>
        <v>107078382</v>
      </c>
      <c r="AX151" s="109">
        <v>0</v>
      </c>
      <c r="AY151" s="108">
        <v>0</v>
      </c>
      <c r="AZ151" s="106">
        <v>500000</v>
      </c>
      <c r="BA151" s="108">
        <v>0</v>
      </c>
      <c r="BB151" s="108">
        <v>0</v>
      </c>
      <c r="BC151" s="108"/>
      <c r="BD151" s="108"/>
      <c r="BE151" s="108"/>
      <c r="BF151" s="108"/>
      <c r="BG151" s="108"/>
      <c r="BH151" s="108"/>
      <c r="BI151" s="108"/>
      <c r="BJ151" s="106">
        <f>+SUM(AX151:BI151)</f>
        <v>500000</v>
      </c>
      <c r="BK151" s="106">
        <v>0</v>
      </c>
      <c r="BL151" s="106">
        <v>0</v>
      </c>
      <c r="BM151" s="106">
        <v>500000</v>
      </c>
      <c r="BN151" s="106">
        <v>0</v>
      </c>
      <c r="BO151" s="106">
        <v>0</v>
      </c>
      <c r="BP151" s="106"/>
      <c r="BQ151" s="106"/>
      <c r="BR151" s="106"/>
      <c r="BS151" s="106"/>
      <c r="BT151" s="106"/>
      <c r="BU151" s="106"/>
      <c r="BV151" s="106"/>
      <c r="BW151" s="106">
        <f>+SUM(BK151:BV151)</f>
        <v>500000</v>
      </c>
      <c r="BX151" s="106">
        <v>0</v>
      </c>
      <c r="BY151" s="106">
        <v>0</v>
      </c>
      <c r="BZ151" s="106">
        <v>500000</v>
      </c>
      <c r="CA151" s="106">
        <v>0</v>
      </c>
      <c r="CB151" s="106">
        <v>0</v>
      </c>
      <c r="CC151" s="106"/>
      <c r="CD151" s="106"/>
      <c r="CE151" s="106"/>
      <c r="CF151" s="106"/>
      <c r="CG151" s="106"/>
      <c r="CH151" s="106"/>
      <c r="CI151" s="106"/>
      <c r="CJ151" s="106">
        <f>+SUM(BX151:CI151)</f>
        <v>500000</v>
      </c>
      <c r="CK151" s="93">
        <f t="shared" si="136"/>
        <v>9921618</v>
      </c>
      <c r="CL151" s="93">
        <f t="shared" si="169"/>
        <v>106578382</v>
      </c>
      <c r="CM151" s="93">
        <f t="shared" si="170"/>
        <v>0</v>
      </c>
      <c r="CN151" s="93">
        <f t="shared" si="171"/>
        <v>0</v>
      </c>
      <c r="CO151" s="17"/>
      <c r="CP151" s="115">
        <v>117000000</v>
      </c>
      <c r="CQ151" s="115">
        <f t="shared" si="172"/>
        <v>0</v>
      </c>
      <c r="CR151" s="115">
        <v>107078382</v>
      </c>
      <c r="CS151" s="115">
        <f>+AW151-CR151</f>
        <v>0</v>
      </c>
      <c r="CT151" s="115">
        <v>500000</v>
      </c>
      <c r="CU151" s="115">
        <f t="shared" si="174"/>
        <v>0</v>
      </c>
      <c r="CV151" s="115">
        <v>500000</v>
      </c>
      <c r="CW151" s="115">
        <f>+BW151-CV151</f>
        <v>0</v>
      </c>
      <c r="CX151" s="115">
        <v>500000</v>
      </c>
      <c r="CY151" s="115">
        <f>+CJ151-CX151</f>
        <v>0</v>
      </c>
    </row>
    <row r="152" spans="1:114" ht="11.25" customHeight="1" outlineLevel="4" x14ac:dyDescent="0.25">
      <c r="B152" s="3" t="str">
        <f>+C152&amp;D152</f>
        <v>A 3-6-1-111</v>
      </c>
      <c r="C152" s="98" t="s">
        <v>321</v>
      </c>
      <c r="D152" s="175">
        <v>11</v>
      </c>
      <c r="E152" s="176" t="s">
        <v>320</v>
      </c>
      <c r="F152" s="109">
        <v>0</v>
      </c>
      <c r="G152" s="106">
        <v>0</v>
      </c>
      <c r="H152" s="109">
        <v>0</v>
      </c>
      <c r="I152" s="106"/>
      <c r="J152" s="106"/>
      <c r="K152" s="106"/>
      <c r="L152" s="108"/>
      <c r="M152" s="110"/>
      <c r="N152" s="119"/>
      <c r="O152" s="110"/>
      <c r="P152" s="110"/>
      <c r="Q152" s="106"/>
      <c r="R152" s="106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D152" s="108"/>
      <c r="AE152" s="106">
        <f t="shared" si="137"/>
        <v>0</v>
      </c>
      <c r="AF152" s="109">
        <f t="shared" si="137"/>
        <v>0</v>
      </c>
      <c r="AG152" s="108"/>
      <c r="AH152" s="108"/>
      <c r="AI152" s="108"/>
      <c r="AJ152" s="106">
        <f>+F152-AE152+AF152</f>
        <v>0</v>
      </c>
      <c r="AK152" s="177">
        <v>0</v>
      </c>
      <c r="AL152" s="113">
        <v>0</v>
      </c>
      <c r="AM152" s="113">
        <v>0</v>
      </c>
      <c r="AN152" s="106">
        <v>0</v>
      </c>
      <c r="AO152" s="106">
        <v>0</v>
      </c>
      <c r="AP152" s="106"/>
      <c r="AQ152" s="106"/>
      <c r="AR152" s="106"/>
      <c r="AS152" s="106"/>
      <c r="AT152" s="106"/>
      <c r="AU152" s="106"/>
      <c r="AV152" s="106"/>
      <c r="AW152" s="109">
        <f>+SUM(AK152:AV152)</f>
        <v>0</v>
      </c>
      <c r="AX152" s="109">
        <v>0</v>
      </c>
      <c r="AY152" s="108">
        <v>0</v>
      </c>
      <c r="AZ152" s="106">
        <v>0</v>
      </c>
      <c r="BA152" s="108">
        <v>0</v>
      </c>
      <c r="BB152" s="108">
        <v>0</v>
      </c>
      <c r="BC152" s="108"/>
      <c r="BD152" s="108"/>
      <c r="BE152" s="108"/>
      <c r="BF152" s="108"/>
      <c r="BG152" s="108"/>
      <c r="BH152" s="108"/>
      <c r="BI152" s="108"/>
      <c r="BJ152" s="106">
        <f>+SUM(AX152:BI152)</f>
        <v>0</v>
      </c>
      <c r="BK152" s="106">
        <v>0</v>
      </c>
      <c r="BL152" s="106">
        <v>0</v>
      </c>
      <c r="BM152" s="106">
        <v>0</v>
      </c>
      <c r="BN152" s="106">
        <v>0</v>
      </c>
      <c r="BO152" s="106">
        <v>0</v>
      </c>
      <c r="BP152" s="106"/>
      <c r="BQ152" s="106"/>
      <c r="BR152" s="106"/>
      <c r="BS152" s="106"/>
      <c r="BT152" s="106"/>
      <c r="BU152" s="106"/>
      <c r="BV152" s="106"/>
      <c r="BW152" s="106">
        <f>+SUM(BK152:BV152)</f>
        <v>0</v>
      </c>
      <c r="BX152" s="106">
        <v>0</v>
      </c>
      <c r="BY152" s="106">
        <v>0</v>
      </c>
      <c r="BZ152" s="106">
        <v>0</v>
      </c>
      <c r="CA152" s="106">
        <v>0</v>
      </c>
      <c r="CB152" s="106">
        <v>0</v>
      </c>
      <c r="CC152" s="106"/>
      <c r="CD152" s="106"/>
      <c r="CE152" s="106"/>
      <c r="CF152" s="106"/>
      <c r="CG152" s="106"/>
      <c r="CH152" s="106"/>
      <c r="CI152" s="106"/>
      <c r="CJ152" s="106">
        <f>+SUM(BX152:CI152)</f>
        <v>0</v>
      </c>
      <c r="CK152" s="93">
        <f t="shared" si="136"/>
        <v>0</v>
      </c>
      <c r="CL152" s="93">
        <f t="shared" si="169"/>
        <v>0</v>
      </c>
      <c r="CM152" s="93">
        <f t="shared" si="170"/>
        <v>0</v>
      </c>
      <c r="CN152" s="93">
        <f t="shared" si="171"/>
        <v>0</v>
      </c>
      <c r="CO152" s="17"/>
      <c r="CP152" s="115">
        <v>0</v>
      </c>
      <c r="CQ152" s="115">
        <f t="shared" si="172"/>
        <v>0</v>
      </c>
      <c r="CR152" s="115">
        <v>0</v>
      </c>
      <c r="CS152" s="115">
        <f>+AW152-CR152</f>
        <v>0</v>
      </c>
      <c r="CT152" s="115">
        <v>0</v>
      </c>
      <c r="CU152" s="115">
        <f t="shared" si="174"/>
        <v>0</v>
      </c>
      <c r="CV152" s="115">
        <v>0</v>
      </c>
      <c r="CW152" s="115">
        <f>+BW152-CV152</f>
        <v>0</v>
      </c>
      <c r="CX152" s="115">
        <v>0</v>
      </c>
      <c r="CY152" s="115">
        <f>+CJ152-CX152</f>
        <v>0</v>
      </c>
    </row>
    <row r="153" spans="1:114" ht="11.25" customHeight="1" outlineLevel="3" x14ac:dyDescent="0.25">
      <c r="C153" s="98" t="s">
        <v>322</v>
      </c>
      <c r="D153" s="175"/>
      <c r="E153" s="178" t="s">
        <v>323</v>
      </c>
      <c r="F153" s="111">
        <f>+F154+F155+F156+F159+F160+F161</f>
        <v>214597900000</v>
      </c>
      <c r="G153" s="110">
        <f t="shared" ref="G153:BR153" si="176">+G154+G155+G156+G159+G160+G161</f>
        <v>0</v>
      </c>
      <c r="H153" s="111">
        <f t="shared" si="176"/>
        <v>0</v>
      </c>
      <c r="I153" s="111">
        <f t="shared" si="176"/>
        <v>0</v>
      </c>
      <c r="J153" s="111">
        <f t="shared" si="176"/>
        <v>0</v>
      </c>
      <c r="K153" s="110">
        <f t="shared" si="176"/>
        <v>0</v>
      </c>
      <c r="L153" s="119">
        <f t="shared" si="176"/>
        <v>0</v>
      </c>
      <c r="M153" s="110">
        <f t="shared" si="176"/>
        <v>4494000000</v>
      </c>
      <c r="N153" s="119">
        <f t="shared" si="176"/>
        <v>33500000000</v>
      </c>
      <c r="O153" s="110">
        <f t="shared" si="176"/>
        <v>0</v>
      </c>
      <c r="P153" s="110">
        <f t="shared" si="176"/>
        <v>0</v>
      </c>
      <c r="Q153" s="110">
        <f t="shared" si="176"/>
        <v>0</v>
      </c>
      <c r="R153" s="110">
        <f t="shared" si="176"/>
        <v>0</v>
      </c>
      <c r="S153" s="111">
        <f t="shared" si="176"/>
        <v>0</v>
      </c>
      <c r="T153" s="111">
        <f t="shared" si="176"/>
        <v>0</v>
      </c>
      <c r="U153" s="111">
        <f t="shared" si="176"/>
        <v>0</v>
      </c>
      <c r="V153" s="111">
        <f t="shared" si="176"/>
        <v>0</v>
      </c>
      <c r="W153" s="111">
        <f t="shared" si="176"/>
        <v>0</v>
      </c>
      <c r="X153" s="111">
        <f t="shared" si="176"/>
        <v>0</v>
      </c>
      <c r="Y153" s="111">
        <f t="shared" si="176"/>
        <v>0</v>
      </c>
      <c r="Z153" s="111">
        <f t="shared" si="176"/>
        <v>0</v>
      </c>
      <c r="AA153" s="111">
        <f t="shared" si="176"/>
        <v>0</v>
      </c>
      <c r="AB153" s="111">
        <f t="shared" si="176"/>
        <v>0</v>
      </c>
      <c r="AC153" s="111">
        <f t="shared" si="176"/>
        <v>0</v>
      </c>
      <c r="AD153" s="111">
        <f t="shared" si="176"/>
        <v>0</v>
      </c>
      <c r="AE153" s="111">
        <f t="shared" si="176"/>
        <v>4494000000</v>
      </c>
      <c r="AF153" s="111">
        <f t="shared" si="176"/>
        <v>33500000000</v>
      </c>
      <c r="AG153" s="119">
        <f t="shared" si="176"/>
        <v>0</v>
      </c>
      <c r="AH153" s="111">
        <f t="shared" si="176"/>
        <v>0</v>
      </c>
      <c r="AI153" s="111">
        <f t="shared" si="176"/>
        <v>0</v>
      </c>
      <c r="AJ153" s="110">
        <f t="shared" si="176"/>
        <v>243603900000</v>
      </c>
      <c r="AK153" s="111">
        <f t="shared" si="176"/>
        <v>157000587168</v>
      </c>
      <c r="AL153" s="111">
        <f t="shared" si="176"/>
        <v>2136126096</v>
      </c>
      <c r="AM153" s="111">
        <f t="shared" si="176"/>
        <v>710607567</v>
      </c>
      <c r="AN153" s="111">
        <f t="shared" si="176"/>
        <v>1440450279</v>
      </c>
      <c r="AO153" s="111">
        <f t="shared" si="176"/>
        <v>57765814</v>
      </c>
      <c r="AP153" s="111">
        <f t="shared" si="176"/>
        <v>0</v>
      </c>
      <c r="AQ153" s="111">
        <f t="shared" si="176"/>
        <v>0</v>
      </c>
      <c r="AR153" s="111">
        <f t="shared" si="176"/>
        <v>0</v>
      </c>
      <c r="AS153" s="111">
        <f t="shared" si="176"/>
        <v>0</v>
      </c>
      <c r="AT153" s="111">
        <f t="shared" si="176"/>
        <v>0</v>
      </c>
      <c r="AU153" s="111">
        <f t="shared" si="176"/>
        <v>0</v>
      </c>
      <c r="AV153" s="111">
        <f t="shared" si="176"/>
        <v>0</v>
      </c>
      <c r="AW153" s="111">
        <f t="shared" si="176"/>
        <v>161345536924</v>
      </c>
      <c r="AX153" s="111">
        <f t="shared" si="176"/>
        <v>140134203327</v>
      </c>
      <c r="AY153" s="119">
        <f t="shared" si="176"/>
        <v>5432113707</v>
      </c>
      <c r="AZ153" s="110">
        <f t="shared" si="176"/>
        <v>827768338</v>
      </c>
      <c r="BA153" s="111">
        <f t="shared" si="176"/>
        <v>9542020293</v>
      </c>
      <c r="BB153" s="111">
        <f t="shared" si="176"/>
        <v>1139159719</v>
      </c>
      <c r="BC153" s="111">
        <f t="shared" si="176"/>
        <v>0</v>
      </c>
      <c r="BD153" s="111">
        <f t="shared" si="176"/>
        <v>0</v>
      </c>
      <c r="BE153" s="111">
        <f t="shared" si="176"/>
        <v>0</v>
      </c>
      <c r="BF153" s="111">
        <f t="shared" si="176"/>
        <v>0</v>
      </c>
      <c r="BG153" s="111">
        <f t="shared" si="176"/>
        <v>0</v>
      </c>
      <c r="BH153" s="111">
        <f t="shared" si="176"/>
        <v>0</v>
      </c>
      <c r="BI153" s="111">
        <f t="shared" si="176"/>
        <v>0</v>
      </c>
      <c r="BJ153" s="111">
        <f t="shared" si="176"/>
        <v>157075265384</v>
      </c>
      <c r="BK153" s="111">
        <f t="shared" si="176"/>
        <v>3400000</v>
      </c>
      <c r="BL153" s="111">
        <f t="shared" si="176"/>
        <v>14819180654</v>
      </c>
      <c r="BM153" s="111">
        <f t="shared" si="176"/>
        <v>18668043145</v>
      </c>
      <c r="BN153" s="111">
        <f t="shared" si="176"/>
        <v>22441565235</v>
      </c>
      <c r="BO153" s="111">
        <f t="shared" si="176"/>
        <v>19738057114</v>
      </c>
      <c r="BP153" s="111">
        <f t="shared" si="176"/>
        <v>0</v>
      </c>
      <c r="BQ153" s="111">
        <f t="shared" si="176"/>
        <v>0</v>
      </c>
      <c r="BR153" s="111">
        <f t="shared" si="176"/>
        <v>0</v>
      </c>
      <c r="BS153" s="111">
        <f t="shared" ref="BS153:DD153" si="177">+BS154+BS155+BS156+BS159+BS160+BS161</f>
        <v>0</v>
      </c>
      <c r="BT153" s="111">
        <f t="shared" si="177"/>
        <v>0</v>
      </c>
      <c r="BU153" s="111">
        <f t="shared" si="177"/>
        <v>0</v>
      </c>
      <c r="BV153" s="111">
        <f t="shared" si="177"/>
        <v>0</v>
      </c>
      <c r="BW153" s="111">
        <f t="shared" si="177"/>
        <v>75670246148</v>
      </c>
      <c r="BX153" s="111">
        <f t="shared" si="177"/>
        <v>3400000</v>
      </c>
      <c r="BY153" s="111">
        <f t="shared" si="177"/>
        <v>13122629494</v>
      </c>
      <c r="BZ153" s="111">
        <f t="shared" si="177"/>
        <v>20029302999</v>
      </c>
      <c r="CA153" s="111">
        <f t="shared" si="177"/>
        <v>16525363709</v>
      </c>
      <c r="CB153" s="111">
        <f t="shared" si="177"/>
        <v>25038377887</v>
      </c>
      <c r="CC153" s="111">
        <f t="shared" si="177"/>
        <v>0</v>
      </c>
      <c r="CD153" s="111">
        <f t="shared" si="177"/>
        <v>0</v>
      </c>
      <c r="CE153" s="111">
        <f t="shared" si="177"/>
        <v>0</v>
      </c>
      <c r="CF153" s="111">
        <f t="shared" si="177"/>
        <v>0</v>
      </c>
      <c r="CG153" s="111">
        <f t="shared" si="177"/>
        <v>0</v>
      </c>
      <c r="CH153" s="111">
        <f t="shared" si="177"/>
        <v>0</v>
      </c>
      <c r="CI153" s="111">
        <f t="shared" si="177"/>
        <v>0</v>
      </c>
      <c r="CJ153" s="111">
        <f t="shared" si="177"/>
        <v>74719074089</v>
      </c>
      <c r="CK153" s="111">
        <f t="shared" si="136"/>
        <v>82258363076</v>
      </c>
      <c r="CL153" s="111">
        <f t="shared" si="169"/>
        <v>4270271540</v>
      </c>
      <c r="CM153" s="111">
        <f t="shared" si="170"/>
        <v>81405019236</v>
      </c>
      <c r="CN153" s="111">
        <f t="shared" si="171"/>
        <v>951172059</v>
      </c>
      <c r="CO153" s="17"/>
      <c r="CP153" s="121">
        <f t="shared" si="177"/>
        <v>243603900000</v>
      </c>
      <c r="CQ153" s="121">
        <f t="shared" si="172"/>
        <v>0</v>
      </c>
      <c r="CR153" s="121">
        <f t="shared" si="177"/>
        <v>161345536924</v>
      </c>
      <c r="CS153" s="121">
        <f t="shared" si="177"/>
        <v>0</v>
      </c>
      <c r="CT153" s="121">
        <f t="shared" si="177"/>
        <v>157075265384</v>
      </c>
      <c r="CU153" s="121">
        <f t="shared" si="174"/>
        <v>0</v>
      </c>
      <c r="CV153" s="121">
        <f t="shared" si="177"/>
        <v>75670246148</v>
      </c>
      <c r="CW153" s="121">
        <f t="shared" si="177"/>
        <v>0</v>
      </c>
      <c r="CX153" s="121">
        <f t="shared" si="177"/>
        <v>74719074089</v>
      </c>
      <c r="CY153" s="115">
        <f>+CX153-CJ153</f>
        <v>0</v>
      </c>
    </row>
    <row r="154" spans="1:114" s="102" customFormat="1" outlineLevel="4" x14ac:dyDescent="0.25">
      <c r="A154" s="99" t="s">
        <v>324</v>
      </c>
      <c r="B154" s="102" t="str">
        <f>+C154&amp;D154</f>
        <v>A 3-6-3-410</v>
      </c>
      <c r="C154" s="100" t="s">
        <v>325</v>
      </c>
      <c r="D154" s="67">
        <v>10</v>
      </c>
      <c r="E154" s="178" t="s">
        <v>326</v>
      </c>
      <c r="F154" s="111">
        <v>431000000</v>
      </c>
      <c r="G154" s="110">
        <v>0</v>
      </c>
      <c r="H154" s="111">
        <v>0</v>
      </c>
      <c r="I154" s="106"/>
      <c r="J154" s="106"/>
      <c r="K154" s="110"/>
      <c r="L154" s="119"/>
      <c r="M154" s="110"/>
      <c r="N154" s="119"/>
      <c r="O154" s="110"/>
      <c r="P154" s="110"/>
      <c r="Q154" s="106"/>
      <c r="R154" s="106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D154" s="108"/>
      <c r="AE154" s="110">
        <f t="shared" si="137"/>
        <v>0</v>
      </c>
      <c r="AF154" s="111">
        <f t="shared" si="137"/>
        <v>0</v>
      </c>
      <c r="AG154" s="119"/>
      <c r="AH154" s="108"/>
      <c r="AI154" s="108"/>
      <c r="AJ154" s="110">
        <f>+F154-AE154+AF154</f>
        <v>431000000</v>
      </c>
      <c r="AK154" s="179">
        <v>285400000</v>
      </c>
      <c r="AL154" s="125">
        <v>21000000</v>
      </c>
      <c r="AM154" s="125">
        <v>0</v>
      </c>
      <c r="AN154" s="106">
        <v>0</v>
      </c>
      <c r="AO154" s="106">
        <v>0</v>
      </c>
      <c r="AP154" s="106"/>
      <c r="AQ154" s="106"/>
      <c r="AR154" s="106"/>
      <c r="AS154" s="106"/>
      <c r="AT154" s="106"/>
      <c r="AU154" s="106"/>
      <c r="AV154" s="106"/>
      <c r="AW154" s="111">
        <f t="shared" ref="AW154:AW161" si="178">+SUM(AK154:AV154)</f>
        <v>306400000</v>
      </c>
      <c r="AX154" s="111">
        <v>0</v>
      </c>
      <c r="AY154" s="119">
        <v>149333333</v>
      </c>
      <c r="AZ154" s="110">
        <v>19280211</v>
      </c>
      <c r="BA154" s="119">
        <v>25500000</v>
      </c>
      <c r="BB154" s="108">
        <v>818558</v>
      </c>
      <c r="BC154" s="108"/>
      <c r="BD154" s="108"/>
      <c r="BE154" s="108"/>
      <c r="BF154" s="108"/>
      <c r="BG154" s="108"/>
      <c r="BH154" s="108"/>
      <c r="BI154" s="108"/>
      <c r="BJ154" s="110">
        <f t="shared" ref="BJ154:BJ161" si="179">+SUM(AX154:BI154)</f>
        <v>194932102</v>
      </c>
      <c r="BK154" s="106">
        <v>0</v>
      </c>
      <c r="BL154" s="110">
        <v>0</v>
      </c>
      <c r="BM154" s="106">
        <v>15042122</v>
      </c>
      <c r="BN154" s="106">
        <v>14471542</v>
      </c>
      <c r="BO154" s="106">
        <v>14000000</v>
      </c>
      <c r="BP154" s="106"/>
      <c r="BQ154" s="106"/>
      <c r="BR154" s="106"/>
      <c r="BS154" s="106"/>
      <c r="BT154" s="106"/>
      <c r="BU154" s="106"/>
      <c r="BV154" s="106"/>
      <c r="BW154" s="110">
        <f t="shared" ref="BW154:BW161" si="180">+SUM(BK154:BV154)</f>
        <v>43513664</v>
      </c>
      <c r="BX154" s="106">
        <v>0</v>
      </c>
      <c r="BY154" s="110">
        <v>0</v>
      </c>
      <c r="BZ154" s="106">
        <v>15042122</v>
      </c>
      <c r="CA154" s="106">
        <v>14471542</v>
      </c>
      <c r="CB154" s="106">
        <v>14000000</v>
      </c>
      <c r="CC154" s="106"/>
      <c r="CD154" s="106"/>
      <c r="CE154" s="106"/>
      <c r="CF154" s="106"/>
      <c r="CG154" s="106"/>
      <c r="CH154" s="106"/>
      <c r="CI154" s="106"/>
      <c r="CJ154" s="110">
        <f t="shared" ref="CJ154:CJ161" si="181">+SUM(BX154:CI154)</f>
        <v>43513664</v>
      </c>
      <c r="CK154" s="93">
        <f t="shared" si="136"/>
        <v>124600000</v>
      </c>
      <c r="CL154" s="93">
        <f t="shared" si="169"/>
        <v>111467898</v>
      </c>
      <c r="CM154" s="93">
        <f t="shared" si="170"/>
        <v>151418438</v>
      </c>
      <c r="CN154" s="93">
        <f t="shared" si="171"/>
        <v>0</v>
      </c>
      <c r="CO154" s="120"/>
      <c r="CP154" s="115">
        <v>431000000</v>
      </c>
      <c r="CQ154" s="115">
        <f t="shared" si="172"/>
        <v>0</v>
      </c>
      <c r="CR154" s="115">
        <v>306400000</v>
      </c>
      <c r="CS154" s="115">
        <f t="shared" ref="CS154:CS161" si="182">+AW154-CR154</f>
        <v>0</v>
      </c>
      <c r="CT154" s="115">
        <v>194932102</v>
      </c>
      <c r="CU154" s="115">
        <f t="shared" si="174"/>
        <v>0</v>
      </c>
      <c r="CV154" s="115">
        <v>43513664</v>
      </c>
      <c r="CW154" s="115">
        <f>+BW154-CV154</f>
        <v>0</v>
      </c>
      <c r="CX154" s="115">
        <v>43513664</v>
      </c>
      <c r="CY154" s="115">
        <f>+CJ154-CX154</f>
        <v>0</v>
      </c>
      <c r="DA154" s="4">
        <v>431000000</v>
      </c>
      <c r="DB154" s="103">
        <f>+F154-DA154</f>
        <v>0</v>
      </c>
      <c r="DC154" s="104">
        <v>431000000</v>
      </c>
      <c r="DD154" s="103">
        <f>+DC154-AJ154</f>
        <v>0</v>
      </c>
      <c r="DE154" s="104">
        <v>323400000</v>
      </c>
      <c r="DF154" s="103">
        <f>+DE154-AW154</f>
        <v>17000000</v>
      </c>
      <c r="DG154" s="104">
        <v>168926117</v>
      </c>
      <c r="DH154" s="103">
        <f>+DG154-BJ154</f>
        <v>-26005985</v>
      </c>
      <c r="DI154" s="104">
        <v>168926117</v>
      </c>
      <c r="DJ154" s="103">
        <f>+DI154-BW154</f>
        <v>125412453</v>
      </c>
    </row>
    <row r="155" spans="1:114" s="102" customFormat="1" outlineLevel="4" x14ac:dyDescent="0.25">
      <c r="A155" s="99" t="s">
        <v>327</v>
      </c>
      <c r="B155" s="102" t="str">
        <f>+C155&amp;D155</f>
        <v>A 3-6-3-710</v>
      </c>
      <c r="C155" s="100" t="s">
        <v>328</v>
      </c>
      <c r="D155" s="67">
        <v>10</v>
      </c>
      <c r="E155" s="178" t="s">
        <v>329</v>
      </c>
      <c r="F155" s="111">
        <v>145477900000</v>
      </c>
      <c r="G155" s="110">
        <v>0</v>
      </c>
      <c r="H155" s="111">
        <v>0</v>
      </c>
      <c r="I155" s="106"/>
      <c r="J155" s="106"/>
      <c r="K155" s="110"/>
      <c r="L155" s="119"/>
      <c r="M155" s="110"/>
      <c r="N155" s="108">
        <v>33500000000</v>
      </c>
      <c r="O155" s="110"/>
      <c r="P155" s="110"/>
      <c r="Q155" s="106"/>
      <c r="R155" s="106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D155" s="108"/>
      <c r="AE155" s="110">
        <f t="shared" si="137"/>
        <v>0</v>
      </c>
      <c r="AF155" s="111">
        <f t="shared" si="137"/>
        <v>33500000000</v>
      </c>
      <c r="AG155" s="119"/>
      <c r="AH155" s="108"/>
      <c r="AI155" s="108"/>
      <c r="AJ155" s="110">
        <f>+F155-AE155+AF155</f>
        <v>178977900000</v>
      </c>
      <c r="AK155" s="179">
        <v>145472000000</v>
      </c>
      <c r="AL155" s="125">
        <v>0</v>
      </c>
      <c r="AM155" s="125">
        <v>0</v>
      </c>
      <c r="AN155" s="106">
        <v>4000000</v>
      </c>
      <c r="AO155" s="106">
        <v>0</v>
      </c>
      <c r="AP155" s="106"/>
      <c r="AQ155" s="106"/>
      <c r="AR155" s="106"/>
      <c r="AS155" s="106"/>
      <c r="AT155" s="106"/>
      <c r="AU155" s="106"/>
      <c r="AV155" s="106"/>
      <c r="AW155" s="111">
        <f t="shared" si="178"/>
        <v>145476000000</v>
      </c>
      <c r="AX155" s="111">
        <v>140041286650</v>
      </c>
      <c r="AY155" s="119">
        <v>1176634994</v>
      </c>
      <c r="AZ155" s="110">
        <v>212390000</v>
      </c>
      <c r="BA155" s="119">
        <v>588400000</v>
      </c>
      <c r="BB155" s="108">
        <v>185650000</v>
      </c>
      <c r="BC155" s="108"/>
      <c r="BD155" s="108"/>
      <c r="BE155" s="108"/>
      <c r="BF155" s="108"/>
      <c r="BG155" s="108"/>
      <c r="BH155" s="108"/>
      <c r="BI155" s="108"/>
      <c r="BJ155" s="110">
        <f t="shared" si="179"/>
        <v>142204361644</v>
      </c>
      <c r="BK155" s="106">
        <v>0</v>
      </c>
      <c r="BL155" s="110">
        <v>12956599936</v>
      </c>
      <c r="BM155" s="110">
        <v>16037166706</v>
      </c>
      <c r="BN155" s="110">
        <v>15984153334</v>
      </c>
      <c r="BO155" s="106">
        <v>16111761667</v>
      </c>
      <c r="BP155" s="106"/>
      <c r="BQ155" s="106"/>
      <c r="BR155" s="106"/>
      <c r="BS155" s="106"/>
      <c r="BT155" s="106"/>
      <c r="BU155" s="106"/>
      <c r="BV155" s="106"/>
      <c r="BW155" s="110">
        <f t="shared" si="180"/>
        <v>61089681643</v>
      </c>
      <c r="BX155" s="106">
        <v>0</v>
      </c>
      <c r="BY155" s="110">
        <v>12956599936</v>
      </c>
      <c r="BZ155" s="106">
        <v>16037166706</v>
      </c>
      <c r="CA155" s="106">
        <v>15984153334</v>
      </c>
      <c r="CB155" s="106">
        <v>16111761667</v>
      </c>
      <c r="CC155" s="106"/>
      <c r="CD155" s="106"/>
      <c r="CE155" s="106"/>
      <c r="CF155" s="106"/>
      <c r="CG155" s="106"/>
      <c r="CH155" s="106"/>
      <c r="CI155" s="106"/>
      <c r="CJ155" s="110">
        <f t="shared" si="181"/>
        <v>61089681643</v>
      </c>
      <c r="CK155" s="93">
        <f t="shared" si="136"/>
        <v>33501900000</v>
      </c>
      <c r="CL155" s="93">
        <f t="shared" si="169"/>
        <v>3271638356</v>
      </c>
      <c r="CM155" s="93">
        <f t="shared" si="170"/>
        <v>81114680001</v>
      </c>
      <c r="CN155" s="93">
        <f t="shared" si="171"/>
        <v>0</v>
      </c>
      <c r="CO155" s="120"/>
      <c r="CP155" s="115">
        <v>178977900000</v>
      </c>
      <c r="CQ155" s="115">
        <f t="shared" si="172"/>
        <v>0</v>
      </c>
      <c r="CR155" s="115">
        <v>145476000000</v>
      </c>
      <c r="CS155" s="115">
        <f t="shared" si="182"/>
        <v>0</v>
      </c>
      <c r="CT155" s="115">
        <v>142204361644</v>
      </c>
      <c r="CU155" s="115">
        <f t="shared" si="174"/>
        <v>0</v>
      </c>
      <c r="CV155" s="115">
        <v>61089681643</v>
      </c>
      <c r="CW155" s="115">
        <f>+BW155-CV155</f>
        <v>0</v>
      </c>
      <c r="CX155" s="115">
        <v>61089681643</v>
      </c>
      <c r="CY155" s="115">
        <f>+CJ155-CX155</f>
        <v>0</v>
      </c>
      <c r="DA155" s="4">
        <v>145477900000</v>
      </c>
      <c r="DB155" s="103">
        <f>+F155-DA155</f>
        <v>0</v>
      </c>
      <c r="DC155" s="104">
        <v>145477900000</v>
      </c>
      <c r="DD155" s="103">
        <f>+DC155-AJ155</f>
        <v>-33500000000</v>
      </c>
      <c r="DE155" s="104">
        <v>145472000000</v>
      </c>
      <c r="DF155" s="103">
        <f>+DE155-AW155</f>
        <v>-4000000</v>
      </c>
      <c r="DG155" s="104">
        <v>143965750000</v>
      </c>
      <c r="DH155" s="103">
        <f>+DG155-BJ155</f>
        <v>1761388356</v>
      </c>
      <c r="DI155" s="104">
        <v>143965750000</v>
      </c>
      <c r="DJ155" s="103">
        <f>+DI155-BW155</f>
        <v>82876068357</v>
      </c>
    </row>
    <row r="156" spans="1:114" s="102" customFormat="1" outlineLevel="4" x14ac:dyDescent="0.25">
      <c r="A156" s="99" t="s">
        <v>330</v>
      </c>
      <c r="C156" s="100"/>
      <c r="D156" s="67">
        <v>16</v>
      </c>
      <c r="E156" s="178" t="s">
        <v>331</v>
      </c>
      <c r="F156" s="111">
        <f>+SUM(F157:F158)</f>
        <v>63654000000</v>
      </c>
      <c r="G156" s="110">
        <f t="shared" ref="G156:BR156" si="183">+SUM(G157:G158)</f>
        <v>0</v>
      </c>
      <c r="H156" s="111">
        <f t="shared" si="183"/>
        <v>0</v>
      </c>
      <c r="I156" s="111">
        <f t="shared" si="183"/>
        <v>0</v>
      </c>
      <c r="J156" s="111">
        <f t="shared" si="183"/>
        <v>0</v>
      </c>
      <c r="K156" s="110">
        <f t="shared" si="183"/>
        <v>0</v>
      </c>
      <c r="L156" s="119">
        <f t="shared" si="183"/>
        <v>0</v>
      </c>
      <c r="M156" s="110">
        <f t="shared" si="183"/>
        <v>0</v>
      </c>
      <c r="N156" s="119">
        <f t="shared" si="183"/>
        <v>0</v>
      </c>
      <c r="O156" s="110">
        <f t="shared" si="183"/>
        <v>0</v>
      </c>
      <c r="P156" s="110">
        <f t="shared" si="183"/>
        <v>0</v>
      </c>
      <c r="Q156" s="110">
        <f t="shared" si="183"/>
        <v>0</v>
      </c>
      <c r="R156" s="110">
        <f t="shared" si="183"/>
        <v>0</v>
      </c>
      <c r="S156" s="111">
        <f t="shared" si="183"/>
        <v>0</v>
      </c>
      <c r="T156" s="111">
        <f t="shared" si="183"/>
        <v>0</v>
      </c>
      <c r="U156" s="111">
        <f t="shared" si="183"/>
        <v>0</v>
      </c>
      <c r="V156" s="111">
        <f t="shared" si="183"/>
        <v>0</v>
      </c>
      <c r="W156" s="111">
        <f t="shared" si="183"/>
        <v>0</v>
      </c>
      <c r="X156" s="111">
        <f t="shared" si="183"/>
        <v>0</v>
      </c>
      <c r="Y156" s="111">
        <f t="shared" si="183"/>
        <v>0</v>
      </c>
      <c r="Z156" s="111">
        <f t="shared" si="183"/>
        <v>0</v>
      </c>
      <c r="AA156" s="111">
        <f t="shared" si="183"/>
        <v>0</v>
      </c>
      <c r="AB156" s="111">
        <f t="shared" si="183"/>
        <v>0</v>
      </c>
      <c r="AC156" s="111">
        <f t="shared" si="183"/>
        <v>0</v>
      </c>
      <c r="AD156" s="111">
        <f t="shared" si="183"/>
        <v>0</v>
      </c>
      <c r="AE156" s="111">
        <f t="shared" si="183"/>
        <v>0</v>
      </c>
      <c r="AF156" s="111">
        <f t="shared" si="183"/>
        <v>0</v>
      </c>
      <c r="AG156" s="119">
        <f t="shared" si="183"/>
        <v>0</v>
      </c>
      <c r="AH156" s="111">
        <f t="shared" si="183"/>
        <v>0</v>
      </c>
      <c r="AI156" s="111">
        <f t="shared" si="183"/>
        <v>0</v>
      </c>
      <c r="AJ156" s="110">
        <f t="shared" si="183"/>
        <v>63654000000</v>
      </c>
      <c r="AK156" s="111">
        <f t="shared" si="183"/>
        <v>11243187168</v>
      </c>
      <c r="AL156" s="111">
        <f t="shared" si="183"/>
        <v>2115126096</v>
      </c>
      <c r="AM156" s="111">
        <f t="shared" si="183"/>
        <v>710607567</v>
      </c>
      <c r="AN156" s="111">
        <f t="shared" si="183"/>
        <v>1436450279</v>
      </c>
      <c r="AO156" s="111">
        <f t="shared" si="183"/>
        <v>57765814</v>
      </c>
      <c r="AP156" s="111">
        <f t="shared" si="183"/>
        <v>0</v>
      </c>
      <c r="AQ156" s="111">
        <f t="shared" si="183"/>
        <v>0</v>
      </c>
      <c r="AR156" s="111">
        <f t="shared" si="183"/>
        <v>0</v>
      </c>
      <c r="AS156" s="111">
        <f t="shared" si="183"/>
        <v>0</v>
      </c>
      <c r="AT156" s="111">
        <f t="shared" si="183"/>
        <v>0</v>
      </c>
      <c r="AU156" s="111">
        <f t="shared" si="183"/>
        <v>0</v>
      </c>
      <c r="AV156" s="111">
        <f t="shared" si="183"/>
        <v>0</v>
      </c>
      <c r="AW156" s="111">
        <f t="shared" si="183"/>
        <v>15563136924</v>
      </c>
      <c r="AX156" s="111">
        <f t="shared" si="183"/>
        <v>92916677</v>
      </c>
      <c r="AY156" s="119">
        <f t="shared" si="183"/>
        <v>4106145380</v>
      </c>
      <c r="AZ156" s="110">
        <f t="shared" si="183"/>
        <v>596098127</v>
      </c>
      <c r="BA156" s="111">
        <f t="shared" si="183"/>
        <v>8928120293</v>
      </c>
      <c r="BB156" s="111">
        <f t="shared" si="183"/>
        <v>952691161</v>
      </c>
      <c r="BC156" s="111">
        <f t="shared" si="183"/>
        <v>0</v>
      </c>
      <c r="BD156" s="111">
        <f t="shared" si="183"/>
        <v>0</v>
      </c>
      <c r="BE156" s="111">
        <f t="shared" si="183"/>
        <v>0</v>
      </c>
      <c r="BF156" s="111">
        <f t="shared" si="183"/>
        <v>0</v>
      </c>
      <c r="BG156" s="111">
        <f t="shared" si="183"/>
        <v>0</v>
      </c>
      <c r="BH156" s="111">
        <f t="shared" si="183"/>
        <v>0</v>
      </c>
      <c r="BI156" s="111">
        <f t="shared" si="183"/>
        <v>0</v>
      </c>
      <c r="BJ156" s="111">
        <f t="shared" si="183"/>
        <v>14675971638</v>
      </c>
      <c r="BK156" s="111">
        <f t="shared" si="183"/>
        <v>3400000</v>
      </c>
      <c r="BL156" s="111">
        <f t="shared" si="183"/>
        <v>1862580718</v>
      </c>
      <c r="BM156" s="111">
        <f t="shared" si="183"/>
        <v>2615834317</v>
      </c>
      <c r="BN156" s="111">
        <f t="shared" si="183"/>
        <v>6442940359</v>
      </c>
      <c r="BO156" s="111">
        <f t="shared" si="183"/>
        <v>3612295447</v>
      </c>
      <c r="BP156" s="111">
        <f t="shared" si="183"/>
        <v>0</v>
      </c>
      <c r="BQ156" s="111">
        <f t="shared" si="183"/>
        <v>0</v>
      </c>
      <c r="BR156" s="111">
        <f t="shared" si="183"/>
        <v>0</v>
      </c>
      <c r="BS156" s="111">
        <f t="shared" ref="BS156:DD156" si="184">+SUM(BS157:BS158)</f>
        <v>0</v>
      </c>
      <c r="BT156" s="111">
        <f t="shared" si="184"/>
        <v>0</v>
      </c>
      <c r="BU156" s="111">
        <f t="shared" si="184"/>
        <v>0</v>
      </c>
      <c r="BV156" s="111">
        <f t="shared" si="184"/>
        <v>0</v>
      </c>
      <c r="BW156" s="111">
        <f t="shared" si="184"/>
        <v>14537050841</v>
      </c>
      <c r="BX156" s="111">
        <f t="shared" si="184"/>
        <v>3400000</v>
      </c>
      <c r="BY156" s="111">
        <f t="shared" si="184"/>
        <v>166029558</v>
      </c>
      <c r="BZ156" s="111">
        <f t="shared" si="184"/>
        <v>3977094171</v>
      </c>
      <c r="CA156" s="111">
        <f t="shared" si="184"/>
        <v>526738833</v>
      </c>
      <c r="CB156" s="111">
        <f t="shared" si="184"/>
        <v>8912616220</v>
      </c>
      <c r="CC156" s="111">
        <f t="shared" si="184"/>
        <v>0</v>
      </c>
      <c r="CD156" s="111">
        <f t="shared" si="184"/>
        <v>0</v>
      </c>
      <c r="CE156" s="111">
        <f t="shared" si="184"/>
        <v>0</v>
      </c>
      <c r="CF156" s="111">
        <f t="shared" si="184"/>
        <v>0</v>
      </c>
      <c r="CG156" s="111">
        <f t="shared" si="184"/>
        <v>0</v>
      </c>
      <c r="CH156" s="111">
        <f t="shared" si="184"/>
        <v>0</v>
      </c>
      <c r="CI156" s="111">
        <f t="shared" si="184"/>
        <v>0</v>
      </c>
      <c r="CJ156" s="111">
        <f t="shared" si="184"/>
        <v>13585878782</v>
      </c>
      <c r="CK156" s="111">
        <f t="shared" si="136"/>
        <v>48090863076</v>
      </c>
      <c r="CL156" s="111">
        <f t="shared" si="169"/>
        <v>887165286</v>
      </c>
      <c r="CM156" s="111">
        <f t="shared" si="170"/>
        <v>138920797</v>
      </c>
      <c r="CN156" s="111">
        <f t="shared" si="171"/>
        <v>951172059</v>
      </c>
      <c r="CO156" s="17"/>
      <c r="CP156" s="121">
        <f t="shared" si="184"/>
        <v>63654000000</v>
      </c>
      <c r="CQ156" s="121">
        <f t="shared" si="172"/>
        <v>0</v>
      </c>
      <c r="CR156" s="121">
        <f t="shared" si="184"/>
        <v>15563136924</v>
      </c>
      <c r="CS156" s="121">
        <f t="shared" si="184"/>
        <v>0</v>
      </c>
      <c r="CT156" s="121">
        <f t="shared" si="184"/>
        <v>14675971638</v>
      </c>
      <c r="CU156" s="121">
        <f t="shared" si="184"/>
        <v>0</v>
      </c>
      <c r="CV156" s="121">
        <f t="shared" si="184"/>
        <v>14537050841</v>
      </c>
      <c r="CW156" s="121">
        <f t="shared" si="184"/>
        <v>0</v>
      </c>
      <c r="CX156" s="121">
        <f t="shared" si="184"/>
        <v>13585878782</v>
      </c>
      <c r="CY156" s="115">
        <f>+CX156-CJ156</f>
        <v>0</v>
      </c>
      <c r="DA156" s="4">
        <v>63654000000</v>
      </c>
      <c r="DB156" s="103">
        <f>+F156-DA156</f>
        <v>0</v>
      </c>
      <c r="DC156" s="104">
        <v>63654000000</v>
      </c>
      <c r="DD156" s="103">
        <f>+DC156-AJ156</f>
        <v>0</v>
      </c>
      <c r="DE156" s="104">
        <v>13907961926</v>
      </c>
      <c r="DF156" s="103">
        <f>+DE156-AW156</f>
        <v>-1655174998</v>
      </c>
      <c r="DG156" s="104">
        <v>4787930184</v>
      </c>
      <c r="DH156" s="103">
        <f>+DG156-BJ156</f>
        <v>-9888041454</v>
      </c>
      <c r="DI156" s="104">
        <v>4787930184</v>
      </c>
      <c r="DJ156" s="103">
        <f>+DI156-BW156</f>
        <v>-9749120657</v>
      </c>
    </row>
    <row r="157" spans="1:114" outlineLevel="5" x14ac:dyDescent="0.25">
      <c r="A157" s="3" t="str">
        <f>+B157</f>
        <v>A 3-6-3-11-116</v>
      </c>
      <c r="B157" s="3" t="str">
        <f>+C157&amp;D157</f>
        <v>A 3-6-3-11-116</v>
      </c>
      <c r="C157" s="98" t="s">
        <v>332</v>
      </c>
      <c r="D157" s="175">
        <v>16</v>
      </c>
      <c r="E157" s="176" t="s">
        <v>333</v>
      </c>
      <c r="F157" s="109">
        <v>55300000000</v>
      </c>
      <c r="G157" s="106">
        <v>0</v>
      </c>
      <c r="H157" s="109">
        <v>0</v>
      </c>
      <c r="I157" s="106"/>
      <c r="J157" s="106"/>
      <c r="K157" s="106"/>
      <c r="L157" s="108"/>
      <c r="M157" s="110"/>
      <c r="N157" s="119"/>
      <c r="O157" s="110"/>
      <c r="P157" s="110"/>
      <c r="Q157" s="106"/>
      <c r="R157" s="106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  <c r="AD157" s="108"/>
      <c r="AE157" s="106">
        <f t="shared" si="137"/>
        <v>0</v>
      </c>
      <c r="AF157" s="109">
        <f t="shared" si="137"/>
        <v>0</v>
      </c>
      <c r="AG157" s="108"/>
      <c r="AH157" s="108"/>
      <c r="AI157" s="108"/>
      <c r="AJ157" s="106">
        <f>+F157-AE157+AF157</f>
        <v>55300000000</v>
      </c>
      <c r="AK157" s="177">
        <v>10913187168</v>
      </c>
      <c r="AL157" s="113">
        <v>2115126096</v>
      </c>
      <c r="AM157" s="113">
        <v>409407567</v>
      </c>
      <c r="AN157" s="106">
        <v>1436450279</v>
      </c>
      <c r="AO157" s="106">
        <v>57765814</v>
      </c>
      <c r="AP157" s="106"/>
      <c r="AQ157" s="106"/>
      <c r="AR157" s="106"/>
      <c r="AS157" s="106"/>
      <c r="AT157" s="106"/>
      <c r="AU157" s="106"/>
      <c r="AV157" s="106"/>
      <c r="AW157" s="109">
        <f t="shared" si="178"/>
        <v>14931936924</v>
      </c>
      <c r="AX157" s="109">
        <v>63116677</v>
      </c>
      <c r="AY157" s="108">
        <v>4029406642</v>
      </c>
      <c r="AZ157" s="106">
        <v>366992127</v>
      </c>
      <c r="BA157" s="108">
        <v>8898588543</v>
      </c>
      <c r="BB157" s="108">
        <v>901609961</v>
      </c>
      <c r="BC157" s="108"/>
      <c r="BD157" s="108"/>
      <c r="BE157" s="108"/>
      <c r="BF157" s="108"/>
      <c r="BG157" s="108"/>
      <c r="BH157" s="108"/>
      <c r="BI157" s="108"/>
      <c r="BJ157" s="106">
        <f t="shared" si="179"/>
        <v>14259713950</v>
      </c>
      <c r="BK157" s="106">
        <v>0</v>
      </c>
      <c r="BL157" s="106">
        <v>1760241980</v>
      </c>
      <c r="BM157" s="106">
        <v>2565974317</v>
      </c>
      <c r="BN157" s="106">
        <v>6359792609</v>
      </c>
      <c r="BO157" s="106">
        <v>3555328263</v>
      </c>
      <c r="BP157" s="106"/>
      <c r="BQ157" s="106"/>
      <c r="BR157" s="106"/>
      <c r="BS157" s="106"/>
      <c r="BT157" s="106"/>
      <c r="BU157" s="106"/>
      <c r="BV157" s="106"/>
      <c r="BW157" s="106">
        <f t="shared" si="180"/>
        <v>14241337169</v>
      </c>
      <c r="BX157" s="106">
        <v>0</v>
      </c>
      <c r="BY157" s="106">
        <v>63690820</v>
      </c>
      <c r="BZ157" s="106">
        <v>3927234171</v>
      </c>
      <c r="CA157" s="106">
        <v>471941083</v>
      </c>
      <c r="CB157" s="106">
        <v>8827299036</v>
      </c>
      <c r="CC157" s="106"/>
      <c r="CD157" s="106"/>
      <c r="CE157" s="106"/>
      <c r="CF157" s="106"/>
      <c r="CG157" s="106"/>
      <c r="CH157" s="106"/>
      <c r="CI157" s="106"/>
      <c r="CJ157" s="106">
        <f t="shared" si="181"/>
        <v>13290165110</v>
      </c>
      <c r="CK157" s="93">
        <f t="shared" si="136"/>
        <v>40368063076</v>
      </c>
      <c r="CL157" s="93">
        <f t="shared" si="169"/>
        <v>672222974</v>
      </c>
      <c r="CM157" s="93">
        <f t="shared" si="170"/>
        <v>18376781</v>
      </c>
      <c r="CN157" s="93">
        <f t="shared" si="171"/>
        <v>951172059</v>
      </c>
      <c r="CO157" s="17"/>
      <c r="CP157" s="115">
        <v>55300000000</v>
      </c>
      <c r="CQ157" s="115">
        <f t="shared" si="172"/>
        <v>0</v>
      </c>
      <c r="CR157" s="115">
        <v>14931936924</v>
      </c>
      <c r="CS157" s="115">
        <f t="shared" si="182"/>
        <v>0</v>
      </c>
      <c r="CT157" s="115">
        <v>14259713950</v>
      </c>
      <c r="CU157" s="115">
        <f t="shared" si="174"/>
        <v>0</v>
      </c>
      <c r="CV157" s="115">
        <v>14241337169</v>
      </c>
      <c r="CW157" s="115">
        <f>+BW157-CV157</f>
        <v>0</v>
      </c>
      <c r="CX157" s="115">
        <v>13290165110</v>
      </c>
      <c r="CY157" s="115">
        <f>+CJ157-CX157</f>
        <v>0</v>
      </c>
    </row>
    <row r="158" spans="1:114" outlineLevel="5" x14ac:dyDescent="0.25">
      <c r="A158" s="3" t="str">
        <f>+B158</f>
        <v>A 3-6-3-11-216</v>
      </c>
      <c r="B158" s="3" t="str">
        <f>+C158&amp;D158</f>
        <v>A 3-6-3-11-216</v>
      </c>
      <c r="C158" s="98" t="s">
        <v>334</v>
      </c>
      <c r="D158" s="175">
        <v>16</v>
      </c>
      <c r="E158" s="176" t="s">
        <v>335</v>
      </c>
      <c r="F158" s="109">
        <v>8354000000</v>
      </c>
      <c r="G158" s="106">
        <v>0</v>
      </c>
      <c r="H158" s="109">
        <v>0</v>
      </c>
      <c r="I158" s="106"/>
      <c r="J158" s="106"/>
      <c r="K158" s="106"/>
      <c r="L158" s="108"/>
      <c r="M158" s="110"/>
      <c r="N158" s="119"/>
      <c r="O158" s="110"/>
      <c r="P158" s="110"/>
      <c r="Q158" s="106"/>
      <c r="R158" s="106"/>
      <c r="S158" s="108"/>
      <c r="T158" s="108"/>
      <c r="U158" s="108"/>
      <c r="V158" s="108"/>
      <c r="W158" s="108"/>
      <c r="X158" s="108"/>
      <c r="Y158" s="108"/>
      <c r="Z158" s="108"/>
      <c r="AA158" s="108"/>
      <c r="AB158" s="108"/>
      <c r="AC158" s="108"/>
      <c r="AD158" s="108"/>
      <c r="AE158" s="106">
        <f t="shared" si="137"/>
        <v>0</v>
      </c>
      <c r="AF158" s="109">
        <f t="shared" si="137"/>
        <v>0</v>
      </c>
      <c r="AG158" s="108"/>
      <c r="AH158" s="108"/>
      <c r="AI158" s="108"/>
      <c r="AJ158" s="106">
        <f>+F158-AE158+AF158</f>
        <v>8354000000</v>
      </c>
      <c r="AK158" s="177">
        <v>330000000</v>
      </c>
      <c r="AL158" s="113">
        <v>0</v>
      </c>
      <c r="AM158" s="113">
        <v>301200000</v>
      </c>
      <c r="AN158" s="106">
        <v>0</v>
      </c>
      <c r="AO158" s="106">
        <v>0</v>
      </c>
      <c r="AP158" s="106"/>
      <c r="AQ158" s="106"/>
      <c r="AR158" s="106"/>
      <c r="AS158" s="106"/>
      <c r="AT158" s="106"/>
      <c r="AU158" s="106"/>
      <c r="AV158" s="106"/>
      <c r="AW158" s="109">
        <f t="shared" si="178"/>
        <v>631200000</v>
      </c>
      <c r="AX158" s="109">
        <v>29800000</v>
      </c>
      <c r="AY158" s="108">
        <v>76738738</v>
      </c>
      <c r="AZ158" s="106">
        <v>229106000</v>
      </c>
      <c r="BA158" s="108">
        <v>29531750</v>
      </c>
      <c r="BB158" s="108">
        <v>51081200</v>
      </c>
      <c r="BC158" s="108"/>
      <c r="BD158" s="108"/>
      <c r="BE158" s="108"/>
      <c r="BF158" s="108"/>
      <c r="BG158" s="108"/>
      <c r="BH158" s="108"/>
      <c r="BI158" s="108"/>
      <c r="BJ158" s="106">
        <f t="shared" si="179"/>
        <v>416257688</v>
      </c>
      <c r="BK158" s="106">
        <v>3400000</v>
      </c>
      <c r="BL158" s="106">
        <v>102338738</v>
      </c>
      <c r="BM158" s="106">
        <v>49860000</v>
      </c>
      <c r="BN158" s="106">
        <v>83147750</v>
      </c>
      <c r="BO158" s="106">
        <v>56967184</v>
      </c>
      <c r="BP158" s="106"/>
      <c r="BQ158" s="106"/>
      <c r="BR158" s="106"/>
      <c r="BS158" s="106"/>
      <c r="BT158" s="106"/>
      <c r="BU158" s="106"/>
      <c r="BV158" s="106"/>
      <c r="BW158" s="106">
        <f t="shared" si="180"/>
        <v>295713672</v>
      </c>
      <c r="BX158" s="106">
        <v>3400000</v>
      </c>
      <c r="BY158" s="106">
        <v>102338738</v>
      </c>
      <c r="BZ158" s="106">
        <v>49860000</v>
      </c>
      <c r="CA158" s="106">
        <v>54797750</v>
      </c>
      <c r="CB158" s="106">
        <v>85317184</v>
      </c>
      <c r="CC158" s="106"/>
      <c r="CD158" s="106"/>
      <c r="CE158" s="106"/>
      <c r="CF158" s="106"/>
      <c r="CG158" s="106"/>
      <c r="CH158" s="106"/>
      <c r="CI158" s="106"/>
      <c r="CJ158" s="106">
        <f t="shared" si="181"/>
        <v>295713672</v>
      </c>
      <c r="CK158" s="93">
        <f t="shared" si="136"/>
        <v>7722800000</v>
      </c>
      <c r="CL158" s="93">
        <f t="shared" si="169"/>
        <v>214942312</v>
      </c>
      <c r="CM158" s="93">
        <f t="shared" si="170"/>
        <v>120544016</v>
      </c>
      <c r="CN158" s="93">
        <f t="shared" si="171"/>
        <v>0</v>
      </c>
      <c r="CO158" s="17"/>
      <c r="CP158" s="115">
        <v>8354000000</v>
      </c>
      <c r="CQ158" s="115">
        <f t="shared" si="172"/>
        <v>0</v>
      </c>
      <c r="CR158" s="115">
        <v>631200000</v>
      </c>
      <c r="CS158" s="115">
        <f t="shared" si="182"/>
        <v>0</v>
      </c>
      <c r="CT158" s="115">
        <v>416257688</v>
      </c>
      <c r="CU158" s="115">
        <f t="shared" si="174"/>
        <v>0</v>
      </c>
      <c r="CV158" s="115">
        <v>295713672</v>
      </c>
      <c r="CW158" s="115">
        <f>+BW158-CV158</f>
        <v>0</v>
      </c>
      <c r="CX158" s="115">
        <v>295713672</v>
      </c>
      <c r="CY158" s="115">
        <f>+CJ158-CX158</f>
        <v>0</v>
      </c>
    </row>
    <row r="159" spans="1:114" s="102" customFormat="1" outlineLevel="4" x14ac:dyDescent="0.25">
      <c r="A159" s="99" t="s">
        <v>336</v>
      </c>
      <c r="B159" s="102" t="str">
        <f>C159&amp;D159</f>
        <v>A 3-6-3-2110</v>
      </c>
      <c r="C159" s="100" t="s">
        <v>337</v>
      </c>
      <c r="D159" s="67">
        <v>10</v>
      </c>
      <c r="E159" s="178" t="s">
        <v>338</v>
      </c>
      <c r="F159" s="111">
        <v>4494000000</v>
      </c>
      <c r="G159" s="110">
        <v>0</v>
      </c>
      <c r="H159" s="111">
        <v>0</v>
      </c>
      <c r="I159" s="106"/>
      <c r="J159" s="106"/>
      <c r="K159" s="110"/>
      <c r="L159" s="119"/>
      <c r="M159" s="106">
        <v>4494000000</v>
      </c>
      <c r="N159" s="108"/>
      <c r="O159" s="110"/>
      <c r="P159" s="110"/>
      <c r="Q159" s="106"/>
      <c r="R159" s="106"/>
      <c r="S159" s="108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8"/>
      <c r="AD159" s="108"/>
      <c r="AE159" s="110">
        <f t="shared" si="137"/>
        <v>4494000000</v>
      </c>
      <c r="AF159" s="111">
        <f t="shared" si="137"/>
        <v>0</v>
      </c>
      <c r="AG159" s="119"/>
      <c r="AH159" s="108"/>
      <c r="AI159" s="108"/>
      <c r="AJ159" s="110">
        <f>+F159-AE159+AF159</f>
        <v>0</v>
      </c>
      <c r="AK159" s="179">
        <v>0</v>
      </c>
      <c r="AL159" s="125">
        <v>0</v>
      </c>
      <c r="AM159" s="125">
        <v>0</v>
      </c>
      <c r="AN159" s="106">
        <v>0</v>
      </c>
      <c r="AO159" s="106">
        <v>0</v>
      </c>
      <c r="AP159" s="106"/>
      <c r="AQ159" s="106"/>
      <c r="AR159" s="106"/>
      <c r="AS159" s="106"/>
      <c r="AT159" s="106"/>
      <c r="AU159" s="106"/>
      <c r="AV159" s="106"/>
      <c r="AW159" s="111">
        <f t="shared" si="178"/>
        <v>0</v>
      </c>
      <c r="AX159" s="109">
        <v>0</v>
      </c>
      <c r="AY159" s="119">
        <v>0</v>
      </c>
      <c r="AZ159" s="106">
        <v>0</v>
      </c>
      <c r="BA159" s="108">
        <v>0</v>
      </c>
      <c r="BB159" s="108">
        <v>0</v>
      </c>
      <c r="BC159" s="108"/>
      <c r="BD159" s="108"/>
      <c r="BE159" s="108"/>
      <c r="BF159" s="108"/>
      <c r="BG159" s="108"/>
      <c r="BH159" s="108"/>
      <c r="BI159" s="108"/>
      <c r="BJ159" s="110">
        <f t="shared" si="179"/>
        <v>0</v>
      </c>
      <c r="BK159" s="106">
        <v>0</v>
      </c>
      <c r="BL159" s="110">
        <v>0</v>
      </c>
      <c r="BM159" s="106">
        <v>0</v>
      </c>
      <c r="BN159" s="106">
        <v>0</v>
      </c>
      <c r="BO159" s="106">
        <v>0</v>
      </c>
      <c r="BP159" s="106"/>
      <c r="BQ159" s="106"/>
      <c r="BR159" s="106"/>
      <c r="BS159" s="106"/>
      <c r="BT159" s="106"/>
      <c r="BU159" s="106"/>
      <c r="BV159" s="106"/>
      <c r="BW159" s="110">
        <f t="shared" si="180"/>
        <v>0</v>
      </c>
      <c r="BX159" s="106">
        <v>0</v>
      </c>
      <c r="BY159" s="110">
        <v>0</v>
      </c>
      <c r="BZ159" s="106">
        <v>0</v>
      </c>
      <c r="CA159" s="106">
        <v>0</v>
      </c>
      <c r="CB159" s="106">
        <v>0</v>
      </c>
      <c r="CC159" s="106"/>
      <c r="CD159" s="106"/>
      <c r="CE159" s="106"/>
      <c r="CF159" s="106"/>
      <c r="CG159" s="106"/>
      <c r="CH159" s="106"/>
      <c r="CI159" s="106"/>
      <c r="CJ159" s="110">
        <f t="shared" si="181"/>
        <v>0</v>
      </c>
      <c r="CK159" s="93">
        <f t="shared" si="136"/>
        <v>0</v>
      </c>
      <c r="CL159" s="93">
        <f t="shared" si="169"/>
        <v>0</v>
      </c>
      <c r="CM159" s="93">
        <f t="shared" si="170"/>
        <v>0</v>
      </c>
      <c r="CN159" s="93">
        <f t="shared" si="171"/>
        <v>0</v>
      </c>
      <c r="CO159" s="120"/>
      <c r="CP159" s="115">
        <v>0</v>
      </c>
      <c r="CQ159" s="115">
        <f t="shared" si="172"/>
        <v>0</v>
      </c>
      <c r="CR159" s="115">
        <v>0</v>
      </c>
      <c r="CS159" s="115">
        <f t="shared" si="182"/>
        <v>0</v>
      </c>
      <c r="CT159" s="115">
        <v>0</v>
      </c>
      <c r="CU159" s="115">
        <f t="shared" si="174"/>
        <v>0</v>
      </c>
      <c r="CV159" s="115">
        <v>0</v>
      </c>
      <c r="CW159" s="115">
        <f>+BW159-CV159</f>
        <v>0</v>
      </c>
      <c r="CX159" s="115">
        <v>0</v>
      </c>
      <c r="CY159" s="115">
        <f>+CJ159-CX159</f>
        <v>0</v>
      </c>
      <c r="DA159" s="4">
        <v>4494000000</v>
      </c>
      <c r="DB159" s="103">
        <f>+F159-DA159</f>
        <v>0</v>
      </c>
      <c r="DC159" s="104">
        <v>4494000000</v>
      </c>
      <c r="DD159" s="103">
        <f>+DC159-AJ159</f>
        <v>4494000000</v>
      </c>
      <c r="DE159" s="104">
        <v>4494000000</v>
      </c>
      <c r="DF159" s="103">
        <f>+DE159-AW159</f>
        <v>4494000000</v>
      </c>
      <c r="DG159" s="104">
        <v>0</v>
      </c>
      <c r="DH159" s="103">
        <f>+DG159-BJ159</f>
        <v>0</v>
      </c>
      <c r="DI159" s="104">
        <v>0</v>
      </c>
      <c r="DJ159" s="103">
        <f>+DI159-BW159</f>
        <v>0</v>
      </c>
    </row>
    <row r="160" spans="1:114" s="102" customFormat="1" outlineLevel="4" x14ac:dyDescent="0.25">
      <c r="A160" s="99" t="s">
        <v>339</v>
      </c>
      <c r="B160" s="102" t="str">
        <f>C160&amp;D160</f>
        <v>A 3-6-3-6616</v>
      </c>
      <c r="C160" s="100" t="s">
        <v>340</v>
      </c>
      <c r="D160" s="67">
        <v>16</v>
      </c>
      <c r="E160" s="178" t="s">
        <v>341</v>
      </c>
      <c r="F160" s="111">
        <v>541000000</v>
      </c>
      <c r="G160" s="110">
        <v>0</v>
      </c>
      <c r="H160" s="111">
        <v>0</v>
      </c>
      <c r="I160" s="106"/>
      <c r="J160" s="106"/>
      <c r="K160" s="110"/>
      <c r="L160" s="119"/>
      <c r="M160" s="110"/>
      <c r="N160" s="119"/>
      <c r="O160" s="110"/>
      <c r="P160" s="110"/>
      <c r="Q160" s="106"/>
      <c r="R160" s="106"/>
      <c r="S160" s="108"/>
      <c r="T160" s="108"/>
      <c r="U160" s="108"/>
      <c r="V160" s="108"/>
      <c r="W160" s="108"/>
      <c r="X160" s="108"/>
      <c r="Y160" s="108"/>
      <c r="Z160" s="108"/>
      <c r="AA160" s="108"/>
      <c r="AB160" s="108"/>
      <c r="AC160" s="108"/>
      <c r="AD160" s="108"/>
      <c r="AE160" s="110">
        <f t="shared" si="137"/>
        <v>0</v>
      </c>
      <c r="AF160" s="111">
        <f t="shared" si="137"/>
        <v>0</v>
      </c>
      <c r="AG160" s="119"/>
      <c r="AH160" s="108"/>
      <c r="AI160" s="108"/>
      <c r="AJ160" s="110">
        <f>+F160-AE160+AF160</f>
        <v>541000000</v>
      </c>
      <c r="AK160" s="179">
        <v>0</v>
      </c>
      <c r="AL160" s="125">
        <v>0</v>
      </c>
      <c r="AM160" s="125">
        <v>0</v>
      </c>
      <c r="AN160" s="106">
        <v>0</v>
      </c>
      <c r="AO160" s="106">
        <v>0</v>
      </c>
      <c r="AP160" s="106"/>
      <c r="AQ160" s="106"/>
      <c r="AR160" s="106"/>
      <c r="AS160" s="106"/>
      <c r="AT160" s="106"/>
      <c r="AU160" s="106"/>
      <c r="AV160" s="106"/>
      <c r="AW160" s="111">
        <f t="shared" si="178"/>
        <v>0</v>
      </c>
      <c r="AX160" s="109">
        <v>0</v>
      </c>
      <c r="AY160" s="119">
        <v>0</v>
      </c>
      <c r="AZ160" s="106">
        <v>0</v>
      </c>
      <c r="BA160" s="108">
        <v>0</v>
      </c>
      <c r="BB160" s="108">
        <v>0</v>
      </c>
      <c r="BC160" s="108"/>
      <c r="BD160" s="108"/>
      <c r="BE160" s="108"/>
      <c r="BF160" s="108"/>
      <c r="BG160" s="108"/>
      <c r="BH160" s="108"/>
      <c r="BI160" s="108"/>
      <c r="BJ160" s="110">
        <f t="shared" si="179"/>
        <v>0</v>
      </c>
      <c r="BK160" s="106">
        <v>0</v>
      </c>
      <c r="BL160" s="110">
        <v>0</v>
      </c>
      <c r="BM160" s="106">
        <v>0</v>
      </c>
      <c r="BN160" s="106">
        <v>0</v>
      </c>
      <c r="BO160" s="106">
        <v>0</v>
      </c>
      <c r="BP160" s="106"/>
      <c r="BQ160" s="106"/>
      <c r="BR160" s="106"/>
      <c r="BS160" s="106"/>
      <c r="BT160" s="106"/>
      <c r="BU160" s="106"/>
      <c r="BV160" s="106"/>
      <c r="BW160" s="110">
        <f t="shared" si="180"/>
        <v>0</v>
      </c>
      <c r="BX160" s="106">
        <v>0</v>
      </c>
      <c r="BY160" s="110">
        <v>0</v>
      </c>
      <c r="BZ160" s="106">
        <v>0</v>
      </c>
      <c r="CA160" s="106">
        <v>0</v>
      </c>
      <c r="CB160" s="106">
        <v>0</v>
      </c>
      <c r="CC160" s="106"/>
      <c r="CD160" s="106"/>
      <c r="CE160" s="106"/>
      <c r="CF160" s="106"/>
      <c r="CG160" s="106"/>
      <c r="CH160" s="106"/>
      <c r="CI160" s="106"/>
      <c r="CJ160" s="110">
        <f t="shared" si="181"/>
        <v>0</v>
      </c>
      <c r="CK160" s="93">
        <f t="shared" si="136"/>
        <v>541000000</v>
      </c>
      <c r="CL160" s="93">
        <f t="shared" si="169"/>
        <v>0</v>
      </c>
      <c r="CM160" s="93">
        <f t="shared" si="170"/>
        <v>0</v>
      </c>
      <c r="CN160" s="93">
        <f t="shared" si="171"/>
        <v>0</v>
      </c>
      <c r="CO160" s="120"/>
      <c r="CP160" s="115">
        <v>541000000</v>
      </c>
      <c r="CQ160" s="115">
        <f t="shared" si="172"/>
        <v>0</v>
      </c>
      <c r="CR160" s="115">
        <v>0</v>
      </c>
      <c r="CS160" s="115">
        <f t="shared" si="182"/>
        <v>0</v>
      </c>
      <c r="CT160" s="115">
        <v>0</v>
      </c>
      <c r="CU160" s="115">
        <f t="shared" si="174"/>
        <v>0</v>
      </c>
      <c r="CV160" s="115">
        <v>0</v>
      </c>
      <c r="CW160" s="115">
        <f>+BW160-CV160</f>
        <v>0</v>
      </c>
      <c r="CX160" s="115">
        <v>0</v>
      </c>
      <c r="CY160" s="115">
        <f>+CJ160-CX160</f>
        <v>0</v>
      </c>
      <c r="DA160" s="4">
        <v>541000000</v>
      </c>
      <c r="DB160" s="103">
        <f>+F160-DA160</f>
        <v>0</v>
      </c>
      <c r="DC160" s="104">
        <v>541000000</v>
      </c>
      <c r="DD160" s="103">
        <f>+DC160-AJ160</f>
        <v>0</v>
      </c>
      <c r="DE160" s="104">
        <v>0</v>
      </c>
      <c r="DF160" s="103">
        <f>+DE160-AW160</f>
        <v>0</v>
      </c>
      <c r="DG160" s="104">
        <v>0</v>
      </c>
      <c r="DH160" s="103">
        <f>+DG160-BJ160</f>
        <v>0</v>
      </c>
      <c r="DI160" s="104">
        <v>0</v>
      </c>
      <c r="DJ160" s="103">
        <f>+DI160-BW160</f>
        <v>0</v>
      </c>
    </row>
    <row r="161" spans="1:114" s="102" customFormat="1" ht="16.5" outlineLevel="4" thickBot="1" x14ac:dyDescent="0.3">
      <c r="B161" s="102" t="str">
        <f>+C161&amp;D161</f>
        <v>A 3-6-3-99910</v>
      </c>
      <c r="C161" s="126" t="s">
        <v>342</v>
      </c>
      <c r="D161" s="79">
        <v>10</v>
      </c>
      <c r="E161" s="180" t="s">
        <v>343</v>
      </c>
      <c r="F161" s="132">
        <v>0</v>
      </c>
      <c r="G161" s="129">
        <v>0</v>
      </c>
      <c r="H161" s="132">
        <v>0</v>
      </c>
      <c r="I161" s="129"/>
      <c r="J161" s="129"/>
      <c r="K161" s="129"/>
      <c r="L161" s="131"/>
      <c r="M161" s="129"/>
      <c r="N161" s="131"/>
      <c r="O161" s="129"/>
      <c r="P161" s="129"/>
      <c r="Q161" s="129"/>
      <c r="R161" s="129"/>
      <c r="S161" s="131"/>
      <c r="T161" s="131"/>
      <c r="U161" s="131"/>
      <c r="V161" s="131"/>
      <c r="W161" s="131"/>
      <c r="X161" s="131"/>
      <c r="Y161" s="131"/>
      <c r="Z161" s="131"/>
      <c r="AA161" s="131"/>
      <c r="AB161" s="131"/>
      <c r="AC161" s="131"/>
      <c r="AD161" s="131"/>
      <c r="AE161" s="129">
        <f t="shared" si="137"/>
        <v>0</v>
      </c>
      <c r="AF161" s="132">
        <f t="shared" si="137"/>
        <v>0</v>
      </c>
      <c r="AG161" s="131"/>
      <c r="AH161" s="131"/>
      <c r="AI161" s="131"/>
      <c r="AJ161" s="129">
        <f>+F161-AE161+AF161</f>
        <v>0</v>
      </c>
      <c r="AK161" s="181">
        <v>0</v>
      </c>
      <c r="AL161" s="136">
        <v>0</v>
      </c>
      <c r="AM161" s="125">
        <v>0</v>
      </c>
      <c r="AN161" s="106">
        <v>0</v>
      </c>
      <c r="AO161" s="137">
        <v>0</v>
      </c>
      <c r="AP161" s="137"/>
      <c r="AQ161" s="137"/>
      <c r="AR161" s="137"/>
      <c r="AS161" s="137"/>
      <c r="AT161" s="137"/>
      <c r="AU161" s="137"/>
      <c r="AV161" s="137"/>
      <c r="AW161" s="132">
        <f t="shared" si="178"/>
        <v>0</v>
      </c>
      <c r="AX161" s="182">
        <v>0</v>
      </c>
      <c r="AY161" s="131">
        <v>0</v>
      </c>
      <c r="AZ161" s="137">
        <v>0</v>
      </c>
      <c r="BA161" s="183">
        <v>0</v>
      </c>
      <c r="BB161" s="183">
        <v>0</v>
      </c>
      <c r="BC161" s="183"/>
      <c r="BD161" s="183"/>
      <c r="BE161" s="183"/>
      <c r="BF161" s="183"/>
      <c r="BG161" s="183"/>
      <c r="BH161" s="183"/>
      <c r="BI161" s="183"/>
      <c r="BJ161" s="129">
        <f t="shared" si="179"/>
        <v>0</v>
      </c>
      <c r="BK161" s="137">
        <v>0</v>
      </c>
      <c r="BL161" s="129">
        <v>0</v>
      </c>
      <c r="BM161" s="106">
        <v>0</v>
      </c>
      <c r="BN161" s="137">
        <v>0</v>
      </c>
      <c r="BO161" s="137">
        <v>0</v>
      </c>
      <c r="BP161" s="137"/>
      <c r="BQ161" s="137"/>
      <c r="BR161" s="137"/>
      <c r="BS161" s="137"/>
      <c r="BT161" s="137"/>
      <c r="BU161" s="137"/>
      <c r="BV161" s="137"/>
      <c r="BW161" s="129">
        <f t="shared" si="180"/>
        <v>0</v>
      </c>
      <c r="BX161" s="137">
        <v>0</v>
      </c>
      <c r="BY161" s="129">
        <v>0</v>
      </c>
      <c r="BZ161" s="106">
        <v>0</v>
      </c>
      <c r="CA161" s="106">
        <v>0</v>
      </c>
      <c r="CB161" s="137">
        <v>0</v>
      </c>
      <c r="CC161" s="137"/>
      <c r="CD161" s="137"/>
      <c r="CE161" s="137"/>
      <c r="CF161" s="137"/>
      <c r="CG161" s="137"/>
      <c r="CH161" s="137"/>
      <c r="CI161" s="137"/>
      <c r="CJ161" s="129">
        <f t="shared" si="181"/>
        <v>0</v>
      </c>
      <c r="CK161" s="138">
        <f t="shared" si="136"/>
        <v>0</v>
      </c>
      <c r="CL161" s="138">
        <f t="shared" si="169"/>
        <v>0</v>
      </c>
      <c r="CM161" s="138">
        <f t="shared" si="170"/>
        <v>0</v>
      </c>
      <c r="CN161" s="138">
        <f t="shared" si="171"/>
        <v>0</v>
      </c>
      <c r="CO161" s="120"/>
      <c r="CP161" s="115">
        <v>0</v>
      </c>
      <c r="CQ161" s="115">
        <f t="shared" si="172"/>
        <v>0</v>
      </c>
      <c r="CR161" s="115">
        <v>0</v>
      </c>
      <c r="CS161" s="115">
        <f t="shared" si="182"/>
        <v>0</v>
      </c>
      <c r="CT161" s="115">
        <v>0</v>
      </c>
      <c r="CU161" s="115">
        <f t="shared" si="174"/>
        <v>0</v>
      </c>
      <c r="CV161" s="115">
        <v>0</v>
      </c>
      <c r="CW161" s="115">
        <f>+BW161-CV161</f>
        <v>0</v>
      </c>
      <c r="CX161" s="115">
        <v>0</v>
      </c>
      <c r="CY161" s="115">
        <f>+CJ161-CX161</f>
        <v>0</v>
      </c>
      <c r="DA161" s="104"/>
      <c r="DB161" s="103"/>
      <c r="DC161" s="104"/>
      <c r="DD161" s="103"/>
      <c r="DE161" s="104"/>
      <c r="DF161" s="103"/>
      <c r="DG161" s="104"/>
      <c r="DH161" s="103"/>
      <c r="DI161" s="104"/>
      <c r="DJ161" s="103"/>
    </row>
    <row r="162" spans="1:114" ht="16.5" thickBot="1" x14ac:dyDescent="0.3">
      <c r="C162" s="184"/>
      <c r="D162" s="143"/>
      <c r="E162" s="185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  <c r="Z162" s="173"/>
      <c r="AA162" s="173"/>
      <c r="AB162" s="173"/>
      <c r="AC162" s="173"/>
      <c r="AD162" s="173"/>
      <c r="AE162" s="173"/>
      <c r="AF162" s="173"/>
      <c r="AG162" s="173"/>
      <c r="AH162" s="173"/>
      <c r="AI162" s="173"/>
      <c r="AJ162" s="186"/>
      <c r="AK162" s="173"/>
      <c r="AL162" s="173"/>
      <c r="AM162" s="173"/>
      <c r="AN162" s="173"/>
      <c r="AO162" s="173"/>
      <c r="AP162" s="173"/>
      <c r="AQ162" s="187"/>
      <c r="AR162" s="173"/>
      <c r="AS162" s="173"/>
      <c r="AT162" s="173"/>
      <c r="AU162" s="173"/>
      <c r="AV162" s="173"/>
      <c r="AW162" s="173"/>
      <c r="AX162" s="173"/>
      <c r="AY162" s="173"/>
      <c r="AZ162" s="119"/>
      <c r="BA162" s="173"/>
      <c r="BB162" s="173"/>
      <c r="BC162" s="173"/>
      <c r="BD162" s="173"/>
      <c r="BE162" s="173"/>
      <c r="BF162" s="173"/>
      <c r="BG162" s="173"/>
      <c r="BH162" s="173"/>
      <c r="BI162" s="173"/>
      <c r="BJ162" s="173"/>
      <c r="BK162" s="173"/>
      <c r="BL162" s="173"/>
      <c r="BM162" s="173"/>
      <c r="BN162" s="173"/>
      <c r="BO162" s="173"/>
      <c r="BP162" s="173"/>
      <c r="BQ162" s="173"/>
      <c r="BR162" s="173"/>
      <c r="BS162" s="173"/>
      <c r="BT162" s="173"/>
      <c r="BU162" s="173"/>
      <c r="BV162" s="173"/>
      <c r="BW162" s="173"/>
      <c r="BX162" s="173"/>
      <c r="BY162" s="173"/>
      <c r="BZ162" s="173"/>
      <c r="CA162" s="173"/>
      <c r="CB162" s="173"/>
      <c r="CC162" s="173"/>
      <c r="CD162" s="173"/>
      <c r="CE162" s="173"/>
      <c r="CF162" s="173"/>
      <c r="CG162" s="173"/>
      <c r="CH162" s="173"/>
      <c r="CI162" s="173"/>
      <c r="CJ162" s="173"/>
      <c r="CK162" s="187"/>
      <c r="CL162" s="187"/>
      <c r="CM162" s="187"/>
      <c r="CN162" s="188"/>
      <c r="CO162" s="17"/>
      <c r="CP162" s="169"/>
      <c r="CQ162" s="169">
        <f t="shared" si="172"/>
        <v>0</v>
      </c>
      <c r="CR162" s="169">
        <v>0</v>
      </c>
      <c r="CS162" s="169"/>
      <c r="CT162" s="169">
        <v>0</v>
      </c>
      <c r="CU162" s="169">
        <f t="shared" si="174"/>
        <v>0</v>
      </c>
      <c r="CV162" s="169">
        <v>0</v>
      </c>
      <c r="CW162" s="169"/>
      <c r="CX162" s="169">
        <v>0</v>
      </c>
      <c r="CY162" s="115">
        <f>+CX162-CJ162</f>
        <v>0</v>
      </c>
    </row>
    <row r="163" spans="1:114" s="48" customFormat="1" x14ac:dyDescent="0.2">
      <c r="A163" s="48" t="s">
        <v>344</v>
      </c>
      <c r="C163" s="189"/>
      <c r="D163" s="143"/>
      <c r="E163" s="49" t="s">
        <v>345</v>
      </c>
      <c r="F163" s="190">
        <f>+F164+F165+F166+F167+F168+F171+F172+F173+F174+F177+F178+F179+F180+F183</f>
        <v>34821000000</v>
      </c>
      <c r="G163" s="190">
        <f t="shared" ref="G163:AI163" si="185">+G164+G165+G166+G167+G168+G171+G172+G173+G174+G177+G178+G179+G180+G183</f>
        <v>0</v>
      </c>
      <c r="H163" s="190">
        <f t="shared" si="185"/>
        <v>0</v>
      </c>
      <c r="I163" s="190">
        <f t="shared" si="185"/>
        <v>0</v>
      </c>
      <c r="J163" s="190">
        <f t="shared" si="185"/>
        <v>0</v>
      </c>
      <c r="K163" s="190">
        <f t="shared" si="185"/>
        <v>0</v>
      </c>
      <c r="L163" s="190">
        <f t="shared" si="185"/>
        <v>0</v>
      </c>
      <c r="M163" s="190">
        <f t="shared" si="185"/>
        <v>0</v>
      </c>
      <c r="N163" s="190">
        <f t="shared" si="185"/>
        <v>0</v>
      </c>
      <c r="O163" s="190">
        <f t="shared" si="185"/>
        <v>0</v>
      </c>
      <c r="P163" s="190">
        <f t="shared" si="185"/>
        <v>0</v>
      </c>
      <c r="Q163" s="190">
        <f t="shared" si="185"/>
        <v>0</v>
      </c>
      <c r="R163" s="190">
        <f t="shared" si="185"/>
        <v>0</v>
      </c>
      <c r="S163" s="190">
        <f t="shared" si="185"/>
        <v>0</v>
      </c>
      <c r="T163" s="190">
        <f t="shared" si="185"/>
        <v>0</v>
      </c>
      <c r="U163" s="190">
        <f t="shared" si="185"/>
        <v>0</v>
      </c>
      <c r="V163" s="190">
        <f t="shared" si="185"/>
        <v>0</v>
      </c>
      <c r="W163" s="190">
        <f t="shared" si="185"/>
        <v>0</v>
      </c>
      <c r="X163" s="190">
        <f t="shared" si="185"/>
        <v>0</v>
      </c>
      <c r="Y163" s="190">
        <f t="shared" si="185"/>
        <v>0</v>
      </c>
      <c r="Z163" s="190">
        <f t="shared" si="185"/>
        <v>0</v>
      </c>
      <c r="AA163" s="190">
        <f t="shared" si="185"/>
        <v>0</v>
      </c>
      <c r="AB163" s="190">
        <f t="shared" si="185"/>
        <v>0</v>
      </c>
      <c r="AC163" s="190">
        <f t="shared" si="185"/>
        <v>0</v>
      </c>
      <c r="AD163" s="190">
        <f t="shared" si="185"/>
        <v>0</v>
      </c>
      <c r="AE163" s="190">
        <f t="shared" si="185"/>
        <v>0</v>
      </c>
      <c r="AF163" s="190">
        <f t="shared" si="185"/>
        <v>0</v>
      </c>
      <c r="AG163" s="190">
        <f t="shared" si="185"/>
        <v>4837676780</v>
      </c>
      <c r="AH163" s="190">
        <f t="shared" si="185"/>
        <v>0</v>
      </c>
      <c r="AI163" s="190">
        <f t="shared" si="185"/>
        <v>0</v>
      </c>
      <c r="AJ163" s="190">
        <f>+AJ164+AJ165+AJ166+AJ167+AJ168+AJ171+AJ172+AJ173+AJ174+AJ177+AJ178+AJ179+AJ180+AJ183</f>
        <v>29983323220</v>
      </c>
      <c r="AK163" s="190">
        <f t="shared" ref="AK163:CJ163" si="186">+AK164+AK165+AK166+AK167+AK168+AK171+AK172+AK173+AK174+AK177+AK178+AK179+AK180+AK183</f>
        <v>6663959369</v>
      </c>
      <c r="AL163" s="190">
        <f t="shared" si="186"/>
        <v>3957667230</v>
      </c>
      <c r="AM163" s="190">
        <f t="shared" si="186"/>
        <v>991261686</v>
      </c>
      <c r="AN163" s="190">
        <f t="shared" si="186"/>
        <v>513429648</v>
      </c>
      <c r="AO163" s="190">
        <f t="shared" si="186"/>
        <v>796967521</v>
      </c>
      <c r="AP163" s="190">
        <f t="shared" si="186"/>
        <v>0</v>
      </c>
      <c r="AQ163" s="190">
        <f t="shared" si="186"/>
        <v>0</v>
      </c>
      <c r="AR163" s="190">
        <f t="shared" si="186"/>
        <v>0</v>
      </c>
      <c r="AS163" s="190">
        <f t="shared" si="186"/>
        <v>0</v>
      </c>
      <c r="AT163" s="190">
        <f t="shared" si="186"/>
        <v>0</v>
      </c>
      <c r="AU163" s="190">
        <f t="shared" si="186"/>
        <v>0</v>
      </c>
      <c r="AV163" s="190">
        <f t="shared" si="186"/>
        <v>0</v>
      </c>
      <c r="AW163" s="190">
        <f t="shared" si="186"/>
        <v>12923285454</v>
      </c>
      <c r="AX163" s="190">
        <f t="shared" si="186"/>
        <v>1668791645</v>
      </c>
      <c r="AY163" s="190">
        <f t="shared" si="186"/>
        <v>2620245259</v>
      </c>
      <c r="AZ163" s="190">
        <f t="shared" si="186"/>
        <v>2110300576</v>
      </c>
      <c r="BA163" s="190">
        <f t="shared" si="186"/>
        <v>980929476</v>
      </c>
      <c r="BB163" s="190">
        <f t="shared" si="186"/>
        <v>667555240</v>
      </c>
      <c r="BC163" s="190">
        <f t="shared" si="186"/>
        <v>0</v>
      </c>
      <c r="BD163" s="190">
        <f t="shared" si="186"/>
        <v>0</v>
      </c>
      <c r="BE163" s="190">
        <f t="shared" si="186"/>
        <v>0</v>
      </c>
      <c r="BF163" s="190">
        <f t="shared" si="186"/>
        <v>0</v>
      </c>
      <c r="BG163" s="190">
        <f t="shared" si="186"/>
        <v>0</v>
      </c>
      <c r="BH163" s="190">
        <f t="shared" si="186"/>
        <v>0</v>
      </c>
      <c r="BI163" s="190">
        <f t="shared" si="186"/>
        <v>0</v>
      </c>
      <c r="BJ163" s="190">
        <f t="shared" si="186"/>
        <v>8047822196</v>
      </c>
      <c r="BK163" s="190">
        <f t="shared" si="186"/>
        <v>0</v>
      </c>
      <c r="BL163" s="190">
        <f t="shared" si="186"/>
        <v>506293931</v>
      </c>
      <c r="BM163" s="190">
        <f t="shared" si="186"/>
        <v>348481812</v>
      </c>
      <c r="BN163" s="190">
        <f t="shared" si="186"/>
        <v>649452210</v>
      </c>
      <c r="BO163" s="190">
        <f t="shared" si="186"/>
        <v>722881548</v>
      </c>
      <c r="BP163" s="190">
        <f t="shared" si="186"/>
        <v>0</v>
      </c>
      <c r="BQ163" s="190">
        <f t="shared" si="186"/>
        <v>0</v>
      </c>
      <c r="BR163" s="190">
        <f t="shared" si="186"/>
        <v>0</v>
      </c>
      <c r="BS163" s="190">
        <f t="shared" si="186"/>
        <v>0</v>
      </c>
      <c r="BT163" s="190">
        <f t="shared" si="186"/>
        <v>0</v>
      </c>
      <c r="BU163" s="190">
        <f t="shared" si="186"/>
        <v>0</v>
      </c>
      <c r="BV163" s="190">
        <f t="shared" si="186"/>
        <v>0</v>
      </c>
      <c r="BW163" s="190">
        <f t="shared" si="186"/>
        <v>2247860770</v>
      </c>
      <c r="BX163" s="190">
        <f t="shared" si="186"/>
        <v>0</v>
      </c>
      <c r="BY163" s="190">
        <f t="shared" si="186"/>
        <v>502965428</v>
      </c>
      <c r="BZ163" s="190">
        <f t="shared" si="186"/>
        <v>351810315</v>
      </c>
      <c r="CA163" s="190">
        <f t="shared" si="186"/>
        <v>649452210</v>
      </c>
      <c r="CB163" s="190">
        <f t="shared" si="186"/>
        <v>696414650</v>
      </c>
      <c r="CC163" s="190">
        <f t="shared" si="186"/>
        <v>0</v>
      </c>
      <c r="CD163" s="190">
        <f t="shared" si="186"/>
        <v>0</v>
      </c>
      <c r="CE163" s="190">
        <f t="shared" si="186"/>
        <v>0</v>
      </c>
      <c r="CF163" s="190">
        <f t="shared" si="186"/>
        <v>0</v>
      </c>
      <c r="CG163" s="190">
        <f t="shared" si="186"/>
        <v>0</v>
      </c>
      <c r="CH163" s="190">
        <f t="shared" si="186"/>
        <v>0</v>
      </c>
      <c r="CI163" s="190">
        <f t="shared" si="186"/>
        <v>0</v>
      </c>
      <c r="CJ163" s="190">
        <f t="shared" si="186"/>
        <v>2247860770</v>
      </c>
      <c r="CK163" s="190">
        <f t="shared" si="136"/>
        <v>17060037766</v>
      </c>
      <c r="CL163" s="190">
        <f t="shared" si="169"/>
        <v>4875463258</v>
      </c>
      <c r="CM163" s="190">
        <f t="shared" si="170"/>
        <v>5799961426</v>
      </c>
      <c r="CN163" s="190">
        <f t="shared" si="171"/>
        <v>0</v>
      </c>
      <c r="CO163" s="62"/>
      <c r="CP163" s="191">
        <f>+CP164+CP165+CP166+CP167+CP168+CP171+CP172+CP173+CP174+CP177+CP178+CP179+CP180+CP183</f>
        <v>29983323220</v>
      </c>
      <c r="CQ163" s="191">
        <f t="shared" si="172"/>
        <v>0</v>
      </c>
      <c r="CR163" s="191">
        <f>+CR164+CR165+CR166+CR167+CR168+CR171+CR172+CR173+CR174+CR177+CR178+CR179+CR180+CR183</f>
        <v>12923285454</v>
      </c>
      <c r="CS163" s="191">
        <f>+CS164+CS165+CS166+CS167+CS168+CS171+CS172+CS173+CS174+CS177+CS178+CS179+CS180+CS183</f>
        <v>0</v>
      </c>
      <c r="CT163" s="191">
        <f>+CT164+CT165+CT166+CT167+CT168+CT171+CT172+CT173+CT174+CT177+CT178+CT179+CT180+CT183</f>
        <v>8047822196</v>
      </c>
      <c r="CU163" s="191">
        <f t="shared" si="174"/>
        <v>0</v>
      </c>
      <c r="CV163" s="191">
        <f>+CV164+CV165+CV166+CV167+CV168+CV171+CV172+CV173+CV174+CV177+CV178+CV179+CV180+CV183</f>
        <v>2247860770</v>
      </c>
      <c r="CW163" s="191">
        <f>+CW164+CW165+CW166+CW167+CW168+CW171+CW172+CW173+CW174+CW177+CW178+CW179+CW180+CW183</f>
        <v>0</v>
      </c>
      <c r="CX163" s="191">
        <f>+CX164+CX165+CX166+CX167+CX168+CX171+CX172+CX173+CX174+CX177+CX178+CX179+CX180+CX183</f>
        <v>2247860770</v>
      </c>
      <c r="CY163" s="192">
        <f>+CX163-CJ163</f>
        <v>0</v>
      </c>
      <c r="DA163" s="64"/>
      <c r="DB163" s="65"/>
      <c r="DC163" s="64"/>
      <c r="DD163" s="65"/>
      <c r="DE163" s="64"/>
      <c r="DF163" s="65"/>
      <c r="DG163" s="64"/>
      <c r="DH163" s="65"/>
      <c r="DI163" s="64"/>
      <c r="DJ163" s="65"/>
    </row>
    <row r="164" spans="1:114" s="201" customFormat="1" ht="53.25" customHeight="1" x14ac:dyDescent="0.25">
      <c r="A164" s="99" t="s">
        <v>346</v>
      </c>
      <c r="B164" s="193" t="str">
        <f>+C164&amp;D164</f>
        <v>C 121-800-110</v>
      </c>
      <c r="C164" s="194" t="s">
        <v>347</v>
      </c>
      <c r="D164" s="195">
        <v>10</v>
      </c>
      <c r="E164" s="196" t="s">
        <v>348</v>
      </c>
      <c r="F164" s="197">
        <v>16600000000</v>
      </c>
      <c r="G164" s="197">
        <v>0</v>
      </c>
      <c r="H164" s="197">
        <v>0</v>
      </c>
      <c r="I164" s="197"/>
      <c r="J164" s="197"/>
      <c r="K164" s="197"/>
      <c r="L164" s="197"/>
      <c r="M164" s="197"/>
      <c r="N164" s="197"/>
      <c r="O164" s="197"/>
      <c r="P164" s="197"/>
      <c r="Q164" s="197"/>
      <c r="R164" s="197"/>
      <c r="S164" s="197"/>
      <c r="T164" s="197"/>
      <c r="U164" s="197"/>
      <c r="V164" s="197"/>
      <c r="W164" s="197"/>
      <c r="X164" s="197"/>
      <c r="Y164" s="197"/>
      <c r="Z164" s="197"/>
      <c r="AA164" s="197"/>
      <c r="AB164" s="197"/>
      <c r="AC164" s="197"/>
      <c r="AD164" s="197"/>
      <c r="AE164" s="198">
        <f t="shared" ref="AE164:AF173" si="187">+G164+I164+K164+M164+O164+Q164+S164+U164+W164+Y164+AA164+AC164</f>
        <v>0</v>
      </c>
      <c r="AF164" s="198">
        <f t="shared" si="187"/>
        <v>0</v>
      </c>
      <c r="AG164" s="197">
        <v>2600000000</v>
      </c>
      <c r="AH164" s="197"/>
      <c r="AI164" s="197"/>
      <c r="AJ164" s="197">
        <f>+F164-AE164+AF164-AG164</f>
        <v>14000000000</v>
      </c>
      <c r="AK164" s="125">
        <v>0</v>
      </c>
      <c r="AL164" s="125">
        <v>0</v>
      </c>
      <c r="AM164" s="113">
        <v>0</v>
      </c>
      <c r="AN164" s="106">
        <v>0</v>
      </c>
      <c r="AO164" s="197">
        <v>0</v>
      </c>
      <c r="AP164" s="197"/>
      <c r="AQ164" s="197"/>
      <c r="AR164" s="197"/>
      <c r="AS164" s="197"/>
      <c r="AT164" s="197"/>
      <c r="AU164" s="197"/>
      <c r="AV164" s="197"/>
      <c r="AW164" s="197">
        <f t="shared" ref="AW164:AW186" si="188">+SUM(AK164:AV164)</f>
        <v>0</v>
      </c>
      <c r="AX164" s="197">
        <v>0</v>
      </c>
      <c r="AY164" s="197">
        <v>0</v>
      </c>
      <c r="AZ164" s="197">
        <v>0</v>
      </c>
      <c r="BA164" s="197">
        <v>0</v>
      </c>
      <c r="BB164" s="197">
        <v>0</v>
      </c>
      <c r="BC164" s="197"/>
      <c r="BD164" s="197"/>
      <c r="BE164" s="197"/>
      <c r="BF164" s="197"/>
      <c r="BG164" s="197"/>
      <c r="BH164" s="197"/>
      <c r="BI164" s="197"/>
      <c r="BJ164" s="197">
        <f t="shared" ref="BJ164:BJ178" si="189">+SUM(AX164:BI164)</f>
        <v>0</v>
      </c>
      <c r="BK164" s="197">
        <v>0</v>
      </c>
      <c r="BL164" s="197">
        <v>0</v>
      </c>
      <c r="BM164" s="106">
        <v>0</v>
      </c>
      <c r="BN164" s="197">
        <v>0</v>
      </c>
      <c r="BO164" s="197">
        <v>0</v>
      </c>
      <c r="BP164" s="197"/>
      <c r="BQ164" s="197"/>
      <c r="BR164" s="197"/>
      <c r="BS164" s="197"/>
      <c r="BT164" s="197"/>
      <c r="BU164" s="197"/>
      <c r="BV164" s="197"/>
      <c r="BW164" s="197">
        <f t="shared" ref="BW164:BW186" si="190">+SUM(BK164:BV164)</f>
        <v>0</v>
      </c>
      <c r="BX164" s="197">
        <v>0</v>
      </c>
      <c r="BY164" s="197">
        <v>0</v>
      </c>
      <c r="BZ164" s="106">
        <v>0</v>
      </c>
      <c r="CA164" s="106">
        <v>0</v>
      </c>
      <c r="CB164" s="197">
        <v>0</v>
      </c>
      <c r="CC164" s="197"/>
      <c r="CD164" s="197"/>
      <c r="CE164" s="197"/>
      <c r="CF164" s="197"/>
      <c r="CG164" s="197"/>
      <c r="CH164" s="197"/>
      <c r="CI164" s="197"/>
      <c r="CJ164" s="197">
        <f t="shared" ref="CJ164:CJ186" si="191">+SUM(BX164:CI164)</f>
        <v>0</v>
      </c>
      <c r="CK164" s="197">
        <f t="shared" si="136"/>
        <v>14000000000</v>
      </c>
      <c r="CL164" s="197">
        <f t="shared" si="169"/>
        <v>0</v>
      </c>
      <c r="CM164" s="197">
        <f t="shared" si="170"/>
        <v>0</v>
      </c>
      <c r="CN164" s="197">
        <f t="shared" si="171"/>
        <v>0</v>
      </c>
      <c r="CO164" s="199"/>
      <c r="CP164" s="115">
        <v>14000000000</v>
      </c>
      <c r="CQ164" s="200">
        <f t="shared" si="172"/>
        <v>0</v>
      </c>
      <c r="CR164" s="115">
        <v>0</v>
      </c>
      <c r="CS164" s="200">
        <f>+AW164-CR164</f>
        <v>0</v>
      </c>
      <c r="CT164" s="115">
        <v>0</v>
      </c>
      <c r="CU164" s="200">
        <f t="shared" si="174"/>
        <v>0</v>
      </c>
      <c r="CV164" s="115">
        <v>0</v>
      </c>
      <c r="CW164" s="115">
        <f>+BW164-CV164</f>
        <v>0</v>
      </c>
      <c r="CX164" s="115">
        <v>0</v>
      </c>
      <c r="CY164" s="115">
        <f>+CJ164-CX164</f>
        <v>0</v>
      </c>
      <c r="DA164" s="4">
        <v>16600000000</v>
      </c>
      <c r="DB164" s="103">
        <f>+F164-DA164</f>
        <v>0</v>
      </c>
      <c r="DC164" s="104">
        <v>16600000000</v>
      </c>
      <c r="DD164" s="103">
        <f>+DC164-AJ164</f>
        <v>2600000000</v>
      </c>
      <c r="DE164" s="104">
        <v>0</v>
      </c>
      <c r="DF164" s="103">
        <f>+DE164-AW164</f>
        <v>0</v>
      </c>
      <c r="DG164" s="104">
        <v>0</v>
      </c>
      <c r="DH164" s="103">
        <f>+DG164-BJ164</f>
        <v>0</v>
      </c>
      <c r="DI164" s="104">
        <v>0</v>
      </c>
      <c r="DJ164" s="103">
        <f>+DI164-BW164</f>
        <v>0</v>
      </c>
    </row>
    <row r="165" spans="1:114" s="201" customFormat="1" ht="31.5" x14ac:dyDescent="0.25">
      <c r="A165" s="99" t="s">
        <v>349</v>
      </c>
      <c r="B165" s="193" t="str">
        <f>+C165&amp;D165</f>
        <v>C 122-800-210</v>
      </c>
      <c r="C165" s="194" t="s">
        <v>350</v>
      </c>
      <c r="D165" s="195">
        <v>10</v>
      </c>
      <c r="E165" s="196" t="s">
        <v>351</v>
      </c>
      <c r="F165" s="197">
        <v>721000000</v>
      </c>
      <c r="G165" s="197">
        <v>0</v>
      </c>
      <c r="H165" s="197">
        <v>0</v>
      </c>
      <c r="I165" s="197">
        <v>0</v>
      </c>
      <c r="J165" s="197">
        <v>0</v>
      </c>
      <c r="K165" s="197">
        <v>0</v>
      </c>
      <c r="L165" s="197"/>
      <c r="M165" s="197">
        <v>0</v>
      </c>
      <c r="N165" s="197"/>
      <c r="O165" s="197">
        <v>0</v>
      </c>
      <c r="P165" s="197"/>
      <c r="Q165" s="197">
        <v>0</v>
      </c>
      <c r="R165" s="197"/>
      <c r="S165" s="197">
        <v>0</v>
      </c>
      <c r="T165" s="197">
        <v>0</v>
      </c>
      <c r="U165" s="197">
        <v>0</v>
      </c>
      <c r="V165" s="197">
        <v>0</v>
      </c>
      <c r="W165" s="197">
        <v>0</v>
      </c>
      <c r="X165" s="202"/>
      <c r="Y165" s="197"/>
      <c r="Z165" s="197"/>
      <c r="AA165" s="197"/>
      <c r="AB165" s="197"/>
      <c r="AC165" s="197"/>
      <c r="AD165" s="197"/>
      <c r="AE165" s="198">
        <f t="shared" si="187"/>
        <v>0</v>
      </c>
      <c r="AF165" s="198">
        <f t="shared" si="187"/>
        <v>0</v>
      </c>
      <c r="AG165" s="202"/>
      <c r="AH165" s="202"/>
      <c r="AI165" s="202"/>
      <c r="AJ165" s="197">
        <f>+F165-AE165+AF165-AG165</f>
        <v>721000000</v>
      </c>
      <c r="AK165" s="125">
        <v>721000000</v>
      </c>
      <c r="AL165" s="125">
        <v>0</v>
      </c>
      <c r="AM165" s="113">
        <v>0</v>
      </c>
      <c r="AN165" s="106">
        <v>0</v>
      </c>
      <c r="AO165" s="106">
        <v>0</v>
      </c>
      <c r="AP165" s="202"/>
      <c r="AQ165" s="202"/>
      <c r="AR165" s="202"/>
      <c r="AS165" s="202"/>
      <c r="AT165" s="202"/>
      <c r="AU165" s="202"/>
      <c r="AV165" s="202"/>
      <c r="AW165" s="197">
        <f t="shared" si="188"/>
        <v>721000000</v>
      </c>
      <c r="AX165" s="197">
        <v>721000000</v>
      </c>
      <c r="AY165" s="197">
        <v>0</v>
      </c>
      <c r="AZ165" s="197">
        <v>0</v>
      </c>
      <c r="BA165" s="197">
        <v>0</v>
      </c>
      <c r="BB165" s="197">
        <v>0</v>
      </c>
      <c r="BC165" s="202"/>
      <c r="BD165" s="202"/>
      <c r="BE165" s="202"/>
      <c r="BF165" s="202"/>
      <c r="BG165" s="202"/>
      <c r="BH165" s="202"/>
      <c r="BI165" s="202"/>
      <c r="BJ165" s="197">
        <f t="shared" si="189"/>
        <v>721000000</v>
      </c>
      <c r="BK165" s="197">
        <v>0</v>
      </c>
      <c r="BL165" s="197">
        <v>0</v>
      </c>
      <c r="BM165" s="106">
        <v>0</v>
      </c>
      <c r="BN165" s="106">
        <v>0</v>
      </c>
      <c r="BO165" s="202">
        <v>0</v>
      </c>
      <c r="BP165" s="202"/>
      <c r="BQ165" s="202"/>
      <c r="BR165" s="202"/>
      <c r="BS165" s="202"/>
      <c r="BT165" s="202"/>
      <c r="BU165" s="202"/>
      <c r="BV165" s="202"/>
      <c r="BW165" s="197">
        <f t="shared" si="190"/>
        <v>0</v>
      </c>
      <c r="BX165" s="197">
        <v>0</v>
      </c>
      <c r="BY165" s="202">
        <v>0</v>
      </c>
      <c r="BZ165" s="106">
        <v>0</v>
      </c>
      <c r="CA165" s="106">
        <v>0</v>
      </c>
      <c r="CB165" s="202">
        <v>0</v>
      </c>
      <c r="CC165" s="202"/>
      <c r="CD165" s="202"/>
      <c r="CE165" s="202"/>
      <c r="CF165" s="202"/>
      <c r="CG165" s="202"/>
      <c r="CH165" s="202"/>
      <c r="CI165" s="202"/>
      <c r="CJ165" s="197">
        <f t="shared" si="191"/>
        <v>0</v>
      </c>
      <c r="CK165" s="197">
        <f t="shared" si="136"/>
        <v>0</v>
      </c>
      <c r="CL165" s="197">
        <f t="shared" si="169"/>
        <v>0</v>
      </c>
      <c r="CM165" s="197">
        <f t="shared" si="170"/>
        <v>721000000</v>
      </c>
      <c r="CN165" s="197">
        <f t="shared" si="171"/>
        <v>0</v>
      </c>
      <c r="CP165" s="115">
        <v>721000000</v>
      </c>
      <c r="CQ165" s="200">
        <f t="shared" si="172"/>
        <v>0</v>
      </c>
      <c r="CR165" s="115">
        <v>721000000</v>
      </c>
      <c r="CS165" s="200">
        <f>+AW165-CR165</f>
        <v>0</v>
      </c>
      <c r="CT165" s="115">
        <v>721000000</v>
      </c>
      <c r="CU165" s="200">
        <f t="shared" si="174"/>
        <v>0</v>
      </c>
      <c r="CV165" s="115">
        <v>0</v>
      </c>
      <c r="CW165" s="115">
        <f>+BW165-CV165</f>
        <v>0</v>
      </c>
      <c r="CX165" s="115">
        <v>0</v>
      </c>
      <c r="CY165" s="115">
        <f>+CJ165-CX165</f>
        <v>0</v>
      </c>
      <c r="DA165" s="4">
        <v>721000000</v>
      </c>
      <c r="DB165" s="103">
        <f>+F165-DA165</f>
        <v>0</v>
      </c>
      <c r="DC165" s="104">
        <v>721000000</v>
      </c>
      <c r="DD165" s="103">
        <f>+DC165-AJ165</f>
        <v>0</v>
      </c>
      <c r="DE165" s="104">
        <v>721000000</v>
      </c>
      <c r="DF165" s="103">
        <f>+DE165-AW165</f>
        <v>0</v>
      </c>
      <c r="DG165" s="104">
        <v>721000000</v>
      </c>
      <c r="DH165" s="103">
        <f>+DG165-BJ165</f>
        <v>0</v>
      </c>
      <c r="DI165" s="104">
        <v>721000000</v>
      </c>
      <c r="DJ165" s="103">
        <f>+DI165-BW165</f>
        <v>721000000</v>
      </c>
    </row>
    <row r="166" spans="1:114" s="211" customFormat="1" ht="63" x14ac:dyDescent="0.25">
      <c r="A166" s="99" t="s">
        <v>352</v>
      </c>
      <c r="B166" s="203" t="str">
        <f>+C166&amp;D166</f>
        <v>C 213-800-110</v>
      </c>
      <c r="C166" s="204" t="s">
        <v>353</v>
      </c>
      <c r="D166" s="205">
        <v>10</v>
      </c>
      <c r="E166" s="206" t="s">
        <v>354</v>
      </c>
      <c r="F166" s="207">
        <v>800000000</v>
      </c>
      <c r="G166" s="197">
        <v>0</v>
      </c>
      <c r="H166" s="197">
        <v>0</v>
      </c>
      <c r="I166" s="197"/>
      <c r="J166" s="197"/>
      <c r="K166" s="197"/>
      <c r="L166" s="197"/>
      <c r="M166" s="207"/>
      <c r="N166" s="207"/>
      <c r="O166" s="197"/>
      <c r="P166" s="197"/>
      <c r="Q166" s="197"/>
      <c r="R166" s="197"/>
      <c r="S166" s="197"/>
      <c r="T166" s="197"/>
      <c r="U166" s="197"/>
      <c r="V166" s="197"/>
      <c r="W166" s="197"/>
      <c r="X166" s="202"/>
      <c r="Y166" s="197"/>
      <c r="Z166" s="197"/>
      <c r="AA166" s="197"/>
      <c r="AB166" s="197"/>
      <c r="AC166" s="197"/>
      <c r="AD166" s="197"/>
      <c r="AE166" s="208">
        <f t="shared" si="187"/>
        <v>0</v>
      </c>
      <c r="AF166" s="208">
        <f t="shared" si="187"/>
        <v>0</v>
      </c>
      <c r="AG166" s="207">
        <v>800000000</v>
      </c>
      <c r="AH166" s="202"/>
      <c r="AI166" s="202"/>
      <c r="AJ166" s="207">
        <f>+F166-AE166+AF166-AG166</f>
        <v>0</v>
      </c>
      <c r="AK166" s="125">
        <v>0</v>
      </c>
      <c r="AL166" s="125">
        <v>0</v>
      </c>
      <c r="AM166" s="113">
        <v>0</v>
      </c>
      <c r="AN166" s="209">
        <v>0</v>
      </c>
      <c r="AO166" s="209">
        <v>0</v>
      </c>
      <c r="AP166" s="202"/>
      <c r="AQ166" s="202"/>
      <c r="AR166" s="202"/>
      <c r="AS166" s="202"/>
      <c r="AT166" s="202"/>
      <c r="AU166" s="202"/>
      <c r="AV166" s="202"/>
      <c r="AW166" s="207">
        <f t="shared" si="188"/>
        <v>0</v>
      </c>
      <c r="AX166" s="197">
        <v>0</v>
      </c>
      <c r="AY166" s="197">
        <v>0</v>
      </c>
      <c r="AZ166" s="197">
        <v>0</v>
      </c>
      <c r="BA166" s="197">
        <v>0</v>
      </c>
      <c r="BB166" s="197">
        <v>0</v>
      </c>
      <c r="BC166" s="202"/>
      <c r="BD166" s="202"/>
      <c r="BE166" s="202"/>
      <c r="BF166" s="202"/>
      <c r="BG166" s="202"/>
      <c r="BH166" s="202"/>
      <c r="BI166" s="202"/>
      <c r="BJ166" s="207">
        <f t="shared" si="189"/>
        <v>0</v>
      </c>
      <c r="BK166" s="197">
        <v>0</v>
      </c>
      <c r="BL166" s="197">
        <v>0</v>
      </c>
      <c r="BM166" s="106">
        <v>0</v>
      </c>
      <c r="BN166" s="106">
        <v>0</v>
      </c>
      <c r="BO166" s="202">
        <v>0</v>
      </c>
      <c r="BP166" s="202"/>
      <c r="BQ166" s="202"/>
      <c r="BR166" s="202"/>
      <c r="BS166" s="202"/>
      <c r="BT166" s="202"/>
      <c r="BU166" s="202"/>
      <c r="BV166" s="202"/>
      <c r="BW166" s="207">
        <f t="shared" si="190"/>
        <v>0</v>
      </c>
      <c r="BX166" s="207">
        <v>0</v>
      </c>
      <c r="BY166" s="210">
        <v>0</v>
      </c>
      <c r="BZ166" s="209">
        <v>0</v>
      </c>
      <c r="CA166" s="209">
        <v>0</v>
      </c>
      <c r="CB166" s="202">
        <v>0</v>
      </c>
      <c r="CC166" s="202"/>
      <c r="CD166" s="202"/>
      <c r="CE166" s="202"/>
      <c r="CF166" s="202"/>
      <c r="CG166" s="202"/>
      <c r="CH166" s="202"/>
      <c r="CI166" s="202"/>
      <c r="CJ166" s="207">
        <f t="shared" si="191"/>
        <v>0</v>
      </c>
      <c r="CK166" s="207">
        <f t="shared" si="136"/>
        <v>0</v>
      </c>
      <c r="CL166" s="207">
        <f t="shared" si="169"/>
        <v>0</v>
      </c>
      <c r="CM166" s="207">
        <f t="shared" si="170"/>
        <v>0</v>
      </c>
      <c r="CN166" s="207">
        <f t="shared" si="171"/>
        <v>0</v>
      </c>
      <c r="CP166" s="212">
        <v>0</v>
      </c>
      <c r="CQ166" s="213">
        <f t="shared" si="172"/>
        <v>0</v>
      </c>
      <c r="CR166" s="212">
        <v>0</v>
      </c>
      <c r="CS166" s="213">
        <f>+AW166-CR166</f>
        <v>0</v>
      </c>
      <c r="CT166" s="212">
        <v>0</v>
      </c>
      <c r="CU166" s="213">
        <f t="shared" si="174"/>
        <v>0</v>
      </c>
      <c r="CV166" s="212">
        <v>0</v>
      </c>
      <c r="CW166" s="212">
        <f>+BW166-CV166</f>
        <v>0</v>
      </c>
      <c r="CX166" s="212">
        <v>0</v>
      </c>
      <c r="CY166" s="212">
        <f>+CJ166-CX166</f>
        <v>0</v>
      </c>
      <c r="DA166" s="214">
        <v>800000000</v>
      </c>
      <c r="DB166" s="215">
        <f>+F166-DA166</f>
        <v>0</v>
      </c>
      <c r="DC166" s="216">
        <v>800000000</v>
      </c>
      <c r="DD166" s="215">
        <f>+DC166-AJ166</f>
        <v>800000000</v>
      </c>
      <c r="DE166" s="216">
        <v>0</v>
      </c>
      <c r="DF166" s="215">
        <f>+DE166-AW166</f>
        <v>0</v>
      </c>
      <c r="DG166" s="216">
        <v>0</v>
      </c>
      <c r="DH166" s="215">
        <f>+DG166-BJ166</f>
        <v>0</v>
      </c>
      <c r="DI166" s="216">
        <v>0</v>
      </c>
      <c r="DJ166" s="215">
        <f>+DI166-BW166</f>
        <v>0</v>
      </c>
    </row>
    <row r="167" spans="1:114" s="211" customFormat="1" ht="47.25" x14ac:dyDescent="0.2">
      <c r="A167" s="99" t="s">
        <v>355</v>
      </c>
      <c r="B167" s="203" t="str">
        <f>+C167&amp;D167</f>
        <v>C 310-1507-110</v>
      </c>
      <c r="C167" s="204" t="s">
        <v>356</v>
      </c>
      <c r="D167" s="205">
        <v>10</v>
      </c>
      <c r="E167" s="206" t="s">
        <v>357</v>
      </c>
      <c r="F167" s="207">
        <v>700000000</v>
      </c>
      <c r="G167" s="197">
        <v>0</v>
      </c>
      <c r="H167" s="197">
        <v>0</v>
      </c>
      <c r="I167" s="197"/>
      <c r="J167" s="197"/>
      <c r="K167" s="197"/>
      <c r="L167" s="197"/>
      <c r="M167" s="207"/>
      <c r="N167" s="207"/>
      <c r="O167" s="197"/>
      <c r="P167" s="197"/>
      <c r="Q167" s="197"/>
      <c r="R167" s="197"/>
      <c r="S167" s="197"/>
      <c r="T167" s="197"/>
      <c r="U167" s="197"/>
      <c r="V167" s="197"/>
      <c r="W167" s="197"/>
      <c r="X167" s="197"/>
      <c r="Y167" s="197"/>
      <c r="Z167" s="197"/>
      <c r="AA167" s="197"/>
      <c r="AB167" s="197"/>
      <c r="AC167" s="197"/>
      <c r="AD167" s="197"/>
      <c r="AE167" s="208">
        <f t="shared" si="187"/>
        <v>0</v>
      </c>
      <c r="AF167" s="208">
        <f t="shared" si="187"/>
        <v>0</v>
      </c>
      <c r="AG167" s="207">
        <v>271810000</v>
      </c>
      <c r="AH167" s="197"/>
      <c r="AI167" s="197"/>
      <c r="AJ167" s="207">
        <f>+F167-AE167+AF167-AG167</f>
        <v>428190000</v>
      </c>
      <c r="AK167" s="125">
        <v>58500000</v>
      </c>
      <c r="AL167" s="125">
        <v>226500000</v>
      </c>
      <c r="AM167" s="113">
        <v>0</v>
      </c>
      <c r="AN167" s="209">
        <v>0</v>
      </c>
      <c r="AO167" s="197">
        <v>0</v>
      </c>
      <c r="AP167" s="197"/>
      <c r="AQ167" s="197"/>
      <c r="AR167" s="197"/>
      <c r="AS167" s="197"/>
      <c r="AT167" s="197"/>
      <c r="AU167" s="197"/>
      <c r="AV167" s="197"/>
      <c r="AW167" s="207">
        <f t="shared" si="188"/>
        <v>285000000</v>
      </c>
      <c r="AX167" s="197">
        <v>40000000</v>
      </c>
      <c r="AY167" s="197">
        <v>0</v>
      </c>
      <c r="AZ167" s="197">
        <v>226500000</v>
      </c>
      <c r="BA167" s="207">
        <v>0</v>
      </c>
      <c r="BB167" s="197">
        <v>0</v>
      </c>
      <c r="BC167" s="197"/>
      <c r="BD167" s="197"/>
      <c r="BE167" s="197"/>
      <c r="BF167" s="197"/>
      <c r="BG167" s="197"/>
      <c r="BH167" s="197"/>
      <c r="BI167" s="197"/>
      <c r="BJ167" s="207">
        <f t="shared" si="189"/>
        <v>266500000</v>
      </c>
      <c r="BK167" s="197">
        <v>0</v>
      </c>
      <c r="BL167" s="197">
        <v>20000000</v>
      </c>
      <c r="BM167" s="197">
        <v>1500000</v>
      </c>
      <c r="BN167" s="197">
        <v>16000001</v>
      </c>
      <c r="BO167" s="197">
        <v>25000000</v>
      </c>
      <c r="BP167" s="197"/>
      <c r="BQ167" s="197"/>
      <c r="BR167" s="197"/>
      <c r="BS167" s="197"/>
      <c r="BT167" s="197"/>
      <c r="BU167" s="197"/>
      <c r="BV167" s="197"/>
      <c r="BW167" s="197">
        <f t="shared" si="190"/>
        <v>62500001</v>
      </c>
      <c r="BX167" s="207">
        <v>0</v>
      </c>
      <c r="BY167" s="207">
        <v>20000000</v>
      </c>
      <c r="BZ167" s="209">
        <v>1500000</v>
      </c>
      <c r="CA167" s="209">
        <v>16000001</v>
      </c>
      <c r="CB167" s="197">
        <v>25000000</v>
      </c>
      <c r="CC167" s="197"/>
      <c r="CD167" s="197"/>
      <c r="CE167" s="197"/>
      <c r="CF167" s="197"/>
      <c r="CG167" s="197"/>
      <c r="CH167" s="197"/>
      <c r="CI167" s="197"/>
      <c r="CJ167" s="207">
        <f t="shared" si="191"/>
        <v>62500001</v>
      </c>
      <c r="CK167" s="207">
        <f t="shared" si="136"/>
        <v>143190000</v>
      </c>
      <c r="CL167" s="207">
        <f t="shared" si="169"/>
        <v>18500000</v>
      </c>
      <c r="CM167" s="207">
        <f t="shared" si="170"/>
        <v>203999999</v>
      </c>
      <c r="CN167" s="207">
        <f t="shared" si="171"/>
        <v>0</v>
      </c>
      <c r="CO167" s="217"/>
      <c r="CP167" s="212">
        <v>428190000</v>
      </c>
      <c r="CQ167" s="213">
        <f t="shared" si="172"/>
        <v>0</v>
      </c>
      <c r="CR167" s="212">
        <v>285000000</v>
      </c>
      <c r="CS167" s="213">
        <f>+AW167-CR167</f>
        <v>0</v>
      </c>
      <c r="CT167" s="212">
        <v>266500000</v>
      </c>
      <c r="CU167" s="213">
        <f t="shared" si="174"/>
        <v>0</v>
      </c>
      <c r="CV167" s="212">
        <v>62500001</v>
      </c>
      <c r="CW167" s="212">
        <f>+BW167-CV167</f>
        <v>0</v>
      </c>
      <c r="CX167" s="212">
        <v>62500001</v>
      </c>
      <c r="CY167" s="212">
        <f>+CJ167-CX167</f>
        <v>0</v>
      </c>
      <c r="DA167" s="214">
        <v>700000000</v>
      </c>
      <c r="DB167" s="215">
        <f>+F167-DA167</f>
        <v>0</v>
      </c>
      <c r="DC167" s="216">
        <v>700000000</v>
      </c>
      <c r="DD167" s="215">
        <f>+DC167-AJ167</f>
        <v>271810000</v>
      </c>
      <c r="DE167" s="216">
        <v>330000000</v>
      </c>
      <c r="DF167" s="215">
        <f>+DE167-AW167</f>
        <v>45000000</v>
      </c>
      <c r="DG167" s="216">
        <v>266500000</v>
      </c>
      <c r="DH167" s="215">
        <f>+DG167-BJ167</f>
        <v>0</v>
      </c>
      <c r="DI167" s="216">
        <v>266500000</v>
      </c>
      <c r="DJ167" s="215">
        <f>+DI167-BW167</f>
        <v>203999999</v>
      </c>
    </row>
    <row r="168" spans="1:114" s="193" customFormat="1" x14ac:dyDescent="0.25">
      <c r="A168" s="99" t="s">
        <v>358</v>
      </c>
      <c r="C168" s="194" t="s">
        <v>359</v>
      </c>
      <c r="D168" s="195">
        <v>10</v>
      </c>
      <c r="E168" s="202" t="s">
        <v>360</v>
      </c>
      <c r="F168" s="197">
        <f>+SUM(F169:F170)</f>
        <v>1700000000</v>
      </c>
      <c r="G168" s="197">
        <f t="shared" ref="G168:BR168" si="192">+SUM(G169:G170)</f>
        <v>0</v>
      </c>
      <c r="H168" s="197">
        <f t="shared" si="192"/>
        <v>0</v>
      </c>
      <c r="I168" s="197">
        <f t="shared" si="192"/>
        <v>0</v>
      </c>
      <c r="J168" s="197">
        <f t="shared" si="192"/>
        <v>0</v>
      </c>
      <c r="K168" s="197">
        <f t="shared" si="192"/>
        <v>0</v>
      </c>
      <c r="L168" s="197">
        <f t="shared" si="192"/>
        <v>0</v>
      </c>
      <c r="M168" s="197">
        <f t="shared" si="192"/>
        <v>0</v>
      </c>
      <c r="N168" s="197">
        <f t="shared" si="192"/>
        <v>0</v>
      </c>
      <c r="O168" s="197">
        <f t="shared" si="192"/>
        <v>0</v>
      </c>
      <c r="P168" s="197">
        <f t="shared" si="192"/>
        <v>0</v>
      </c>
      <c r="Q168" s="197">
        <f t="shared" si="192"/>
        <v>0</v>
      </c>
      <c r="R168" s="197">
        <f t="shared" si="192"/>
        <v>0</v>
      </c>
      <c r="S168" s="197">
        <f t="shared" si="192"/>
        <v>0</v>
      </c>
      <c r="T168" s="197">
        <f t="shared" si="192"/>
        <v>0</v>
      </c>
      <c r="U168" s="197">
        <f t="shared" si="192"/>
        <v>0</v>
      </c>
      <c r="V168" s="197">
        <f t="shared" si="192"/>
        <v>0</v>
      </c>
      <c r="W168" s="197">
        <f t="shared" si="192"/>
        <v>0</v>
      </c>
      <c r="X168" s="197">
        <f t="shared" si="192"/>
        <v>0</v>
      </c>
      <c r="Y168" s="197">
        <f t="shared" si="192"/>
        <v>0</v>
      </c>
      <c r="Z168" s="197">
        <f t="shared" si="192"/>
        <v>0</v>
      </c>
      <c r="AA168" s="197">
        <f t="shared" si="192"/>
        <v>0</v>
      </c>
      <c r="AB168" s="197">
        <f t="shared" si="192"/>
        <v>0</v>
      </c>
      <c r="AC168" s="197">
        <f t="shared" si="192"/>
        <v>0</v>
      </c>
      <c r="AD168" s="197">
        <f t="shared" si="192"/>
        <v>0</v>
      </c>
      <c r="AE168" s="198">
        <f t="shared" si="187"/>
        <v>0</v>
      </c>
      <c r="AF168" s="198">
        <f t="shared" si="187"/>
        <v>0</v>
      </c>
      <c r="AG168" s="197">
        <f t="shared" si="192"/>
        <v>0</v>
      </c>
      <c r="AH168" s="197">
        <f t="shared" si="192"/>
        <v>0</v>
      </c>
      <c r="AI168" s="197">
        <f t="shared" si="192"/>
        <v>0</v>
      </c>
      <c r="AJ168" s="197">
        <f>+F168-AE168+AF168</f>
        <v>1700000000</v>
      </c>
      <c r="AK168" s="197">
        <f>+SUM(AK169:AK170)</f>
        <v>419500000</v>
      </c>
      <c r="AL168" s="197">
        <f t="shared" si="192"/>
        <v>329580000</v>
      </c>
      <c r="AM168" s="197">
        <f t="shared" si="192"/>
        <v>444744936</v>
      </c>
      <c r="AN168" s="197">
        <f t="shared" si="192"/>
        <v>2401200</v>
      </c>
      <c r="AO168" s="197">
        <f t="shared" si="192"/>
        <v>5964500</v>
      </c>
      <c r="AP168" s="197">
        <f t="shared" si="192"/>
        <v>0</v>
      </c>
      <c r="AQ168" s="197">
        <f t="shared" si="192"/>
        <v>0</v>
      </c>
      <c r="AR168" s="197">
        <f t="shared" si="192"/>
        <v>0</v>
      </c>
      <c r="AS168" s="197">
        <f t="shared" si="192"/>
        <v>0</v>
      </c>
      <c r="AT168" s="197">
        <f t="shared" si="192"/>
        <v>0</v>
      </c>
      <c r="AU168" s="197">
        <f t="shared" si="192"/>
        <v>0</v>
      </c>
      <c r="AV168" s="197">
        <f t="shared" si="192"/>
        <v>0</v>
      </c>
      <c r="AW168" s="197">
        <f t="shared" si="192"/>
        <v>1202190636</v>
      </c>
      <c r="AX168" s="197">
        <f t="shared" si="192"/>
        <v>225621836</v>
      </c>
      <c r="AY168" s="197">
        <f t="shared" si="192"/>
        <v>241162291</v>
      </c>
      <c r="AZ168" s="197">
        <f t="shared" si="192"/>
        <v>617688961</v>
      </c>
      <c r="BA168" s="197">
        <f t="shared" si="192"/>
        <v>23389686</v>
      </c>
      <c r="BB168" s="197">
        <f t="shared" si="192"/>
        <v>27675925</v>
      </c>
      <c r="BC168" s="197">
        <f t="shared" si="192"/>
        <v>0</v>
      </c>
      <c r="BD168" s="197">
        <f t="shared" si="192"/>
        <v>0</v>
      </c>
      <c r="BE168" s="197">
        <f t="shared" si="192"/>
        <v>0</v>
      </c>
      <c r="BF168" s="197">
        <f t="shared" si="192"/>
        <v>0</v>
      </c>
      <c r="BG168" s="197">
        <f t="shared" si="192"/>
        <v>0</v>
      </c>
      <c r="BH168" s="197">
        <f t="shared" si="192"/>
        <v>0</v>
      </c>
      <c r="BI168" s="197">
        <f t="shared" si="192"/>
        <v>0</v>
      </c>
      <c r="BJ168" s="197">
        <f t="shared" si="192"/>
        <v>1135538699</v>
      </c>
      <c r="BK168" s="197">
        <f t="shared" si="192"/>
        <v>0</v>
      </c>
      <c r="BL168" s="197">
        <f t="shared" si="192"/>
        <v>117454673</v>
      </c>
      <c r="BM168" s="197">
        <f t="shared" si="192"/>
        <v>27209009</v>
      </c>
      <c r="BN168" s="197">
        <f t="shared" si="192"/>
        <v>84119342</v>
      </c>
      <c r="BO168" s="197">
        <f t="shared" si="192"/>
        <v>108613224</v>
      </c>
      <c r="BP168" s="197">
        <f t="shared" si="192"/>
        <v>0</v>
      </c>
      <c r="BQ168" s="197">
        <f t="shared" si="192"/>
        <v>0</v>
      </c>
      <c r="BR168" s="197">
        <f t="shared" si="192"/>
        <v>0</v>
      </c>
      <c r="BS168" s="197">
        <f t="shared" ref="BS168:CP168" si="193">+SUM(BS169:BS170)</f>
        <v>0</v>
      </c>
      <c r="BT168" s="197">
        <f t="shared" si="193"/>
        <v>0</v>
      </c>
      <c r="BU168" s="197">
        <f t="shared" si="193"/>
        <v>0</v>
      </c>
      <c r="BV168" s="197">
        <f t="shared" si="193"/>
        <v>0</v>
      </c>
      <c r="BW168" s="197">
        <f t="shared" si="193"/>
        <v>337396248</v>
      </c>
      <c r="BX168" s="197">
        <f t="shared" si="193"/>
        <v>0</v>
      </c>
      <c r="BY168" s="197">
        <f t="shared" si="193"/>
        <v>115000421</v>
      </c>
      <c r="BZ168" s="197">
        <f t="shared" si="193"/>
        <v>29663261</v>
      </c>
      <c r="CA168" s="197">
        <f t="shared" si="193"/>
        <v>84119342</v>
      </c>
      <c r="CB168" s="197">
        <f t="shared" si="193"/>
        <v>108613224</v>
      </c>
      <c r="CC168" s="197">
        <f t="shared" si="193"/>
        <v>0</v>
      </c>
      <c r="CD168" s="197">
        <f t="shared" si="193"/>
        <v>0</v>
      </c>
      <c r="CE168" s="197">
        <f t="shared" si="193"/>
        <v>0</v>
      </c>
      <c r="CF168" s="197">
        <f t="shared" si="193"/>
        <v>0</v>
      </c>
      <c r="CG168" s="197">
        <f t="shared" si="193"/>
        <v>0</v>
      </c>
      <c r="CH168" s="197">
        <f t="shared" si="193"/>
        <v>0</v>
      </c>
      <c r="CI168" s="197">
        <f t="shared" si="193"/>
        <v>0</v>
      </c>
      <c r="CJ168" s="197">
        <f t="shared" si="193"/>
        <v>337396248</v>
      </c>
      <c r="CK168" s="197">
        <f t="shared" si="136"/>
        <v>497809364</v>
      </c>
      <c r="CL168" s="197">
        <f t="shared" si="169"/>
        <v>66651937</v>
      </c>
      <c r="CM168" s="197">
        <f t="shared" si="170"/>
        <v>798142451</v>
      </c>
      <c r="CN168" s="197">
        <f t="shared" si="171"/>
        <v>0</v>
      </c>
      <c r="CO168" s="218"/>
      <c r="CP168" s="219">
        <f>+SUM(CP169:CP170)</f>
        <v>1700000000</v>
      </c>
      <c r="CQ168" s="219">
        <f t="shared" si="172"/>
        <v>0</v>
      </c>
      <c r="CR168" s="219">
        <f>+SUM(CR169:CR170)</f>
        <v>1202190636</v>
      </c>
      <c r="CS168" s="219">
        <f>+SUM(CS169:CS170)</f>
        <v>0</v>
      </c>
      <c r="CT168" s="219">
        <f>+SUM(CT169:CT170)</f>
        <v>1135538699</v>
      </c>
      <c r="CU168" s="219">
        <f t="shared" si="174"/>
        <v>0</v>
      </c>
      <c r="CV168" s="219">
        <f>+SUM(CV169:CV170)</f>
        <v>337396248</v>
      </c>
      <c r="CW168" s="219">
        <f>+SUM(CW169:CW170)</f>
        <v>0</v>
      </c>
      <c r="CX168" s="219">
        <f>+SUM(CX169:CX170)</f>
        <v>337396248</v>
      </c>
      <c r="CY168" s="200">
        <f>+CX168-CJ168</f>
        <v>0</v>
      </c>
      <c r="DA168" s="4">
        <v>1700000000</v>
      </c>
      <c r="DB168" s="103">
        <f>+F168-DA168</f>
        <v>0</v>
      </c>
      <c r="DC168" s="104">
        <v>1700000000</v>
      </c>
      <c r="DD168" s="103">
        <f>+DC168-AJ168</f>
        <v>0</v>
      </c>
      <c r="DE168" s="104">
        <v>1193824936</v>
      </c>
      <c r="DF168" s="103">
        <f>+DE168-AW168</f>
        <v>-8365700</v>
      </c>
      <c r="DG168" s="104">
        <v>1097513022</v>
      </c>
      <c r="DH168" s="103">
        <f>+DG168-BJ168</f>
        <v>-38025677</v>
      </c>
      <c r="DI168" s="104">
        <v>1097513022</v>
      </c>
      <c r="DJ168" s="103">
        <f>+DI168-BW168</f>
        <v>760116774</v>
      </c>
    </row>
    <row r="169" spans="1:114" s="211" customFormat="1" ht="31.5" outlineLevel="1" x14ac:dyDescent="0.25">
      <c r="B169" s="211" t="str">
        <f>+C169&amp;D169</f>
        <v>C 310-1507-3-0-210</v>
      </c>
      <c r="C169" s="220" t="s">
        <v>361</v>
      </c>
      <c r="D169" s="221">
        <v>10</v>
      </c>
      <c r="E169" s="222" t="s">
        <v>362</v>
      </c>
      <c r="F169" s="208">
        <v>472000000</v>
      </c>
      <c r="G169" s="198">
        <v>0</v>
      </c>
      <c r="H169" s="198">
        <v>0</v>
      </c>
      <c r="I169" s="198"/>
      <c r="J169" s="198"/>
      <c r="K169" s="198"/>
      <c r="L169" s="198"/>
      <c r="M169" s="207"/>
      <c r="N169" s="207"/>
      <c r="O169" s="197"/>
      <c r="P169" s="197"/>
      <c r="Q169" s="198"/>
      <c r="R169" s="198"/>
      <c r="S169" s="198"/>
      <c r="T169" s="198"/>
      <c r="U169" s="198"/>
      <c r="V169" s="198"/>
      <c r="W169" s="198"/>
      <c r="X169" s="198"/>
      <c r="Y169" s="198"/>
      <c r="Z169" s="198"/>
      <c r="AA169" s="198"/>
      <c r="AB169" s="198"/>
      <c r="AC169" s="198"/>
      <c r="AD169" s="198"/>
      <c r="AE169" s="208">
        <f t="shared" si="187"/>
        <v>0</v>
      </c>
      <c r="AF169" s="208">
        <f t="shared" si="187"/>
        <v>0</v>
      </c>
      <c r="AG169" s="208"/>
      <c r="AH169" s="198"/>
      <c r="AI169" s="198"/>
      <c r="AJ169" s="208">
        <f>+F169-AE169+AF169-AG169</f>
        <v>472000000</v>
      </c>
      <c r="AK169" s="113">
        <v>359700000</v>
      </c>
      <c r="AL169" s="113">
        <v>3000000</v>
      </c>
      <c r="AM169" s="113">
        <v>0</v>
      </c>
      <c r="AN169" s="209">
        <v>0</v>
      </c>
      <c r="AO169" s="198">
        <v>0</v>
      </c>
      <c r="AP169" s="198"/>
      <c r="AQ169" s="198"/>
      <c r="AR169" s="198"/>
      <c r="AS169" s="198"/>
      <c r="AT169" s="198"/>
      <c r="AU169" s="198"/>
      <c r="AV169" s="198"/>
      <c r="AW169" s="208">
        <f t="shared" si="188"/>
        <v>362700000</v>
      </c>
      <c r="AX169" s="198">
        <v>225621836</v>
      </c>
      <c r="AY169" s="198">
        <v>16115625</v>
      </c>
      <c r="AZ169" s="198">
        <v>22944025</v>
      </c>
      <c r="BA169" s="208">
        <v>22554486</v>
      </c>
      <c r="BB169" s="198">
        <v>20739925</v>
      </c>
      <c r="BC169" s="198"/>
      <c r="BD169" s="198"/>
      <c r="BE169" s="198"/>
      <c r="BF169" s="198"/>
      <c r="BG169" s="198"/>
      <c r="BH169" s="198"/>
      <c r="BI169" s="198"/>
      <c r="BJ169" s="208">
        <f t="shared" si="189"/>
        <v>307975897</v>
      </c>
      <c r="BK169" s="197">
        <v>0</v>
      </c>
      <c r="BL169" s="198">
        <v>117454673</v>
      </c>
      <c r="BM169" s="106">
        <v>21609009</v>
      </c>
      <c r="BN169" s="208">
        <v>17592141</v>
      </c>
      <c r="BO169" s="198">
        <v>13074809</v>
      </c>
      <c r="BP169" s="198"/>
      <c r="BQ169" s="198"/>
      <c r="BR169" s="198"/>
      <c r="BS169" s="198"/>
      <c r="BT169" s="198"/>
      <c r="BU169" s="198"/>
      <c r="BV169" s="198"/>
      <c r="BW169" s="208">
        <f t="shared" si="190"/>
        <v>169730632</v>
      </c>
      <c r="BX169" s="207">
        <v>0</v>
      </c>
      <c r="BY169" s="208">
        <v>115000421</v>
      </c>
      <c r="BZ169" s="209">
        <v>24063261</v>
      </c>
      <c r="CA169" s="209">
        <v>17592141</v>
      </c>
      <c r="CB169" s="198">
        <v>13074809</v>
      </c>
      <c r="CC169" s="198"/>
      <c r="CD169" s="198"/>
      <c r="CE169" s="198"/>
      <c r="CF169" s="198"/>
      <c r="CG169" s="198"/>
      <c r="CH169" s="198"/>
      <c r="CI169" s="198"/>
      <c r="CJ169" s="208">
        <f t="shared" si="191"/>
        <v>169730632</v>
      </c>
      <c r="CK169" s="208">
        <f t="shared" si="136"/>
        <v>109300000</v>
      </c>
      <c r="CL169" s="208">
        <f t="shared" si="169"/>
        <v>54724103</v>
      </c>
      <c r="CM169" s="208">
        <f t="shared" si="170"/>
        <v>138245265</v>
      </c>
      <c r="CN169" s="208">
        <f t="shared" si="171"/>
        <v>0</v>
      </c>
      <c r="CO169" s="217"/>
      <c r="CP169" s="212">
        <v>472000000</v>
      </c>
      <c r="CQ169" s="223">
        <f t="shared" si="172"/>
        <v>0</v>
      </c>
      <c r="CR169" s="212">
        <v>362700000</v>
      </c>
      <c r="CS169" s="223">
        <f>+AW169-CR169</f>
        <v>0</v>
      </c>
      <c r="CT169" s="212">
        <v>307975897</v>
      </c>
      <c r="CU169" s="213">
        <f t="shared" si="174"/>
        <v>0</v>
      </c>
      <c r="CV169" s="212">
        <v>169730632</v>
      </c>
      <c r="CW169" s="212">
        <f t="shared" ref="CW169:CW179" si="194">+BW169-CV169</f>
        <v>0</v>
      </c>
      <c r="CX169" s="212">
        <v>169730632</v>
      </c>
      <c r="CY169" s="212">
        <f t="shared" ref="CY169:CY179" si="195">+CJ169-CX169</f>
        <v>0</v>
      </c>
      <c r="DA169" s="224"/>
      <c r="DB169" s="225"/>
      <c r="DC169" s="224"/>
      <c r="DD169" s="225"/>
      <c r="DE169" s="224"/>
      <c r="DF169" s="225"/>
      <c r="DG169" s="224"/>
      <c r="DH169" s="225"/>
      <c r="DI169" s="224"/>
      <c r="DJ169" s="225"/>
    </row>
    <row r="170" spans="1:114" s="211" customFormat="1" ht="31.5" outlineLevel="1" x14ac:dyDescent="0.25">
      <c r="B170" s="211" t="str">
        <f>+C170&amp;D170</f>
        <v>C 310-1507-3-0-310</v>
      </c>
      <c r="C170" s="220" t="s">
        <v>363</v>
      </c>
      <c r="D170" s="221">
        <v>10</v>
      </c>
      <c r="E170" s="222" t="s">
        <v>364</v>
      </c>
      <c r="F170" s="208">
        <v>1228000000</v>
      </c>
      <c r="G170" s="198">
        <v>0</v>
      </c>
      <c r="H170" s="198">
        <v>0</v>
      </c>
      <c r="I170" s="198"/>
      <c r="J170" s="198"/>
      <c r="K170" s="198"/>
      <c r="L170" s="198"/>
      <c r="M170" s="208"/>
      <c r="N170" s="208"/>
      <c r="O170" s="198"/>
      <c r="P170" s="198"/>
      <c r="Q170" s="198"/>
      <c r="R170" s="198"/>
      <c r="S170" s="198"/>
      <c r="T170" s="198"/>
      <c r="U170" s="198"/>
      <c r="V170" s="198"/>
      <c r="W170" s="198"/>
      <c r="X170" s="198"/>
      <c r="Y170" s="198"/>
      <c r="Z170" s="198"/>
      <c r="AA170" s="198"/>
      <c r="AB170" s="198"/>
      <c r="AC170" s="198"/>
      <c r="AD170" s="198"/>
      <c r="AE170" s="208">
        <f t="shared" si="187"/>
        <v>0</v>
      </c>
      <c r="AF170" s="208">
        <f t="shared" si="187"/>
        <v>0</v>
      </c>
      <c r="AG170" s="208"/>
      <c r="AH170" s="198"/>
      <c r="AI170" s="198"/>
      <c r="AJ170" s="208">
        <f>+F170-AE170+AF170-AG170</f>
        <v>1228000000</v>
      </c>
      <c r="AK170" s="113">
        <v>59800000</v>
      </c>
      <c r="AL170" s="113">
        <v>326580000</v>
      </c>
      <c r="AM170" s="113">
        <v>444744936</v>
      </c>
      <c r="AN170" s="209">
        <v>2401200</v>
      </c>
      <c r="AO170" s="198">
        <v>5964500</v>
      </c>
      <c r="AP170" s="198"/>
      <c r="AQ170" s="198"/>
      <c r="AR170" s="198"/>
      <c r="AS170" s="198"/>
      <c r="AT170" s="198"/>
      <c r="AU170" s="198"/>
      <c r="AV170" s="198"/>
      <c r="AW170" s="208">
        <f t="shared" si="188"/>
        <v>839490636</v>
      </c>
      <c r="AX170" s="198">
        <v>0</v>
      </c>
      <c r="AY170" s="198">
        <v>225046666</v>
      </c>
      <c r="AZ170" s="198">
        <v>594744936</v>
      </c>
      <c r="BA170" s="208">
        <v>835200</v>
      </c>
      <c r="BB170" s="198">
        <v>6936000</v>
      </c>
      <c r="BC170" s="198"/>
      <c r="BD170" s="198"/>
      <c r="BE170" s="198"/>
      <c r="BF170" s="198"/>
      <c r="BG170" s="198"/>
      <c r="BH170" s="198"/>
      <c r="BI170" s="198"/>
      <c r="BJ170" s="208">
        <f t="shared" si="189"/>
        <v>827562802</v>
      </c>
      <c r="BK170" s="197">
        <v>0</v>
      </c>
      <c r="BL170" s="198">
        <v>0</v>
      </c>
      <c r="BM170" s="106">
        <v>5600000</v>
      </c>
      <c r="BN170" s="208">
        <v>66527201</v>
      </c>
      <c r="BO170" s="198">
        <v>95538415</v>
      </c>
      <c r="BP170" s="198"/>
      <c r="BQ170" s="198"/>
      <c r="BR170" s="198"/>
      <c r="BS170" s="198"/>
      <c r="BT170" s="198"/>
      <c r="BU170" s="198"/>
      <c r="BV170" s="198"/>
      <c r="BW170" s="208">
        <f t="shared" si="190"/>
        <v>167665616</v>
      </c>
      <c r="BX170" s="207">
        <v>0</v>
      </c>
      <c r="BY170" s="208">
        <v>0</v>
      </c>
      <c r="BZ170" s="209">
        <v>5600000</v>
      </c>
      <c r="CA170" s="209">
        <v>66527201</v>
      </c>
      <c r="CB170" s="198">
        <v>95538415</v>
      </c>
      <c r="CC170" s="198"/>
      <c r="CD170" s="198"/>
      <c r="CE170" s="198"/>
      <c r="CF170" s="198"/>
      <c r="CG170" s="198"/>
      <c r="CH170" s="198"/>
      <c r="CI170" s="198"/>
      <c r="CJ170" s="208">
        <f t="shared" si="191"/>
        <v>167665616</v>
      </c>
      <c r="CK170" s="208">
        <f t="shared" si="136"/>
        <v>388509364</v>
      </c>
      <c r="CL170" s="208">
        <f t="shared" si="169"/>
        <v>11927834</v>
      </c>
      <c r="CM170" s="208">
        <f t="shared" si="170"/>
        <v>659897186</v>
      </c>
      <c r="CN170" s="208">
        <f t="shared" si="171"/>
        <v>0</v>
      </c>
      <c r="CO170" s="217"/>
      <c r="CP170" s="212">
        <v>1228000000</v>
      </c>
      <c r="CQ170" s="223">
        <f t="shared" si="172"/>
        <v>0</v>
      </c>
      <c r="CR170" s="212">
        <v>839490636</v>
      </c>
      <c r="CS170" s="213">
        <f>+AW170-CR170</f>
        <v>0</v>
      </c>
      <c r="CT170" s="212">
        <v>827562802</v>
      </c>
      <c r="CU170" s="223">
        <f t="shared" si="174"/>
        <v>0</v>
      </c>
      <c r="CV170" s="212">
        <v>167665616</v>
      </c>
      <c r="CW170" s="212">
        <f t="shared" si="194"/>
        <v>0</v>
      </c>
      <c r="CX170" s="212">
        <v>167665616</v>
      </c>
      <c r="CY170" s="212">
        <f t="shared" si="195"/>
        <v>0</v>
      </c>
      <c r="DA170" s="224"/>
      <c r="DB170" s="225"/>
      <c r="DC170" s="224"/>
      <c r="DD170" s="225"/>
      <c r="DE170" s="224"/>
      <c r="DF170" s="225"/>
      <c r="DG170" s="224"/>
      <c r="DH170" s="225"/>
      <c r="DI170" s="224"/>
      <c r="DJ170" s="225"/>
    </row>
    <row r="171" spans="1:114" s="203" customFormat="1" ht="63" x14ac:dyDescent="0.25">
      <c r="A171" s="99" t="s">
        <v>365</v>
      </c>
      <c r="B171" s="203" t="str">
        <f>+C171&amp;D171</f>
        <v>C 310-1507-410</v>
      </c>
      <c r="C171" s="204" t="s">
        <v>366</v>
      </c>
      <c r="D171" s="205">
        <v>10</v>
      </c>
      <c r="E171" s="206" t="s">
        <v>367</v>
      </c>
      <c r="F171" s="207">
        <v>400000000</v>
      </c>
      <c r="G171" s="197">
        <v>0</v>
      </c>
      <c r="H171" s="197">
        <v>0</v>
      </c>
      <c r="I171" s="197"/>
      <c r="J171" s="197"/>
      <c r="K171" s="197"/>
      <c r="L171" s="197"/>
      <c r="M171" s="207"/>
      <c r="N171" s="207"/>
      <c r="O171" s="197"/>
      <c r="P171" s="197"/>
      <c r="Q171" s="197"/>
      <c r="R171" s="197"/>
      <c r="S171" s="197"/>
      <c r="T171" s="197"/>
      <c r="U171" s="197"/>
      <c r="V171" s="197"/>
      <c r="W171" s="197"/>
      <c r="X171" s="197"/>
      <c r="Y171" s="197"/>
      <c r="Z171" s="197"/>
      <c r="AA171" s="197"/>
      <c r="AB171" s="197"/>
      <c r="AC171" s="197"/>
      <c r="AD171" s="197"/>
      <c r="AE171" s="207">
        <f t="shared" si="187"/>
        <v>0</v>
      </c>
      <c r="AF171" s="207">
        <f t="shared" si="187"/>
        <v>0</v>
      </c>
      <c r="AG171" s="207">
        <v>155226780</v>
      </c>
      <c r="AH171" s="197"/>
      <c r="AI171" s="197"/>
      <c r="AJ171" s="208">
        <f>+F171-AE171+AF171-AG171</f>
        <v>244773220</v>
      </c>
      <c r="AK171" s="125">
        <v>0</v>
      </c>
      <c r="AL171" s="125">
        <v>0</v>
      </c>
      <c r="AM171" s="113">
        <v>0</v>
      </c>
      <c r="AN171" s="209">
        <v>0</v>
      </c>
      <c r="AO171" s="197">
        <v>244773220</v>
      </c>
      <c r="AP171" s="197"/>
      <c r="AQ171" s="197"/>
      <c r="AR171" s="197"/>
      <c r="AS171" s="197"/>
      <c r="AT171" s="197"/>
      <c r="AU171" s="197"/>
      <c r="AV171" s="197"/>
      <c r="AW171" s="207">
        <f t="shared" si="188"/>
        <v>244773220</v>
      </c>
      <c r="AX171" s="197">
        <v>0</v>
      </c>
      <c r="AY171" s="197">
        <v>0</v>
      </c>
      <c r="AZ171" s="197">
        <v>0</v>
      </c>
      <c r="BA171" s="207">
        <v>0</v>
      </c>
      <c r="BB171" s="197">
        <v>284750</v>
      </c>
      <c r="BC171" s="197"/>
      <c r="BD171" s="197"/>
      <c r="BE171" s="197"/>
      <c r="BF171" s="197"/>
      <c r="BG171" s="197"/>
      <c r="BH171" s="197"/>
      <c r="BI171" s="197"/>
      <c r="BJ171" s="207">
        <f t="shared" si="189"/>
        <v>284750</v>
      </c>
      <c r="BK171" s="197">
        <v>0</v>
      </c>
      <c r="BL171" s="197">
        <v>0</v>
      </c>
      <c r="BM171" s="106">
        <v>0</v>
      </c>
      <c r="BN171" s="207">
        <v>0</v>
      </c>
      <c r="BO171" s="197">
        <v>0</v>
      </c>
      <c r="BP171" s="197"/>
      <c r="BQ171" s="197"/>
      <c r="BR171" s="197"/>
      <c r="BS171" s="197"/>
      <c r="BT171" s="197"/>
      <c r="BU171" s="197"/>
      <c r="BV171" s="197"/>
      <c r="BW171" s="207">
        <f t="shared" si="190"/>
        <v>0</v>
      </c>
      <c r="BX171" s="207">
        <v>0</v>
      </c>
      <c r="BY171" s="207">
        <v>0</v>
      </c>
      <c r="BZ171" s="209">
        <v>0</v>
      </c>
      <c r="CA171" s="209">
        <v>0</v>
      </c>
      <c r="CB171" s="197">
        <v>0</v>
      </c>
      <c r="CC171" s="197"/>
      <c r="CD171" s="197"/>
      <c r="CE171" s="197"/>
      <c r="CF171" s="197"/>
      <c r="CG171" s="197"/>
      <c r="CH171" s="197"/>
      <c r="CI171" s="197"/>
      <c r="CJ171" s="207">
        <f t="shared" si="191"/>
        <v>0</v>
      </c>
      <c r="CK171" s="207">
        <f t="shared" si="136"/>
        <v>0</v>
      </c>
      <c r="CL171" s="207">
        <f t="shared" si="169"/>
        <v>244488470</v>
      </c>
      <c r="CM171" s="207">
        <f t="shared" si="170"/>
        <v>284750</v>
      </c>
      <c r="CN171" s="207">
        <f t="shared" si="171"/>
        <v>0</v>
      </c>
      <c r="CO171" s="226"/>
      <c r="CP171" s="212">
        <v>244773220</v>
      </c>
      <c r="CQ171" s="213">
        <f t="shared" si="172"/>
        <v>0</v>
      </c>
      <c r="CR171" s="212">
        <v>244773220</v>
      </c>
      <c r="CS171" s="213">
        <f>+AW171-CR171</f>
        <v>0</v>
      </c>
      <c r="CT171" s="212">
        <v>284750</v>
      </c>
      <c r="CU171" s="213">
        <f t="shared" si="174"/>
        <v>0</v>
      </c>
      <c r="CV171" s="212">
        <v>0</v>
      </c>
      <c r="CW171" s="212">
        <f t="shared" si="194"/>
        <v>0</v>
      </c>
      <c r="CX171" s="212">
        <v>0</v>
      </c>
      <c r="CY171" s="212">
        <f t="shared" si="195"/>
        <v>0</v>
      </c>
      <c r="DA171" s="214">
        <v>400000000</v>
      </c>
      <c r="DB171" s="215">
        <f>+F171-DA171</f>
        <v>0</v>
      </c>
      <c r="DC171" s="216">
        <v>400000000</v>
      </c>
      <c r="DD171" s="215">
        <f>+DC171-AJ171</f>
        <v>155226780</v>
      </c>
      <c r="DE171" s="216">
        <v>0</v>
      </c>
      <c r="DF171" s="215">
        <f>+DE171-AW171</f>
        <v>-244773220</v>
      </c>
      <c r="DG171" s="216">
        <v>0</v>
      </c>
      <c r="DH171" s="215">
        <f>+DG171-BJ171</f>
        <v>-284750</v>
      </c>
      <c r="DI171" s="216">
        <v>0</v>
      </c>
      <c r="DJ171" s="215">
        <f>+DI171-BW171</f>
        <v>0</v>
      </c>
    </row>
    <row r="172" spans="1:114" s="203" customFormat="1" ht="47.25" x14ac:dyDescent="0.25">
      <c r="A172" s="99" t="s">
        <v>368</v>
      </c>
      <c r="B172" s="203" t="str">
        <f>+C172&amp;D172</f>
        <v>C 320-1304-110</v>
      </c>
      <c r="C172" s="204" t="s">
        <v>369</v>
      </c>
      <c r="D172" s="205">
        <v>10</v>
      </c>
      <c r="E172" s="206" t="s">
        <v>370</v>
      </c>
      <c r="F172" s="207">
        <v>800000000</v>
      </c>
      <c r="G172" s="197">
        <v>0</v>
      </c>
      <c r="H172" s="197">
        <v>0</v>
      </c>
      <c r="I172" s="197"/>
      <c r="J172" s="197"/>
      <c r="K172" s="197"/>
      <c r="L172" s="197"/>
      <c r="M172" s="207"/>
      <c r="N172" s="207"/>
      <c r="O172" s="197"/>
      <c r="P172" s="197"/>
      <c r="Q172" s="197"/>
      <c r="R172" s="197"/>
      <c r="S172" s="197"/>
      <c r="T172" s="197"/>
      <c r="U172" s="197"/>
      <c r="V172" s="197"/>
      <c r="W172" s="197"/>
      <c r="X172" s="197"/>
      <c r="Y172" s="197"/>
      <c r="Z172" s="197"/>
      <c r="AA172" s="197"/>
      <c r="AB172" s="197"/>
      <c r="AC172" s="197"/>
      <c r="AD172" s="197"/>
      <c r="AE172" s="207">
        <f t="shared" si="187"/>
        <v>0</v>
      </c>
      <c r="AF172" s="207">
        <f t="shared" si="187"/>
        <v>0</v>
      </c>
      <c r="AG172" s="207">
        <v>310640000</v>
      </c>
      <c r="AH172" s="197"/>
      <c r="AI172" s="197"/>
      <c r="AJ172" s="207">
        <f>+F172-AE172+AF172-AG172</f>
        <v>489360000</v>
      </c>
      <c r="AK172" s="125">
        <v>0</v>
      </c>
      <c r="AL172" s="125">
        <v>0</v>
      </c>
      <c r="AM172" s="113">
        <v>40585000</v>
      </c>
      <c r="AN172" s="209">
        <v>0</v>
      </c>
      <c r="AO172" s="197">
        <v>141404000</v>
      </c>
      <c r="AP172" s="197"/>
      <c r="AQ172" s="197"/>
      <c r="AR172" s="197"/>
      <c r="AS172" s="197"/>
      <c r="AT172" s="197"/>
      <c r="AU172" s="197"/>
      <c r="AV172" s="197"/>
      <c r="AW172" s="207">
        <f t="shared" si="188"/>
        <v>181989000</v>
      </c>
      <c r="AX172" s="197">
        <v>0</v>
      </c>
      <c r="AY172" s="197">
        <v>0</v>
      </c>
      <c r="AZ172" s="197">
        <v>0</v>
      </c>
      <c r="BA172" s="207">
        <v>0</v>
      </c>
      <c r="BB172" s="197">
        <v>0</v>
      </c>
      <c r="BC172" s="197"/>
      <c r="BD172" s="197"/>
      <c r="BE172" s="197"/>
      <c r="BF172" s="197"/>
      <c r="BG172" s="197"/>
      <c r="BH172" s="197"/>
      <c r="BI172" s="197"/>
      <c r="BJ172" s="207">
        <f t="shared" si="189"/>
        <v>0</v>
      </c>
      <c r="BK172" s="197">
        <v>0</v>
      </c>
      <c r="BL172" s="197">
        <v>0</v>
      </c>
      <c r="BM172" s="106">
        <v>0</v>
      </c>
      <c r="BN172" s="207">
        <v>0</v>
      </c>
      <c r="BO172" s="197">
        <v>0</v>
      </c>
      <c r="BP172" s="197"/>
      <c r="BQ172" s="197"/>
      <c r="BR172" s="197"/>
      <c r="BS172" s="197"/>
      <c r="BT172" s="197"/>
      <c r="BU172" s="197"/>
      <c r="BV172" s="197"/>
      <c r="BW172" s="207">
        <f t="shared" si="190"/>
        <v>0</v>
      </c>
      <c r="BX172" s="207">
        <v>0</v>
      </c>
      <c r="BY172" s="207">
        <v>0</v>
      </c>
      <c r="BZ172" s="209">
        <v>0</v>
      </c>
      <c r="CA172" s="209">
        <v>0</v>
      </c>
      <c r="CB172" s="197">
        <v>0</v>
      </c>
      <c r="CC172" s="197"/>
      <c r="CD172" s="197"/>
      <c r="CE172" s="197"/>
      <c r="CF172" s="197"/>
      <c r="CG172" s="197"/>
      <c r="CH172" s="197"/>
      <c r="CI172" s="197"/>
      <c r="CJ172" s="207">
        <f t="shared" si="191"/>
        <v>0</v>
      </c>
      <c r="CK172" s="207">
        <f t="shared" si="136"/>
        <v>307371000</v>
      </c>
      <c r="CL172" s="207">
        <f t="shared" si="169"/>
        <v>181989000</v>
      </c>
      <c r="CM172" s="207">
        <f t="shared" si="170"/>
        <v>0</v>
      </c>
      <c r="CN172" s="207">
        <f t="shared" si="171"/>
        <v>0</v>
      </c>
      <c r="CO172" s="226"/>
      <c r="CP172" s="212">
        <v>489360000</v>
      </c>
      <c r="CQ172" s="213">
        <f t="shared" si="172"/>
        <v>0</v>
      </c>
      <c r="CR172" s="212">
        <v>181989000</v>
      </c>
      <c r="CS172" s="213">
        <f>+AW172-CR172</f>
        <v>0</v>
      </c>
      <c r="CT172" s="212">
        <v>0</v>
      </c>
      <c r="CU172" s="213">
        <f t="shared" si="174"/>
        <v>0</v>
      </c>
      <c r="CV172" s="212">
        <v>0</v>
      </c>
      <c r="CW172" s="212">
        <f t="shared" si="194"/>
        <v>0</v>
      </c>
      <c r="CX172" s="212">
        <v>0</v>
      </c>
      <c r="CY172" s="212">
        <f t="shared" si="195"/>
        <v>0</v>
      </c>
      <c r="DA172" s="214">
        <v>800000000</v>
      </c>
      <c r="DB172" s="215">
        <f>+F172-DA172</f>
        <v>0</v>
      </c>
      <c r="DC172" s="216">
        <v>800000000</v>
      </c>
      <c r="DD172" s="215">
        <f>+DC172-AJ172</f>
        <v>310640000</v>
      </c>
      <c r="DE172" s="216">
        <v>40585000</v>
      </c>
      <c r="DF172" s="215">
        <f>+DE172-AW172</f>
        <v>-141404000</v>
      </c>
      <c r="DG172" s="216">
        <v>0</v>
      </c>
      <c r="DH172" s="215">
        <f>+DG172-BJ172</f>
        <v>0</v>
      </c>
      <c r="DI172" s="216">
        <v>0</v>
      </c>
      <c r="DJ172" s="215">
        <f>+DI172-BW172</f>
        <v>0</v>
      </c>
    </row>
    <row r="173" spans="1:114" s="203" customFormat="1" ht="47.25" x14ac:dyDescent="0.25">
      <c r="A173" s="227" t="s">
        <v>371</v>
      </c>
      <c r="B173" s="203" t="str">
        <f>+C173&amp;D173</f>
        <v>C 320-1507-1-0-210</v>
      </c>
      <c r="C173" s="204" t="s">
        <v>372</v>
      </c>
      <c r="D173" s="205">
        <v>10</v>
      </c>
      <c r="E173" s="206" t="s">
        <v>373</v>
      </c>
      <c r="F173" s="207">
        <v>600000000</v>
      </c>
      <c r="G173" s="197">
        <v>0</v>
      </c>
      <c r="H173" s="197">
        <v>0</v>
      </c>
      <c r="I173" s="197"/>
      <c r="J173" s="197"/>
      <c r="K173" s="197"/>
      <c r="L173" s="197"/>
      <c r="M173" s="207"/>
      <c r="N173" s="207"/>
      <c r="O173" s="197"/>
      <c r="P173" s="197"/>
      <c r="Q173" s="197"/>
      <c r="R173" s="197"/>
      <c r="S173" s="197"/>
      <c r="T173" s="197"/>
      <c r="U173" s="197"/>
      <c r="V173" s="197"/>
      <c r="W173" s="197"/>
      <c r="X173" s="197"/>
      <c r="Y173" s="197"/>
      <c r="Z173" s="197"/>
      <c r="AA173" s="197"/>
      <c r="AB173" s="197"/>
      <c r="AC173" s="197"/>
      <c r="AD173" s="197"/>
      <c r="AE173" s="207">
        <f t="shared" si="187"/>
        <v>0</v>
      </c>
      <c r="AF173" s="207">
        <f t="shared" si="187"/>
        <v>0</v>
      </c>
      <c r="AG173" s="207"/>
      <c r="AH173" s="197"/>
      <c r="AI173" s="197"/>
      <c r="AJ173" s="207">
        <f>+F173-AE173+AF173-AG173</f>
        <v>600000000</v>
      </c>
      <c r="AK173" s="125">
        <v>142835582</v>
      </c>
      <c r="AL173" s="125">
        <v>3500000</v>
      </c>
      <c r="AM173" s="125">
        <v>0</v>
      </c>
      <c r="AN173" s="228">
        <v>48000000</v>
      </c>
      <c r="AO173" s="197">
        <v>266626418</v>
      </c>
      <c r="AP173" s="197"/>
      <c r="AQ173" s="197"/>
      <c r="AR173" s="197"/>
      <c r="AS173" s="197"/>
      <c r="AT173" s="197"/>
      <c r="AU173" s="197"/>
      <c r="AV173" s="197"/>
      <c r="AW173" s="207">
        <f t="shared" si="188"/>
        <v>460962000</v>
      </c>
      <c r="AX173" s="197">
        <v>1185558</v>
      </c>
      <c r="AY173" s="197">
        <v>711335</v>
      </c>
      <c r="AZ173" s="197">
        <v>5139134</v>
      </c>
      <c r="BA173" s="207">
        <v>0</v>
      </c>
      <c r="BB173" s="197">
        <v>3256950</v>
      </c>
      <c r="BC173" s="197"/>
      <c r="BD173" s="197"/>
      <c r="BE173" s="197"/>
      <c r="BF173" s="197"/>
      <c r="BG173" s="197"/>
      <c r="BH173" s="197"/>
      <c r="BI173" s="197"/>
      <c r="BJ173" s="207">
        <f t="shared" si="189"/>
        <v>10292977</v>
      </c>
      <c r="BK173" s="197">
        <v>0</v>
      </c>
      <c r="BL173" s="197">
        <v>1896893</v>
      </c>
      <c r="BM173" s="106">
        <v>3500000</v>
      </c>
      <c r="BN173" s="207">
        <v>1639134</v>
      </c>
      <c r="BO173" s="197">
        <v>664418</v>
      </c>
      <c r="BP173" s="197"/>
      <c r="BQ173" s="197"/>
      <c r="BR173" s="197"/>
      <c r="BS173" s="197"/>
      <c r="BT173" s="197"/>
      <c r="BU173" s="197"/>
      <c r="BV173" s="197"/>
      <c r="BW173" s="207">
        <f t="shared" si="190"/>
        <v>7700445</v>
      </c>
      <c r="BX173" s="207">
        <v>0</v>
      </c>
      <c r="BY173" s="207">
        <v>1896893</v>
      </c>
      <c r="BZ173" s="209">
        <v>3500000</v>
      </c>
      <c r="CA173" s="228">
        <v>1639134</v>
      </c>
      <c r="CB173" s="197">
        <v>664418</v>
      </c>
      <c r="CC173" s="197"/>
      <c r="CD173" s="197"/>
      <c r="CE173" s="197"/>
      <c r="CF173" s="197"/>
      <c r="CG173" s="197"/>
      <c r="CH173" s="197"/>
      <c r="CI173" s="197"/>
      <c r="CJ173" s="207">
        <f t="shared" si="191"/>
        <v>7700445</v>
      </c>
      <c r="CK173" s="207">
        <f t="shared" si="136"/>
        <v>139038000</v>
      </c>
      <c r="CL173" s="207">
        <f t="shared" si="169"/>
        <v>450669023</v>
      </c>
      <c r="CM173" s="207">
        <f t="shared" si="170"/>
        <v>2592532</v>
      </c>
      <c r="CN173" s="207">
        <f t="shared" si="171"/>
        <v>0</v>
      </c>
      <c r="CO173" s="226"/>
      <c r="CP173" s="212">
        <v>600000000</v>
      </c>
      <c r="CQ173" s="213">
        <f t="shared" si="172"/>
        <v>0</v>
      </c>
      <c r="CR173" s="212">
        <v>460962000</v>
      </c>
      <c r="CS173" s="213">
        <f>+AW173-CR173</f>
        <v>0</v>
      </c>
      <c r="CT173" s="212">
        <v>10292977</v>
      </c>
      <c r="CU173" s="213">
        <f t="shared" si="174"/>
        <v>0</v>
      </c>
      <c r="CV173" s="212">
        <v>7700445</v>
      </c>
      <c r="CW173" s="212">
        <f t="shared" si="194"/>
        <v>0</v>
      </c>
      <c r="CX173" s="212">
        <v>7700445</v>
      </c>
      <c r="CY173" s="212">
        <f t="shared" si="195"/>
        <v>0</v>
      </c>
      <c r="DA173" s="216">
        <v>600000000</v>
      </c>
      <c r="DB173" s="215">
        <f>+F173-DA173</f>
        <v>0</v>
      </c>
      <c r="DC173" s="216">
        <v>600000000</v>
      </c>
      <c r="DD173" s="215">
        <f>+DC173-AJ173</f>
        <v>0</v>
      </c>
      <c r="DE173" s="216">
        <v>147000000</v>
      </c>
      <c r="DF173" s="215">
        <f>+DE173-AW173</f>
        <v>-313962000</v>
      </c>
      <c r="DG173" s="216">
        <v>7152027</v>
      </c>
      <c r="DH173" s="215">
        <f>+DG173-BJ173</f>
        <v>-3140950</v>
      </c>
      <c r="DI173" s="216">
        <v>7152027</v>
      </c>
      <c r="DJ173" s="215">
        <f>+DI173-BW173</f>
        <v>-548418</v>
      </c>
    </row>
    <row r="174" spans="1:114" s="230" customFormat="1" ht="31.5" x14ac:dyDescent="0.25">
      <c r="A174" s="229" t="s">
        <v>374</v>
      </c>
      <c r="C174" s="194" t="s">
        <v>375</v>
      </c>
      <c r="D174" s="195">
        <v>10</v>
      </c>
      <c r="E174" s="196" t="s">
        <v>376</v>
      </c>
      <c r="F174" s="197">
        <f>+SUM(F175:F176)</f>
        <v>900000000</v>
      </c>
      <c r="G174" s="197">
        <f>+SUM(G175:G176)</f>
        <v>0</v>
      </c>
      <c r="H174" s="197">
        <f>+SUM(H175:H176)</f>
        <v>0</v>
      </c>
      <c r="I174" s="198"/>
      <c r="J174" s="198"/>
      <c r="K174" s="198"/>
      <c r="L174" s="198"/>
      <c r="M174" s="197"/>
      <c r="N174" s="197"/>
      <c r="O174" s="197"/>
      <c r="P174" s="197"/>
      <c r="Q174" s="198"/>
      <c r="R174" s="198"/>
      <c r="S174" s="198"/>
      <c r="T174" s="198"/>
      <c r="U174" s="198"/>
      <c r="V174" s="198"/>
      <c r="W174" s="198"/>
      <c r="X174" s="198"/>
      <c r="Y174" s="198"/>
      <c r="Z174" s="198"/>
      <c r="AA174" s="198"/>
      <c r="AB174" s="198"/>
      <c r="AC174" s="198"/>
      <c r="AD174" s="198"/>
      <c r="AE174" s="197">
        <f>+SUM(AE175:AE176)</f>
        <v>0</v>
      </c>
      <c r="AF174" s="197">
        <f>+SUM(AF175:AF176)</f>
        <v>0</v>
      </c>
      <c r="AG174" s="198"/>
      <c r="AH174" s="198"/>
      <c r="AI174" s="198"/>
      <c r="AJ174" s="197">
        <f t="shared" ref="AJ174:CJ174" si="196">+SUM(AJ175:AJ176)</f>
        <v>900000000</v>
      </c>
      <c r="AK174" s="197">
        <f t="shared" si="196"/>
        <v>0</v>
      </c>
      <c r="AL174" s="197">
        <f t="shared" si="196"/>
        <v>0</v>
      </c>
      <c r="AM174" s="197">
        <f t="shared" si="196"/>
        <v>390202779</v>
      </c>
      <c r="AN174" s="197">
        <f t="shared" si="196"/>
        <v>322500000</v>
      </c>
      <c r="AO174" s="197">
        <f t="shared" si="196"/>
        <v>45000000</v>
      </c>
      <c r="AP174" s="197">
        <f t="shared" si="196"/>
        <v>0</v>
      </c>
      <c r="AQ174" s="197">
        <f t="shared" si="196"/>
        <v>0</v>
      </c>
      <c r="AR174" s="197">
        <f t="shared" si="196"/>
        <v>0</v>
      </c>
      <c r="AS174" s="197">
        <f t="shared" si="196"/>
        <v>0</v>
      </c>
      <c r="AT174" s="197">
        <f t="shared" si="196"/>
        <v>0</v>
      </c>
      <c r="AU174" s="197">
        <f t="shared" si="196"/>
        <v>0</v>
      </c>
      <c r="AV174" s="197">
        <f t="shared" si="196"/>
        <v>0</v>
      </c>
      <c r="AW174" s="197">
        <f t="shared" si="196"/>
        <v>757702779</v>
      </c>
      <c r="AX174" s="197">
        <f t="shared" si="196"/>
        <v>0</v>
      </c>
      <c r="AY174" s="197">
        <f t="shared" si="196"/>
        <v>0</v>
      </c>
      <c r="AZ174" s="197">
        <f t="shared" si="196"/>
        <v>0</v>
      </c>
      <c r="BA174" s="197">
        <f t="shared" si="196"/>
        <v>166113971</v>
      </c>
      <c r="BB174" s="197">
        <f t="shared" si="196"/>
        <v>5106885</v>
      </c>
      <c r="BC174" s="197">
        <f t="shared" si="196"/>
        <v>0</v>
      </c>
      <c r="BD174" s="197">
        <f t="shared" si="196"/>
        <v>0</v>
      </c>
      <c r="BE174" s="197">
        <f t="shared" si="196"/>
        <v>0</v>
      </c>
      <c r="BF174" s="197">
        <f t="shared" si="196"/>
        <v>0</v>
      </c>
      <c r="BG174" s="197">
        <f t="shared" si="196"/>
        <v>0</v>
      </c>
      <c r="BH174" s="197">
        <f t="shared" si="196"/>
        <v>0</v>
      </c>
      <c r="BI174" s="197">
        <f t="shared" si="196"/>
        <v>0</v>
      </c>
      <c r="BJ174" s="197">
        <f t="shared" si="196"/>
        <v>171220856</v>
      </c>
      <c r="BK174" s="197">
        <f t="shared" si="196"/>
        <v>0</v>
      </c>
      <c r="BL174" s="197">
        <f t="shared" si="196"/>
        <v>0</v>
      </c>
      <c r="BM174" s="197">
        <f t="shared" si="196"/>
        <v>0</v>
      </c>
      <c r="BN174" s="197">
        <f t="shared" si="196"/>
        <v>18960906</v>
      </c>
      <c r="BO174" s="197">
        <f t="shared" si="196"/>
        <v>28072136</v>
      </c>
      <c r="BP174" s="197">
        <f t="shared" si="196"/>
        <v>0</v>
      </c>
      <c r="BQ174" s="197">
        <f t="shared" si="196"/>
        <v>0</v>
      </c>
      <c r="BR174" s="197">
        <f t="shared" si="196"/>
        <v>0</v>
      </c>
      <c r="BS174" s="197">
        <f t="shared" si="196"/>
        <v>0</v>
      </c>
      <c r="BT174" s="197">
        <f t="shared" si="196"/>
        <v>0</v>
      </c>
      <c r="BU174" s="197">
        <f t="shared" si="196"/>
        <v>0</v>
      </c>
      <c r="BV174" s="197">
        <f t="shared" si="196"/>
        <v>0</v>
      </c>
      <c r="BW174" s="197">
        <f t="shared" si="196"/>
        <v>47033042</v>
      </c>
      <c r="BX174" s="197">
        <f t="shared" si="196"/>
        <v>0</v>
      </c>
      <c r="BY174" s="197">
        <f t="shared" si="196"/>
        <v>0</v>
      </c>
      <c r="BZ174" s="197">
        <f t="shared" si="196"/>
        <v>0</v>
      </c>
      <c r="CA174" s="197">
        <f t="shared" si="196"/>
        <v>18960906</v>
      </c>
      <c r="CB174" s="197">
        <f t="shared" si="196"/>
        <v>28072136</v>
      </c>
      <c r="CC174" s="197">
        <f t="shared" si="196"/>
        <v>0</v>
      </c>
      <c r="CD174" s="197">
        <f t="shared" si="196"/>
        <v>0</v>
      </c>
      <c r="CE174" s="197">
        <f t="shared" si="196"/>
        <v>0</v>
      </c>
      <c r="CF174" s="197">
        <f t="shared" si="196"/>
        <v>0</v>
      </c>
      <c r="CG174" s="197">
        <f t="shared" si="196"/>
        <v>0</v>
      </c>
      <c r="CH174" s="197">
        <f t="shared" si="196"/>
        <v>0</v>
      </c>
      <c r="CI174" s="197">
        <f t="shared" si="196"/>
        <v>0</v>
      </c>
      <c r="CJ174" s="197">
        <f t="shared" si="196"/>
        <v>47033042</v>
      </c>
      <c r="CK174" s="197">
        <f t="shared" si="136"/>
        <v>142297221</v>
      </c>
      <c r="CL174" s="197">
        <f t="shared" si="169"/>
        <v>586481923</v>
      </c>
      <c r="CM174" s="197">
        <f t="shared" si="170"/>
        <v>124187814</v>
      </c>
      <c r="CN174" s="197">
        <f t="shared" si="171"/>
        <v>0</v>
      </c>
      <c r="CO174" s="231"/>
      <c r="CP174" s="232">
        <f>+SUM(CP175:CP176)</f>
        <v>900000000</v>
      </c>
      <c r="CQ174" s="232">
        <f t="shared" ref="CQ174:CY174" si="197">+SUM(CQ175:CQ176)</f>
        <v>0</v>
      </c>
      <c r="CR174" s="232">
        <f>+SUM(CR175:CR176)</f>
        <v>757702779</v>
      </c>
      <c r="CS174" s="232">
        <f t="shared" si="197"/>
        <v>0</v>
      </c>
      <c r="CT174" s="232">
        <f>+SUM(CT175:CT176)</f>
        <v>171220856</v>
      </c>
      <c r="CU174" s="232">
        <f t="shared" si="197"/>
        <v>0</v>
      </c>
      <c r="CV174" s="232">
        <f>+SUM(CV175:CV176)</f>
        <v>47033042</v>
      </c>
      <c r="CW174" s="232">
        <f t="shared" si="197"/>
        <v>0</v>
      </c>
      <c r="CX174" s="232">
        <f>+SUM(CX175:CX176)</f>
        <v>47033042</v>
      </c>
      <c r="CY174" s="232">
        <f t="shared" si="197"/>
        <v>0</v>
      </c>
      <c r="DA174" s="36">
        <v>900000000</v>
      </c>
      <c r="DB174" s="233">
        <f>+F174-DA174</f>
        <v>0</v>
      </c>
      <c r="DC174" s="234">
        <v>900000000</v>
      </c>
      <c r="DD174" s="233">
        <f>+DC174-AJ174</f>
        <v>0</v>
      </c>
      <c r="DE174" s="234">
        <v>405202779</v>
      </c>
      <c r="DF174" s="233">
        <f>+DE174-AW174</f>
        <v>-352500000</v>
      </c>
      <c r="DG174" s="234">
        <v>0</v>
      </c>
      <c r="DH174" s="233">
        <f>+DG174-BJ174</f>
        <v>-171220856</v>
      </c>
      <c r="DI174" s="234">
        <v>0</v>
      </c>
      <c r="DJ174" s="233">
        <f>+DI174-BW174</f>
        <v>-47033042</v>
      </c>
    </row>
    <row r="175" spans="1:114" s="211" customFormat="1" ht="31.5" outlineLevel="1" x14ac:dyDescent="0.25">
      <c r="B175" s="211" t="str">
        <f t="shared" ref="B175:B182" si="198">+C175&amp;D175</f>
        <v>C 510-800-2-0-210</v>
      </c>
      <c r="C175" s="220" t="s">
        <v>377</v>
      </c>
      <c r="D175" s="221">
        <v>10</v>
      </c>
      <c r="E175" s="222" t="s">
        <v>378</v>
      </c>
      <c r="F175" s="208">
        <v>360000000</v>
      </c>
      <c r="G175" s="198">
        <v>0</v>
      </c>
      <c r="H175" s="198">
        <v>0</v>
      </c>
      <c r="I175" s="198"/>
      <c r="J175" s="198"/>
      <c r="K175" s="198"/>
      <c r="L175" s="198"/>
      <c r="M175" s="207"/>
      <c r="N175" s="207"/>
      <c r="O175" s="197"/>
      <c r="P175" s="197"/>
      <c r="Q175" s="198"/>
      <c r="R175" s="198"/>
      <c r="S175" s="198"/>
      <c r="T175" s="198"/>
      <c r="U175" s="198"/>
      <c r="V175" s="198"/>
      <c r="W175" s="198"/>
      <c r="X175" s="198"/>
      <c r="Y175" s="198"/>
      <c r="Z175" s="198"/>
      <c r="AA175" s="198"/>
      <c r="AB175" s="198"/>
      <c r="AC175" s="198"/>
      <c r="AD175" s="198"/>
      <c r="AE175" s="208">
        <f t="shared" ref="AE175:AF180" si="199">+G175+I175+K175+M175+O175+Q175+S175+U175+W175+Y175+AA175+AC175</f>
        <v>0</v>
      </c>
      <c r="AF175" s="208">
        <f t="shared" si="199"/>
        <v>0</v>
      </c>
      <c r="AG175" s="208"/>
      <c r="AH175" s="198"/>
      <c r="AI175" s="198"/>
      <c r="AJ175" s="208">
        <f t="shared" ref="AJ175:AJ182" si="200">+F175-AE175+AF175-AG175</f>
        <v>360000000</v>
      </c>
      <c r="AK175" s="125">
        <v>0</v>
      </c>
      <c r="AL175" s="125">
        <v>0</v>
      </c>
      <c r="AM175" s="113">
        <v>133016230</v>
      </c>
      <c r="AN175" s="209">
        <v>122400000</v>
      </c>
      <c r="AO175" s="198">
        <v>30000000</v>
      </c>
      <c r="AP175" s="198"/>
      <c r="AQ175" s="198"/>
      <c r="AR175" s="198"/>
      <c r="AS175" s="198"/>
      <c r="AT175" s="198"/>
      <c r="AU175" s="198"/>
      <c r="AV175" s="198"/>
      <c r="AW175" s="207">
        <f t="shared" si="188"/>
        <v>285416230</v>
      </c>
      <c r="AX175" s="198">
        <v>0</v>
      </c>
      <c r="AY175" s="198">
        <v>0</v>
      </c>
      <c r="AZ175" s="198">
        <v>0</v>
      </c>
      <c r="BA175" s="208">
        <v>66113971</v>
      </c>
      <c r="BB175" s="198">
        <v>5106885</v>
      </c>
      <c r="BC175" s="198"/>
      <c r="BD175" s="198"/>
      <c r="BE175" s="198"/>
      <c r="BF175" s="198"/>
      <c r="BG175" s="198"/>
      <c r="BH175" s="198"/>
      <c r="BI175" s="198"/>
      <c r="BJ175" s="207">
        <f t="shared" si="189"/>
        <v>71220856</v>
      </c>
      <c r="BK175" s="197">
        <v>0</v>
      </c>
      <c r="BL175" s="198">
        <v>0</v>
      </c>
      <c r="BM175" s="106">
        <v>0</v>
      </c>
      <c r="BN175" s="208">
        <v>18960906</v>
      </c>
      <c r="BO175" s="198">
        <v>28072136</v>
      </c>
      <c r="BP175" s="198"/>
      <c r="BQ175" s="198"/>
      <c r="BR175" s="198"/>
      <c r="BS175" s="198"/>
      <c r="BT175" s="198"/>
      <c r="BU175" s="198"/>
      <c r="BV175" s="198"/>
      <c r="BW175" s="207">
        <f t="shared" si="190"/>
        <v>47033042</v>
      </c>
      <c r="BX175" s="207">
        <v>0</v>
      </c>
      <c r="BY175" s="208">
        <v>0</v>
      </c>
      <c r="BZ175" s="209">
        <v>0</v>
      </c>
      <c r="CA175" s="209">
        <v>18960906</v>
      </c>
      <c r="CB175" s="198">
        <v>28072136</v>
      </c>
      <c r="CC175" s="198"/>
      <c r="CD175" s="198"/>
      <c r="CE175" s="198"/>
      <c r="CF175" s="198"/>
      <c r="CG175" s="198"/>
      <c r="CH175" s="198"/>
      <c r="CI175" s="198"/>
      <c r="CJ175" s="207">
        <f t="shared" si="191"/>
        <v>47033042</v>
      </c>
      <c r="CK175" s="207">
        <f t="shared" si="136"/>
        <v>74583770</v>
      </c>
      <c r="CL175" s="207">
        <f t="shared" si="169"/>
        <v>214195374</v>
      </c>
      <c r="CM175" s="207">
        <f t="shared" si="170"/>
        <v>24187814</v>
      </c>
      <c r="CN175" s="207">
        <f t="shared" si="171"/>
        <v>0</v>
      </c>
      <c r="CO175" s="217"/>
      <c r="CP175" s="212">
        <v>360000000</v>
      </c>
      <c r="CQ175" s="213">
        <f t="shared" si="172"/>
        <v>0</v>
      </c>
      <c r="CR175" s="212">
        <v>285416230</v>
      </c>
      <c r="CS175" s="213">
        <f>+AW175-CR175</f>
        <v>0</v>
      </c>
      <c r="CT175" s="212">
        <v>71220856</v>
      </c>
      <c r="CU175" s="213">
        <f t="shared" si="174"/>
        <v>0</v>
      </c>
      <c r="CV175" s="212">
        <v>47033042</v>
      </c>
      <c r="CW175" s="212">
        <f t="shared" si="194"/>
        <v>0</v>
      </c>
      <c r="CX175" s="212">
        <v>47033042</v>
      </c>
      <c r="CY175" s="212">
        <f t="shared" si="195"/>
        <v>0</v>
      </c>
      <c r="DA175" s="224"/>
      <c r="DB175" s="225"/>
      <c r="DC175" s="224"/>
      <c r="DD175" s="225"/>
      <c r="DE175" s="224"/>
      <c r="DF175" s="225"/>
      <c r="DG175" s="224"/>
      <c r="DH175" s="225"/>
      <c r="DI175" s="224"/>
      <c r="DJ175" s="225"/>
    </row>
    <row r="176" spans="1:114" s="211" customFormat="1" ht="31.5" outlineLevel="1" x14ac:dyDescent="0.25">
      <c r="B176" s="211" t="str">
        <f t="shared" si="198"/>
        <v>C 510-800-2-0-310</v>
      </c>
      <c r="C176" s="220" t="s">
        <v>379</v>
      </c>
      <c r="D176" s="221">
        <v>10</v>
      </c>
      <c r="E176" s="222" t="s">
        <v>380</v>
      </c>
      <c r="F176" s="208">
        <v>540000000</v>
      </c>
      <c r="G176" s="198">
        <v>0</v>
      </c>
      <c r="H176" s="198">
        <v>0</v>
      </c>
      <c r="I176" s="198"/>
      <c r="J176" s="198"/>
      <c r="K176" s="198"/>
      <c r="L176" s="198"/>
      <c r="M176" s="207"/>
      <c r="N176" s="207"/>
      <c r="O176" s="197"/>
      <c r="P176" s="197"/>
      <c r="Q176" s="198"/>
      <c r="R176" s="198"/>
      <c r="S176" s="198"/>
      <c r="T176" s="198"/>
      <c r="U176" s="198"/>
      <c r="V176" s="198"/>
      <c r="W176" s="198"/>
      <c r="X176" s="198"/>
      <c r="Y176" s="198"/>
      <c r="Z176" s="198"/>
      <c r="AA176" s="198"/>
      <c r="AB176" s="198"/>
      <c r="AC176" s="198"/>
      <c r="AD176" s="198"/>
      <c r="AE176" s="208">
        <f t="shared" si="199"/>
        <v>0</v>
      </c>
      <c r="AF176" s="208">
        <f t="shared" si="199"/>
        <v>0</v>
      </c>
      <c r="AG176" s="208"/>
      <c r="AH176" s="198"/>
      <c r="AI176" s="198"/>
      <c r="AJ176" s="208">
        <f t="shared" si="200"/>
        <v>540000000</v>
      </c>
      <c r="AK176" s="125">
        <v>0</v>
      </c>
      <c r="AL176" s="125">
        <v>0</v>
      </c>
      <c r="AM176" s="113">
        <v>257186549</v>
      </c>
      <c r="AN176" s="209">
        <v>200100000</v>
      </c>
      <c r="AO176" s="198">
        <v>15000000</v>
      </c>
      <c r="AP176" s="198"/>
      <c r="AQ176" s="198"/>
      <c r="AR176" s="198"/>
      <c r="AS176" s="198"/>
      <c r="AT176" s="198"/>
      <c r="AU176" s="198"/>
      <c r="AV176" s="198"/>
      <c r="AW176" s="207">
        <f t="shared" si="188"/>
        <v>472286549</v>
      </c>
      <c r="AX176" s="198">
        <v>0</v>
      </c>
      <c r="AY176" s="198">
        <v>0</v>
      </c>
      <c r="AZ176" s="198">
        <v>0</v>
      </c>
      <c r="BA176" s="208">
        <v>100000000</v>
      </c>
      <c r="BB176" s="198">
        <v>0</v>
      </c>
      <c r="BC176" s="198"/>
      <c r="BD176" s="198"/>
      <c r="BE176" s="198"/>
      <c r="BF176" s="198"/>
      <c r="BG176" s="198"/>
      <c r="BH176" s="198"/>
      <c r="BI176" s="198"/>
      <c r="BJ176" s="207">
        <f t="shared" si="189"/>
        <v>100000000</v>
      </c>
      <c r="BK176" s="197">
        <v>0</v>
      </c>
      <c r="BL176" s="198">
        <v>0</v>
      </c>
      <c r="BM176" s="106">
        <v>0</v>
      </c>
      <c r="BN176" s="208">
        <v>0</v>
      </c>
      <c r="BO176" s="198">
        <v>0</v>
      </c>
      <c r="BP176" s="198"/>
      <c r="BQ176" s="198"/>
      <c r="BR176" s="198"/>
      <c r="BS176" s="198"/>
      <c r="BT176" s="198"/>
      <c r="BU176" s="198"/>
      <c r="BV176" s="198"/>
      <c r="BW176" s="207">
        <f t="shared" si="190"/>
        <v>0</v>
      </c>
      <c r="BX176" s="207">
        <v>0</v>
      </c>
      <c r="BY176" s="208">
        <v>0</v>
      </c>
      <c r="BZ176" s="209">
        <v>0</v>
      </c>
      <c r="CA176" s="209">
        <v>0</v>
      </c>
      <c r="CB176" s="198">
        <v>0</v>
      </c>
      <c r="CC176" s="198"/>
      <c r="CD176" s="198"/>
      <c r="CE176" s="198"/>
      <c r="CF176" s="198"/>
      <c r="CG176" s="198"/>
      <c r="CH176" s="198"/>
      <c r="CI176" s="198"/>
      <c r="CJ176" s="207">
        <f t="shared" si="191"/>
        <v>0</v>
      </c>
      <c r="CK176" s="207">
        <f t="shared" si="136"/>
        <v>67713451</v>
      </c>
      <c r="CL176" s="207">
        <f t="shared" si="169"/>
        <v>372286549</v>
      </c>
      <c r="CM176" s="207">
        <f t="shared" si="170"/>
        <v>100000000</v>
      </c>
      <c r="CN176" s="207">
        <f t="shared" si="171"/>
        <v>0</v>
      </c>
      <c r="CO176" s="217"/>
      <c r="CP176" s="212">
        <v>540000000</v>
      </c>
      <c r="CQ176" s="213">
        <f t="shared" si="172"/>
        <v>0</v>
      </c>
      <c r="CR176" s="212">
        <v>472286549</v>
      </c>
      <c r="CS176" s="213">
        <f>+AW176-CR176</f>
        <v>0</v>
      </c>
      <c r="CT176" s="212">
        <v>100000000</v>
      </c>
      <c r="CU176" s="213">
        <f t="shared" si="174"/>
        <v>0</v>
      </c>
      <c r="CV176" s="212">
        <v>0</v>
      </c>
      <c r="CW176" s="212">
        <f t="shared" si="194"/>
        <v>0</v>
      </c>
      <c r="CX176" s="212">
        <v>0</v>
      </c>
      <c r="CY176" s="212">
        <f t="shared" si="195"/>
        <v>0</v>
      </c>
      <c r="DA176" s="224"/>
      <c r="DB176" s="225"/>
      <c r="DC176" s="224"/>
      <c r="DD176" s="225"/>
      <c r="DE176" s="224"/>
      <c r="DF176" s="225"/>
      <c r="DG176" s="224"/>
      <c r="DH176" s="225"/>
      <c r="DI176" s="224"/>
      <c r="DJ176" s="225"/>
    </row>
    <row r="177" spans="1:114" s="203" customFormat="1" ht="63" x14ac:dyDescent="0.25">
      <c r="A177" s="99" t="s">
        <v>381</v>
      </c>
      <c r="B177" s="203" t="str">
        <f t="shared" si="198"/>
        <v>C 520-800-310</v>
      </c>
      <c r="C177" s="204" t="s">
        <v>382</v>
      </c>
      <c r="D177" s="205">
        <v>10</v>
      </c>
      <c r="E177" s="206" t="s">
        <v>383</v>
      </c>
      <c r="F177" s="207">
        <v>700000000</v>
      </c>
      <c r="G177" s="197">
        <v>0</v>
      </c>
      <c r="H177" s="197">
        <v>0</v>
      </c>
      <c r="I177" s="197"/>
      <c r="J177" s="197"/>
      <c r="K177" s="197"/>
      <c r="L177" s="197"/>
      <c r="M177" s="207"/>
      <c r="N177" s="207"/>
      <c r="O177" s="197"/>
      <c r="P177" s="197"/>
      <c r="Q177" s="197"/>
      <c r="R177" s="197"/>
      <c r="S177" s="197"/>
      <c r="T177" s="197"/>
      <c r="U177" s="197"/>
      <c r="V177" s="197"/>
      <c r="W177" s="197"/>
      <c r="X177" s="197"/>
      <c r="Y177" s="197"/>
      <c r="Z177" s="197"/>
      <c r="AA177" s="197"/>
      <c r="AB177" s="197"/>
      <c r="AC177" s="197"/>
      <c r="AD177" s="197"/>
      <c r="AE177" s="208">
        <f t="shared" si="199"/>
        <v>0</v>
      </c>
      <c r="AF177" s="208">
        <f t="shared" si="199"/>
        <v>0</v>
      </c>
      <c r="AG177" s="207">
        <v>700000000</v>
      </c>
      <c r="AH177" s="197"/>
      <c r="AI177" s="197"/>
      <c r="AJ177" s="208">
        <f t="shared" si="200"/>
        <v>0</v>
      </c>
      <c r="AK177" s="125">
        <v>0</v>
      </c>
      <c r="AL177" s="125">
        <v>0</v>
      </c>
      <c r="AM177" s="113">
        <v>0</v>
      </c>
      <c r="AN177" s="209">
        <v>0</v>
      </c>
      <c r="AO177" s="197">
        <v>0</v>
      </c>
      <c r="AP177" s="197"/>
      <c r="AQ177" s="197"/>
      <c r="AR177" s="197"/>
      <c r="AS177" s="197"/>
      <c r="AT177" s="197"/>
      <c r="AU177" s="197"/>
      <c r="AV177" s="197"/>
      <c r="AW177" s="207">
        <f t="shared" si="188"/>
        <v>0</v>
      </c>
      <c r="AX177" s="198">
        <v>0</v>
      </c>
      <c r="AY177" s="197">
        <v>0</v>
      </c>
      <c r="AZ177" s="197">
        <v>0</v>
      </c>
      <c r="BA177" s="207">
        <v>0</v>
      </c>
      <c r="BB177" s="197">
        <v>0</v>
      </c>
      <c r="BC177" s="197"/>
      <c r="BD177" s="197"/>
      <c r="BE177" s="197"/>
      <c r="BF177" s="197"/>
      <c r="BG177" s="197"/>
      <c r="BH177" s="197"/>
      <c r="BI177" s="197"/>
      <c r="BJ177" s="207">
        <f t="shared" si="189"/>
        <v>0</v>
      </c>
      <c r="BK177" s="197">
        <v>0</v>
      </c>
      <c r="BL177" s="197">
        <v>0</v>
      </c>
      <c r="BM177" s="106">
        <v>0</v>
      </c>
      <c r="BN177" s="207">
        <v>0</v>
      </c>
      <c r="BO177" s="197">
        <v>0</v>
      </c>
      <c r="BP177" s="197"/>
      <c r="BQ177" s="197"/>
      <c r="BR177" s="197"/>
      <c r="BS177" s="197"/>
      <c r="BT177" s="197"/>
      <c r="BU177" s="197"/>
      <c r="BV177" s="197"/>
      <c r="BW177" s="207">
        <f t="shared" si="190"/>
        <v>0</v>
      </c>
      <c r="BX177" s="207">
        <v>0</v>
      </c>
      <c r="BY177" s="207">
        <v>0</v>
      </c>
      <c r="BZ177" s="209">
        <v>0</v>
      </c>
      <c r="CA177" s="209">
        <v>0</v>
      </c>
      <c r="CB177" s="197">
        <v>0</v>
      </c>
      <c r="CC177" s="197"/>
      <c r="CD177" s="197"/>
      <c r="CE177" s="197"/>
      <c r="CF177" s="197"/>
      <c r="CG177" s="197"/>
      <c r="CH177" s="197"/>
      <c r="CI177" s="197"/>
      <c r="CJ177" s="207">
        <f t="shared" si="191"/>
        <v>0</v>
      </c>
      <c r="CK177" s="207">
        <f t="shared" si="136"/>
        <v>0</v>
      </c>
      <c r="CL177" s="207">
        <f t="shared" si="169"/>
        <v>0</v>
      </c>
      <c r="CM177" s="207">
        <f t="shared" si="170"/>
        <v>0</v>
      </c>
      <c r="CN177" s="207">
        <f t="shared" si="171"/>
        <v>0</v>
      </c>
      <c r="CO177" s="226"/>
      <c r="CP177" s="212">
        <v>0</v>
      </c>
      <c r="CQ177" s="213">
        <f t="shared" si="172"/>
        <v>0</v>
      </c>
      <c r="CR177" s="212">
        <v>0</v>
      </c>
      <c r="CS177" s="213">
        <f>+AW177-CR177</f>
        <v>0</v>
      </c>
      <c r="CT177" s="212">
        <v>0</v>
      </c>
      <c r="CU177" s="213">
        <f t="shared" si="174"/>
        <v>0</v>
      </c>
      <c r="CV177" s="212">
        <v>0</v>
      </c>
      <c r="CW177" s="212">
        <f t="shared" si="194"/>
        <v>0</v>
      </c>
      <c r="CX177" s="212">
        <v>0</v>
      </c>
      <c r="CY177" s="212">
        <f t="shared" si="195"/>
        <v>0</v>
      </c>
      <c r="DA177" s="214">
        <v>700000000</v>
      </c>
      <c r="DB177" s="215">
        <f>+F177-DA177</f>
        <v>0</v>
      </c>
      <c r="DC177" s="216">
        <v>700000000</v>
      </c>
      <c r="DD177" s="215">
        <f>+DC177-AJ177</f>
        <v>700000000</v>
      </c>
      <c r="DE177" s="216">
        <v>0</v>
      </c>
      <c r="DF177" s="215">
        <f>+DE177-AW177</f>
        <v>0</v>
      </c>
      <c r="DG177" s="216">
        <v>0</v>
      </c>
      <c r="DH177" s="215">
        <f>+DG177-BJ177</f>
        <v>0</v>
      </c>
      <c r="DI177" s="216">
        <v>0</v>
      </c>
      <c r="DJ177" s="215">
        <f>+DI177-BW177</f>
        <v>0</v>
      </c>
    </row>
    <row r="178" spans="1:114" s="203" customFormat="1" ht="63" x14ac:dyDescent="0.2">
      <c r="A178" s="99" t="s">
        <v>384</v>
      </c>
      <c r="B178" s="203" t="str">
        <f t="shared" si="198"/>
        <v>C 520-1507-1-0-110</v>
      </c>
      <c r="C178" s="204" t="s">
        <v>385</v>
      </c>
      <c r="D178" s="205">
        <v>10</v>
      </c>
      <c r="E178" s="206" t="s">
        <v>386</v>
      </c>
      <c r="F178" s="207">
        <v>3950000000</v>
      </c>
      <c r="G178" s="197">
        <v>0</v>
      </c>
      <c r="H178" s="197">
        <v>0</v>
      </c>
      <c r="I178" s="197"/>
      <c r="J178" s="197"/>
      <c r="K178" s="197"/>
      <c r="L178" s="197"/>
      <c r="M178" s="207"/>
      <c r="N178" s="207"/>
      <c r="O178" s="197"/>
      <c r="P178" s="197"/>
      <c r="Q178" s="197"/>
      <c r="R178" s="197"/>
      <c r="S178" s="197"/>
      <c r="T178" s="197"/>
      <c r="U178" s="197"/>
      <c r="V178" s="197"/>
      <c r="W178" s="197"/>
      <c r="X178" s="197"/>
      <c r="Y178" s="197"/>
      <c r="Z178" s="197"/>
      <c r="AA178" s="197"/>
      <c r="AB178" s="197"/>
      <c r="AC178" s="197"/>
      <c r="AD178" s="197"/>
      <c r="AE178" s="207">
        <f t="shared" si="199"/>
        <v>0</v>
      </c>
      <c r="AF178" s="207">
        <f t="shared" si="199"/>
        <v>0</v>
      </c>
      <c r="AG178" s="207"/>
      <c r="AH178" s="197"/>
      <c r="AI178" s="197"/>
      <c r="AJ178" s="207">
        <f t="shared" si="200"/>
        <v>3950000000</v>
      </c>
      <c r="AK178" s="125">
        <v>0</v>
      </c>
      <c r="AL178" s="125">
        <v>2697610400</v>
      </c>
      <c r="AM178" s="113">
        <v>0</v>
      </c>
      <c r="AN178" s="209">
        <v>0</v>
      </c>
      <c r="AO178" s="197">
        <v>0</v>
      </c>
      <c r="AP178" s="197"/>
      <c r="AQ178" s="197"/>
      <c r="AR178" s="197"/>
      <c r="AS178" s="197"/>
      <c r="AT178" s="197"/>
      <c r="AU178" s="197"/>
      <c r="AV178" s="197"/>
      <c r="AW178" s="207">
        <f t="shared" si="188"/>
        <v>2697610400</v>
      </c>
      <c r="AX178" s="197">
        <v>0</v>
      </c>
      <c r="AY178" s="197">
        <v>57303141</v>
      </c>
      <c r="AZ178" s="197">
        <v>661877574</v>
      </c>
      <c r="BA178" s="207">
        <v>91372853</v>
      </c>
      <c r="BB178" s="197">
        <v>154897242</v>
      </c>
      <c r="BC178" s="197"/>
      <c r="BD178" s="197"/>
      <c r="BE178" s="197"/>
      <c r="BF178" s="197"/>
      <c r="BG178" s="197"/>
      <c r="BH178" s="197"/>
      <c r="BI178" s="197"/>
      <c r="BJ178" s="207">
        <f t="shared" si="189"/>
        <v>965450810</v>
      </c>
      <c r="BK178" s="197">
        <v>0</v>
      </c>
      <c r="BL178" s="197">
        <v>7144676</v>
      </c>
      <c r="BM178" s="197">
        <v>70791387</v>
      </c>
      <c r="BN178" s="207">
        <v>81487613</v>
      </c>
      <c r="BO178" s="197">
        <v>91985936</v>
      </c>
      <c r="BP178" s="197"/>
      <c r="BQ178" s="197"/>
      <c r="BR178" s="197"/>
      <c r="BS178" s="197"/>
      <c r="BT178" s="197"/>
      <c r="BU178" s="197"/>
      <c r="BV178" s="197"/>
      <c r="BW178" s="207">
        <f t="shared" si="190"/>
        <v>251409612</v>
      </c>
      <c r="BX178" s="207">
        <v>0</v>
      </c>
      <c r="BY178" s="207">
        <v>7144676</v>
      </c>
      <c r="BZ178" s="209">
        <v>70791387</v>
      </c>
      <c r="CA178" s="209">
        <v>81487613</v>
      </c>
      <c r="CB178" s="197">
        <v>91985936</v>
      </c>
      <c r="CC178" s="197"/>
      <c r="CD178" s="197"/>
      <c r="CE178" s="197"/>
      <c r="CF178" s="197"/>
      <c r="CG178" s="197"/>
      <c r="CH178" s="197"/>
      <c r="CI178" s="197"/>
      <c r="CJ178" s="207">
        <f t="shared" si="191"/>
        <v>251409612</v>
      </c>
      <c r="CK178" s="207">
        <f t="shared" si="136"/>
        <v>1252389600</v>
      </c>
      <c r="CL178" s="207">
        <f t="shared" si="169"/>
        <v>1732159590</v>
      </c>
      <c r="CM178" s="207">
        <f t="shared" si="170"/>
        <v>714041198</v>
      </c>
      <c r="CN178" s="207">
        <f t="shared" si="171"/>
        <v>0</v>
      </c>
      <c r="CO178" s="226"/>
      <c r="CP178" s="212">
        <v>3950000000</v>
      </c>
      <c r="CQ178" s="213">
        <f t="shared" si="172"/>
        <v>0</v>
      </c>
      <c r="CR178" s="212">
        <v>2697610400</v>
      </c>
      <c r="CS178" s="213">
        <f>+AW178-CR178</f>
        <v>0</v>
      </c>
      <c r="CT178" s="212">
        <v>965450810</v>
      </c>
      <c r="CU178" s="213">
        <f t="shared" si="174"/>
        <v>0</v>
      </c>
      <c r="CV178" s="212">
        <v>251409612</v>
      </c>
      <c r="CW178" s="212">
        <f t="shared" si="194"/>
        <v>0</v>
      </c>
      <c r="CX178" s="212">
        <v>251409612</v>
      </c>
      <c r="CY178" s="212">
        <f t="shared" si="195"/>
        <v>0</v>
      </c>
      <c r="DA178" s="214">
        <v>3950000000</v>
      </c>
      <c r="DB178" s="215">
        <f>+F178-DA178</f>
        <v>0</v>
      </c>
      <c r="DC178" s="216">
        <v>3950000000</v>
      </c>
      <c r="DD178" s="215">
        <f>+DC178-AJ178</f>
        <v>0</v>
      </c>
      <c r="DE178" s="216">
        <v>2697610400</v>
      </c>
      <c r="DF178" s="215">
        <f>+DE178-AW178</f>
        <v>0</v>
      </c>
      <c r="DG178" s="216">
        <v>744797367</v>
      </c>
      <c r="DH178" s="215">
        <f>+DG178-BJ178</f>
        <v>-220653443</v>
      </c>
      <c r="DI178" s="216">
        <v>744797367</v>
      </c>
      <c r="DJ178" s="215">
        <f>+DI178-BW178</f>
        <v>493387755</v>
      </c>
    </row>
    <row r="179" spans="1:114" s="203" customFormat="1" ht="25.5" customHeight="1" x14ac:dyDescent="0.25">
      <c r="A179" s="99" t="s">
        <v>387</v>
      </c>
      <c r="B179" s="203" t="str">
        <f t="shared" si="198"/>
        <v>C 670-1507-1-0-210</v>
      </c>
      <c r="C179" s="204" t="s">
        <v>388</v>
      </c>
      <c r="D179" s="205">
        <v>10</v>
      </c>
      <c r="E179" s="206" t="s">
        <v>389</v>
      </c>
      <c r="F179" s="207">
        <v>3950000000</v>
      </c>
      <c r="G179" s="197">
        <v>0</v>
      </c>
      <c r="H179" s="197">
        <v>0</v>
      </c>
      <c r="I179" s="197"/>
      <c r="J179" s="197"/>
      <c r="K179" s="197"/>
      <c r="L179" s="197"/>
      <c r="M179" s="207"/>
      <c r="N179" s="207"/>
      <c r="O179" s="197"/>
      <c r="P179" s="197"/>
      <c r="Q179" s="197"/>
      <c r="R179" s="197"/>
      <c r="S179" s="197"/>
      <c r="T179" s="197"/>
      <c r="U179" s="197"/>
      <c r="V179" s="197"/>
      <c r="W179" s="197"/>
      <c r="X179" s="197"/>
      <c r="Y179" s="197"/>
      <c r="Z179" s="197"/>
      <c r="AA179" s="197"/>
      <c r="AB179" s="197"/>
      <c r="AC179" s="197"/>
      <c r="AD179" s="197"/>
      <c r="AE179" s="207">
        <f t="shared" si="199"/>
        <v>0</v>
      </c>
      <c r="AF179" s="207">
        <f t="shared" si="199"/>
        <v>0</v>
      </c>
      <c r="AG179" s="207"/>
      <c r="AH179" s="197"/>
      <c r="AI179" s="197"/>
      <c r="AJ179" s="207">
        <f t="shared" si="200"/>
        <v>3950000000</v>
      </c>
      <c r="AK179" s="125">
        <v>3884489932</v>
      </c>
      <c r="AL179" s="125">
        <v>38000000</v>
      </c>
      <c r="AM179" s="113">
        <v>0</v>
      </c>
      <c r="AN179" s="209">
        <v>0</v>
      </c>
      <c r="AO179" s="197">
        <v>7510068</v>
      </c>
      <c r="AP179" s="197"/>
      <c r="AQ179" s="197"/>
      <c r="AR179" s="197"/>
      <c r="AS179" s="197"/>
      <c r="AT179" s="197"/>
      <c r="AU179" s="197"/>
      <c r="AV179" s="197"/>
      <c r="AW179" s="207">
        <f t="shared" si="188"/>
        <v>3930000000</v>
      </c>
      <c r="AX179" s="197">
        <v>408927613</v>
      </c>
      <c r="AY179" s="197">
        <v>1695729926</v>
      </c>
      <c r="AZ179" s="197">
        <v>358235376</v>
      </c>
      <c r="BA179" s="207">
        <v>309482875</v>
      </c>
      <c r="BB179" s="197">
        <v>252814186</v>
      </c>
      <c r="BC179" s="197"/>
      <c r="BD179" s="197"/>
      <c r="BE179" s="197"/>
      <c r="BF179" s="197"/>
      <c r="BG179" s="197"/>
      <c r="BH179" s="197"/>
      <c r="BI179" s="197"/>
      <c r="BJ179" s="207">
        <f>+SUM(AX179:BI179)</f>
        <v>3025189976</v>
      </c>
      <c r="BK179" s="197">
        <v>0</v>
      </c>
      <c r="BL179" s="197">
        <v>211858332</v>
      </c>
      <c r="BM179" s="110">
        <v>177486819</v>
      </c>
      <c r="BN179" s="207">
        <v>327769888</v>
      </c>
      <c r="BO179" s="197">
        <v>334205127</v>
      </c>
      <c r="BP179" s="197"/>
      <c r="BQ179" s="197"/>
      <c r="BR179" s="197"/>
      <c r="BS179" s="197"/>
      <c r="BT179" s="197"/>
      <c r="BU179" s="197"/>
      <c r="BV179" s="197"/>
      <c r="BW179" s="207">
        <f t="shared" si="190"/>
        <v>1051320166</v>
      </c>
      <c r="BX179" s="207">
        <v>0</v>
      </c>
      <c r="BY179" s="197">
        <v>211858332</v>
      </c>
      <c r="BZ179" s="235">
        <v>177486819</v>
      </c>
      <c r="CA179" s="197">
        <v>327769888</v>
      </c>
      <c r="CB179" s="197">
        <v>334205127</v>
      </c>
      <c r="CC179" s="197"/>
      <c r="CD179" s="197"/>
      <c r="CE179" s="197"/>
      <c r="CF179" s="197"/>
      <c r="CG179" s="197"/>
      <c r="CH179" s="197"/>
      <c r="CI179" s="197"/>
      <c r="CJ179" s="207">
        <f t="shared" si="191"/>
        <v>1051320166</v>
      </c>
      <c r="CK179" s="207">
        <f t="shared" si="136"/>
        <v>20000000</v>
      </c>
      <c r="CL179" s="207">
        <f t="shared" si="169"/>
        <v>904810024</v>
      </c>
      <c r="CM179" s="207">
        <f t="shared" si="170"/>
        <v>1973869810</v>
      </c>
      <c r="CN179" s="207">
        <f t="shared" si="171"/>
        <v>0</v>
      </c>
      <c r="CO179" s="226"/>
      <c r="CP179" s="212">
        <v>3950000000</v>
      </c>
      <c r="CQ179" s="213">
        <f t="shared" si="172"/>
        <v>0</v>
      </c>
      <c r="CR179" s="212">
        <v>3930000000</v>
      </c>
      <c r="CS179" s="213">
        <f>+AW179-CR179</f>
        <v>0</v>
      </c>
      <c r="CT179" s="212">
        <v>3025189976</v>
      </c>
      <c r="CU179" s="213">
        <f t="shared" si="174"/>
        <v>0</v>
      </c>
      <c r="CV179" s="212">
        <v>1051320166</v>
      </c>
      <c r="CW179" s="212">
        <f t="shared" si="194"/>
        <v>0</v>
      </c>
      <c r="CX179" s="212">
        <v>1051320166</v>
      </c>
      <c r="CY179" s="212">
        <f t="shared" si="195"/>
        <v>0</v>
      </c>
      <c r="DA179" s="214">
        <v>3950000000</v>
      </c>
      <c r="DB179" s="215">
        <f>+F179-DA179</f>
        <v>0</v>
      </c>
      <c r="DC179" s="216">
        <v>3950000000</v>
      </c>
      <c r="DD179" s="215">
        <f>+DC179-AJ179</f>
        <v>0</v>
      </c>
      <c r="DE179" s="216">
        <v>3630000000</v>
      </c>
      <c r="DF179" s="215">
        <f>+DE179-AW179</f>
        <v>-300000000</v>
      </c>
      <c r="DG179" s="216">
        <v>2507635303</v>
      </c>
      <c r="DH179" s="215">
        <f>+DG179-BJ179</f>
        <v>-517554673</v>
      </c>
      <c r="DI179" s="216">
        <v>2507635303</v>
      </c>
      <c r="DJ179" s="215">
        <f>+DI179-BW179</f>
        <v>1456315137</v>
      </c>
    </row>
    <row r="180" spans="1:114" s="201" customFormat="1" ht="43.5" customHeight="1" x14ac:dyDescent="0.25">
      <c r="A180" s="99" t="s">
        <v>390</v>
      </c>
      <c r="B180" s="193" t="str">
        <f t="shared" si="198"/>
        <v>C 670-1507-210</v>
      </c>
      <c r="C180" s="194" t="s">
        <v>391</v>
      </c>
      <c r="D180" s="195">
        <v>10</v>
      </c>
      <c r="E180" s="196" t="s">
        <v>392</v>
      </c>
      <c r="F180" s="197">
        <f>+SUM(F181:F182)</f>
        <v>800000000</v>
      </c>
      <c r="G180" s="198">
        <v>0</v>
      </c>
      <c r="H180" s="198">
        <v>0</v>
      </c>
      <c r="I180" s="198"/>
      <c r="J180" s="198"/>
      <c r="K180" s="198"/>
      <c r="L180" s="198"/>
      <c r="M180" s="198"/>
      <c r="N180" s="198"/>
      <c r="O180" s="198"/>
      <c r="P180" s="198"/>
      <c r="Q180" s="198"/>
      <c r="R180" s="198"/>
      <c r="S180" s="198"/>
      <c r="T180" s="198"/>
      <c r="U180" s="198"/>
      <c r="V180" s="198"/>
      <c r="W180" s="198"/>
      <c r="X180" s="198"/>
      <c r="Y180" s="198"/>
      <c r="Z180" s="198"/>
      <c r="AA180" s="198"/>
      <c r="AB180" s="198"/>
      <c r="AC180" s="198"/>
      <c r="AD180" s="198"/>
      <c r="AE180" s="198">
        <f t="shared" si="199"/>
        <v>0</v>
      </c>
      <c r="AF180" s="198">
        <f t="shared" si="199"/>
        <v>0</v>
      </c>
      <c r="AG180" s="198"/>
      <c r="AH180" s="198"/>
      <c r="AI180" s="198"/>
      <c r="AJ180" s="197">
        <f t="shared" si="200"/>
        <v>800000000</v>
      </c>
      <c r="AK180" s="125">
        <f>+SUM(AK181:AK182)</f>
        <v>0</v>
      </c>
      <c r="AL180" s="125">
        <f>+SUM(AL181:AL182)</f>
        <v>655476830</v>
      </c>
      <c r="AM180" s="113">
        <v>0</v>
      </c>
      <c r="AN180" s="197">
        <f t="shared" ref="AN180:AW180" si="201">+SUM(AN181:AN182)</f>
        <v>39880000</v>
      </c>
      <c r="AO180" s="197">
        <f t="shared" si="201"/>
        <v>2123170</v>
      </c>
      <c r="AP180" s="197">
        <f t="shared" si="201"/>
        <v>0</v>
      </c>
      <c r="AQ180" s="197">
        <f t="shared" si="201"/>
        <v>0</v>
      </c>
      <c r="AR180" s="197">
        <f t="shared" si="201"/>
        <v>0</v>
      </c>
      <c r="AS180" s="197">
        <f t="shared" si="201"/>
        <v>0</v>
      </c>
      <c r="AT180" s="197">
        <f t="shared" si="201"/>
        <v>0</v>
      </c>
      <c r="AU180" s="197">
        <f t="shared" si="201"/>
        <v>0</v>
      </c>
      <c r="AV180" s="197">
        <f t="shared" si="201"/>
        <v>0</v>
      </c>
      <c r="AW180" s="197">
        <f t="shared" si="201"/>
        <v>697480000</v>
      </c>
      <c r="AX180" s="197">
        <f>+SUM(AX181:AX182)</f>
        <v>0</v>
      </c>
      <c r="AY180" s="197">
        <f>+SUM(AY181:AY182)</f>
        <v>65083183</v>
      </c>
      <c r="AZ180" s="197">
        <f t="shared" ref="AZ180:CJ180" si="202">+SUM(AZ181:AZ182)</f>
        <v>119473102</v>
      </c>
      <c r="BA180" s="197">
        <f t="shared" si="202"/>
        <v>25513028</v>
      </c>
      <c r="BB180" s="197">
        <f t="shared" si="202"/>
        <v>88089525</v>
      </c>
      <c r="BC180" s="197">
        <f t="shared" si="202"/>
        <v>0</v>
      </c>
      <c r="BD180" s="197">
        <f t="shared" si="202"/>
        <v>0</v>
      </c>
      <c r="BE180" s="197">
        <f t="shared" si="202"/>
        <v>0</v>
      </c>
      <c r="BF180" s="197">
        <f t="shared" si="202"/>
        <v>0</v>
      </c>
      <c r="BG180" s="197">
        <f t="shared" si="202"/>
        <v>0</v>
      </c>
      <c r="BH180" s="197">
        <f t="shared" si="202"/>
        <v>0</v>
      </c>
      <c r="BI180" s="197">
        <f t="shared" si="202"/>
        <v>0</v>
      </c>
      <c r="BJ180" s="197">
        <f t="shared" si="202"/>
        <v>298158838</v>
      </c>
      <c r="BK180" s="197">
        <f t="shared" si="202"/>
        <v>0</v>
      </c>
      <c r="BL180" s="197">
        <f t="shared" si="202"/>
        <v>522584</v>
      </c>
      <c r="BM180" s="106">
        <v>0</v>
      </c>
      <c r="BN180" s="197">
        <f t="shared" si="202"/>
        <v>25843099</v>
      </c>
      <c r="BO180" s="197">
        <f t="shared" si="202"/>
        <v>26466898</v>
      </c>
      <c r="BP180" s="197">
        <f t="shared" si="202"/>
        <v>0</v>
      </c>
      <c r="BQ180" s="197">
        <f t="shared" si="202"/>
        <v>0</v>
      </c>
      <c r="BR180" s="197">
        <f t="shared" si="202"/>
        <v>0</v>
      </c>
      <c r="BS180" s="197">
        <f t="shared" si="202"/>
        <v>0</v>
      </c>
      <c r="BT180" s="197">
        <f t="shared" si="202"/>
        <v>0</v>
      </c>
      <c r="BU180" s="197">
        <f t="shared" si="202"/>
        <v>0</v>
      </c>
      <c r="BV180" s="197">
        <f t="shared" si="202"/>
        <v>0</v>
      </c>
      <c r="BW180" s="197">
        <f t="shared" si="202"/>
        <v>73583850</v>
      </c>
      <c r="BX180" s="197">
        <f t="shared" si="202"/>
        <v>0</v>
      </c>
      <c r="BY180" s="197">
        <f t="shared" si="202"/>
        <v>522584</v>
      </c>
      <c r="BZ180" s="106">
        <v>0</v>
      </c>
      <c r="CA180" s="197">
        <f t="shared" si="202"/>
        <v>25843099</v>
      </c>
      <c r="CB180" s="197">
        <v>0</v>
      </c>
      <c r="CC180" s="197">
        <f t="shared" si="202"/>
        <v>0</v>
      </c>
      <c r="CD180" s="197">
        <f t="shared" si="202"/>
        <v>0</v>
      </c>
      <c r="CE180" s="197">
        <f t="shared" si="202"/>
        <v>0</v>
      </c>
      <c r="CF180" s="197">
        <f t="shared" si="202"/>
        <v>0</v>
      </c>
      <c r="CG180" s="197">
        <f t="shared" si="202"/>
        <v>0</v>
      </c>
      <c r="CH180" s="197">
        <f t="shared" si="202"/>
        <v>0</v>
      </c>
      <c r="CI180" s="197">
        <f t="shared" si="202"/>
        <v>0</v>
      </c>
      <c r="CJ180" s="197">
        <f t="shared" si="202"/>
        <v>73583850</v>
      </c>
      <c r="CK180" s="197">
        <f t="shared" si="136"/>
        <v>102520000</v>
      </c>
      <c r="CL180" s="197">
        <f t="shared" si="169"/>
        <v>399321162</v>
      </c>
      <c r="CM180" s="197">
        <f t="shared" si="170"/>
        <v>224574988</v>
      </c>
      <c r="CN180" s="197">
        <f t="shared" si="171"/>
        <v>0</v>
      </c>
      <c r="CO180" s="218"/>
      <c r="CP180" s="219">
        <f>+SUM(CP181:CP182)</f>
        <v>800000000</v>
      </c>
      <c r="CQ180" s="219">
        <f t="shared" si="172"/>
        <v>0</v>
      </c>
      <c r="CR180" s="219">
        <f>+SUM(CR181:CR182)</f>
        <v>697480000</v>
      </c>
      <c r="CS180" s="219">
        <f>+SUM(CS181:CS182)</f>
        <v>0</v>
      </c>
      <c r="CT180" s="219">
        <f>+SUM(CT181:CT182)</f>
        <v>298158838</v>
      </c>
      <c r="CU180" s="219">
        <f t="shared" si="174"/>
        <v>0</v>
      </c>
      <c r="CV180" s="219">
        <f>+SUM(CV181:CV182)</f>
        <v>73583850</v>
      </c>
      <c r="CW180" s="219">
        <f>+SUM(CW181:CW182)</f>
        <v>0</v>
      </c>
      <c r="CX180" s="219">
        <f>+SUM(CX181:CX182)</f>
        <v>73583850</v>
      </c>
      <c r="CY180" s="200">
        <f>+CX180-CJ180</f>
        <v>0</v>
      </c>
      <c r="DA180" s="4">
        <v>800000000</v>
      </c>
      <c r="DB180" s="103">
        <f>+F180-DA180</f>
        <v>0</v>
      </c>
      <c r="DC180" s="104">
        <v>800000000</v>
      </c>
      <c r="DD180" s="103">
        <f>+DC180-AJ180</f>
        <v>0</v>
      </c>
      <c r="DE180" s="104">
        <v>657600000</v>
      </c>
      <c r="DF180" s="103">
        <f>+DE180-AW180</f>
        <v>-39880000</v>
      </c>
      <c r="DG180" s="104">
        <v>194085379</v>
      </c>
      <c r="DH180" s="103">
        <f>+DG180-BJ180</f>
        <v>-104073459</v>
      </c>
      <c r="DI180" s="104">
        <v>194085379</v>
      </c>
      <c r="DJ180" s="103">
        <f>+DI180-BW180</f>
        <v>120501529</v>
      </c>
    </row>
    <row r="181" spans="1:114" s="211" customFormat="1" ht="63" outlineLevel="1" x14ac:dyDescent="0.2">
      <c r="B181" s="203" t="str">
        <f t="shared" si="198"/>
        <v>C 670-1507-2-0-210</v>
      </c>
      <c r="C181" s="220" t="s">
        <v>393</v>
      </c>
      <c r="D181" s="221">
        <v>10</v>
      </c>
      <c r="E181" s="236" t="s">
        <v>394</v>
      </c>
      <c r="F181" s="208">
        <v>400000000</v>
      </c>
      <c r="G181" s="198"/>
      <c r="H181" s="198"/>
      <c r="I181" s="198"/>
      <c r="J181" s="198"/>
      <c r="K181" s="198"/>
      <c r="L181" s="198"/>
      <c r="M181" s="208"/>
      <c r="N181" s="208"/>
      <c r="O181" s="198"/>
      <c r="P181" s="198"/>
      <c r="Q181" s="198"/>
      <c r="R181" s="198"/>
      <c r="S181" s="198"/>
      <c r="T181" s="198"/>
      <c r="U181" s="198"/>
      <c r="V181" s="198"/>
      <c r="W181" s="198"/>
      <c r="X181" s="198"/>
      <c r="Y181" s="198"/>
      <c r="Z181" s="198"/>
      <c r="AA181" s="198"/>
      <c r="AB181" s="198"/>
      <c r="AC181" s="198"/>
      <c r="AD181" s="198"/>
      <c r="AE181" s="208">
        <f>+G181+I181+K181+M181+O181+Q181+S181+U181+W181+Y181+AA181+AC181</f>
        <v>0</v>
      </c>
      <c r="AF181" s="208">
        <f>+H181+J181+L181+N181+P181+R181+T181+V181+X181+Z181+AB181+AD181</f>
        <v>0</v>
      </c>
      <c r="AG181" s="208"/>
      <c r="AH181" s="198"/>
      <c r="AI181" s="198"/>
      <c r="AJ181" s="208">
        <f t="shared" si="200"/>
        <v>400000000</v>
      </c>
      <c r="AK181" s="113">
        <v>0</v>
      </c>
      <c r="AL181" s="113">
        <v>326676830</v>
      </c>
      <c r="AM181" s="113">
        <v>0</v>
      </c>
      <c r="AN181" s="209">
        <v>39880000</v>
      </c>
      <c r="AO181" s="198">
        <v>2123170</v>
      </c>
      <c r="AP181" s="198"/>
      <c r="AQ181" s="198"/>
      <c r="AR181" s="198"/>
      <c r="AS181" s="198"/>
      <c r="AT181" s="198"/>
      <c r="AU181" s="198"/>
      <c r="AV181" s="198"/>
      <c r="AW181" s="208">
        <f t="shared" si="188"/>
        <v>368680000</v>
      </c>
      <c r="AX181" s="198">
        <v>0</v>
      </c>
      <c r="AY181" s="198">
        <v>65083183</v>
      </c>
      <c r="AZ181" s="198">
        <v>119473102</v>
      </c>
      <c r="BA181" s="208">
        <v>3117504</v>
      </c>
      <c r="BB181" s="198">
        <v>50708012</v>
      </c>
      <c r="BC181" s="198"/>
      <c r="BD181" s="198"/>
      <c r="BE181" s="198"/>
      <c r="BF181" s="198"/>
      <c r="BG181" s="198"/>
      <c r="BH181" s="198"/>
      <c r="BI181" s="198"/>
      <c r="BJ181" s="208">
        <f>+SUM(AX181:BI181)</f>
        <v>238381801</v>
      </c>
      <c r="BK181" s="198"/>
      <c r="BL181" s="198">
        <v>522584</v>
      </c>
      <c r="BM181" s="198">
        <v>20751269</v>
      </c>
      <c r="BN181" s="208">
        <v>22884596</v>
      </c>
      <c r="BO181" s="198">
        <v>19102005</v>
      </c>
      <c r="BP181" s="198"/>
      <c r="BQ181" s="198"/>
      <c r="BR181" s="198"/>
      <c r="BS181" s="198"/>
      <c r="BT181" s="198"/>
      <c r="BU181" s="198"/>
      <c r="BV181" s="198"/>
      <c r="BW181" s="208">
        <f t="shared" si="190"/>
        <v>63260454</v>
      </c>
      <c r="BX181" s="208"/>
      <c r="BY181" s="208">
        <v>522584</v>
      </c>
      <c r="BZ181" s="209">
        <v>20751269</v>
      </c>
      <c r="CA181" s="209">
        <v>22884596</v>
      </c>
      <c r="CB181" s="198">
        <v>19102005</v>
      </c>
      <c r="CC181" s="198"/>
      <c r="CD181" s="198"/>
      <c r="CE181" s="198"/>
      <c r="CF181" s="198"/>
      <c r="CG181" s="198"/>
      <c r="CH181" s="198"/>
      <c r="CI181" s="198"/>
      <c r="CJ181" s="207">
        <f t="shared" si="191"/>
        <v>63260454</v>
      </c>
      <c r="CK181" s="208">
        <f t="shared" si="136"/>
        <v>31320000</v>
      </c>
      <c r="CL181" s="208">
        <f t="shared" si="169"/>
        <v>130298199</v>
      </c>
      <c r="CM181" s="208">
        <f t="shared" si="170"/>
        <v>175121347</v>
      </c>
      <c r="CN181" s="208">
        <f t="shared" si="171"/>
        <v>0</v>
      </c>
      <c r="CO181" s="217"/>
      <c r="CP181" s="212">
        <v>400000000</v>
      </c>
      <c r="CQ181" s="213">
        <f t="shared" si="172"/>
        <v>0</v>
      </c>
      <c r="CR181" s="212">
        <v>368680000</v>
      </c>
      <c r="CS181" s="213">
        <f>+AW181-CR181</f>
        <v>0</v>
      </c>
      <c r="CT181" s="212">
        <v>238381801</v>
      </c>
      <c r="CU181" s="213">
        <f t="shared" si="174"/>
        <v>0</v>
      </c>
      <c r="CV181" s="212">
        <v>63260454</v>
      </c>
      <c r="CW181" s="212">
        <f>+BW181-CV181</f>
        <v>0</v>
      </c>
      <c r="CX181" s="212">
        <v>63260454</v>
      </c>
      <c r="CY181" s="212">
        <f>+CJ181-CX181</f>
        <v>0</v>
      </c>
      <c r="DA181" s="224"/>
      <c r="DB181" s="225"/>
      <c r="DC181" s="224"/>
      <c r="DD181" s="225"/>
      <c r="DE181" s="224"/>
      <c r="DF181" s="225"/>
      <c r="DG181" s="224"/>
      <c r="DH181" s="225"/>
      <c r="DI181" s="224"/>
      <c r="DJ181" s="225"/>
    </row>
    <row r="182" spans="1:114" s="211" customFormat="1" ht="63" outlineLevel="1" x14ac:dyDescent="0.25">
      <c r="B182" s="203" t="str">
        <f t="shared" si="198"/>
        <v>C 670-1507-2-0-310</v>
      </c>
      <c r="C182" s="220" t="s">
        <v>395</v>
      </c>
      <c r="D182" s="221">
        <v>10</v>
      </c>
      <c r="E182" s="236" t="s">
        <v>396</v>
      </c>
      <c r="F182" s="208">
        <v>400000000</v>
      </c>
      <c r="G182" s="198"/>
      <c r="H182" s="198"/>
      <c r="I182" s="198"/>
      <c r="J182" s="198"/>
      <c r="K182" s="198"/>
      <c r="L182" s="198"/>
      <c r="M182" s="208"/>
      <c r="N182" s="208"/>
      <c r="O182" s="198"/>
      <c r="P182" s="198"/>
      <c r="Q182" s="198"/>
      <c r="R182" s="198"/>
      <c r="S182" s="198"/>
      <c r="T182" s="198"/>
      <c r="U182" s="198"/>
      <c r="V182" s="198"/>
      <c r="W182" s="198"/>
      <c r="X182" s="198"/>
      <c r="Y182" s="198"/>
      <c r="Z182" s="198"/>
      <c r="AA182" s="198"/>
      <c r="AB182" s="198"/>
      <c r="AC182" s="198"/>
      <c r="AD182" s="198"/>
      <c r="AE182" s="208">
        <f>+G182+I182+K182+M182+O182+Q182+S182+U182+W182+Y182+AA182+AC182</f>
        <v>0</v>
      </c>
      <c r="AF182" s="208">
        <f>+H182+J182+L182+N182+P182+R182+T182+V182+X182+Z182+AB182+AD182</f>
        <v>0</v>
      </c>
      <c r="AG182" s="208"/>
      <c r="AH182" s="198"/>
      <c r="AI182" s="198"/>
      <c r="AJ182" s="208">
        <f t="shared" si="200"/>
        <v>400000000</v>
      </c>
      <c r="AK182" s="113">
        <v>0</v>
      </c>
      <c r="AL182" s="113">
        <v>328800000</v>
      </c>
      <c r="AM182" s="113">
        <v>0</v>
      </c>
      <c r="AN182" s="209">
        <v>0</v>
      </c>
      <c r="AO182" s="198">
        <v>0</v>
      </c>
      <c r="AP182" s="198"/>
      <c r="AQ182" s="198"/>
      <c r="AR182" s="198"/>
      <c r="AS182" s="198"/>
      <c r="AT182" s="198"/>
      <c r="AU182" s="198"/>
      <c r="AV182" s="198"/>
      <c r="AW182" s="208">
        <f t="shared" si="188"/>
        <v>328800000</v>
      </c>
      <c r="AX182" s="198">
        <v>0</v>
      </c>
      <c r="AY182" s="198">
        <v>0</v>
      </c>
      <c r="AZ182" s="198">
        <v>0</v>
      </c>
      <c r="BA182" s="208">
        <v>22395524</v>
      </c>
      <c r="BB182" s="198">
        <v>37381513</v>
      </c>
      <c r="BC182" s="198"/>
      <c r="BD182" s="198"/>
      <c r="BE182" s="198"/>
      <c r="BF182" s="198"/>
      <c r="BG182" s="198"/>
      <c r="BH182" s="198"/>
      <c r="BI182" s="198"/>
      <c r="BJ182" s="208">
        <f>+SUM(AX182:BI182)</f>
        <v>59777037</v>
      </c>
      <c r="BK182" s="198"/>
      <c r="BL182" s="198">
        <v>0</v>
      </c>
      <c r="BM182" s="106">
        <v>0</v>
      </c>
      <c r="BN182" s="208">
        <v>2958503</v>
      </c>
      <c r="BO182" s="198">
        <v>7364893</v>
      </c>
      <c r="BP182" s="198"/>
      <c r="BQ182" s="198"/>
      <c r="BR182" s="198"/>
      <c r="BS182" s="198"/>
      <c r="BT182" s="198"/>
      <c r="BU182" s="198"/>
      <c r="BV182" s="198"/>
      <c r="BW182" s="208">
        <f t="shared" si="190"/>
        <v>10323396</v>
      </c>
      <c r="BX182" s="208"/>
      <c r="BY182" s="208">
        <v>0</v>
      </c>
      <c r="BZ182" s="209">
        <v>0</v>
      </c>
      <c r="CA182" s="209">
        <v>2958503</v>
      </c>
      <c r="CB182" s="198">
        <v>7364893</v>
      </c>
      <c r="CC182" s="198"/>
      <c r="CD182" s="198"/>
      <c r="CE182" s="198"/>
      <c r="CF182" s="198"/>
      <c r="CG182" s="198"/>
      <c r="CH182" s="198"/>
      <c r="CI182" s="198"/>
      <c r="CJ182" s="207">
        <f t="shared" si="191"/>
        <v>10323396</v>
      </c>
      <c r="CK182" s="208">
        <f t="shared" si="136"/>
        <v>71200000</v>
      </c>
      <c r="CL182" s="208">
        <f t="shared" si="169"/>
        <v>269022963</v>
      </c>
      <c r="CM182" s="208">
        <f t="shared" si="170"/>
        <v>49453641</v>
      </c>
      <c r="CN182" s="208">
        <f t="shared" si="171"/>
        <v>0</v>
      </c>
      <c r="CO182" s="217"/>
      <c r="CP182" s="212">
        <v>400000000</v>
      </c>
      <c r="CQ182" s="213">
        <f t="shared" si="172"/>
        <v>0</v>
      </c>
      <c r="CR182" s="212">
        <v>328800000</v>
      </c>
      <c r="CS182" s="213">
        <f>+AW182-CR182</f>
        <v>0</v>
      </c>
      <c r="CT182" s="212">
        <v>59777037</v>
      </c>
      <c r="CU182" s="213">
        <f t="shared" si="174"/>
        <v>0</v>
      </c>
      <c r="CV182" s="212">
        <v>10323396</v>
      </c>
      <c r="CW182" s="212">
        <f>+BW182-CV182</f>
        <v>0</v>
      </c>
      <c r="CX182" s="212">
        <v>10323396</v>
      </c>
      <c r="CY182" s="212">
        <f>+CJ182-CX182</f>
        <v>0</v>
      </c>
      <c r="DA182" s="224"/>
      <c r="DB182" s="225"/>
      <c r="DC182" s="224"/>
      <c r="DD182" s="225"/>
      <c r="DE182" s="224"/>
      <c r="DF182" s="225"/>
      <c r="DG182" s="224"/>
      <c r="DH182" s="225"/>
      <c r="DI182" s="224"/>
      <c r="DJ182" s="225"/>
    </row>
    <row r="183" spans="1:114" s="201" customFormat="1" ht="47.25" x14ac:dyDescent="0.25">
      <c r="A183" s="99" t="s">
        <v>397</v>
      </c>
      <c r="B183" s="193"/>
      <c r="C183" s="194" t="s">
        <v>397</v>
      </c>
      <c r="D183" s="195">
        <v>10</v>
      </c>
      <c r="E183" s="196" t="s">
        <v>398</v>
      </c>
      <c r="F183" s="197">
        <f>+SUM(F184:F186)</f>
        <v>2200000000</v>
      </c>
      <c r="G183" s="197">
        <f t="shared" ref="G183:BR183" si="203">+SUM(G184:G186)</f>
        <v>0</v>
      </c>
      <c r="H183" s="197">
        <f t="shared" si="203"/>
        <v>0</v>
      </c>
      <c r="I183" s="197">
        <f t="shared" si="203"/>
        <v>0</v>
      </c>
      <c r="J183" s="197">
        <f t="shared" si="203"/>
        <v>0</v>
      </c>
      <c r="K183" s="197">
        <f t="shared" si="203"/>
        <v>0</v>
      </c>
      <c r="L183" s="197">
        <f t="shared" si="203"/>
        <v>0</v>
      </c>
      <c r="M183" s="197">
        <f t="shared" si="203"/>
        <v>0</v>
      </c>
      <c r="N183" s="197">
        <f t="shared" si="203"/>
        <v>0</v>
      </c>
      <c r="O183" s="197">
        <f t="shared" si="203"/>
        <v>0</v>
      </c>
      <c r="P183" s="197">
        <f t="shared" si="203"/>
        <v>0</v>
      </c>
      <c r="Q183" s="197">
        <f t="shared" si="203"/>
        <v>0</v>
      </c>
      <c r="R183" s="197">
        <f t="shared" si="203"/>
        <v>0</v>
      </c>
      <c r="S183" s="197">
        <f t="shared" si="203"/>
        <v>0</v>
      </c>
      <c r="T183" s="197">
        <f t="shared" si="203"/>
        <v>0</v>
      </c>
      <c r="U183" s="197">
        <f t="shared" si="203"/>
        <v>0</v>
      </c>
      <c r="V183" s="197">
        <f t="shared" si="203"/>
        <v>0</v>
      </c>
      <c r="W183" s="197">
        <f t="shared" si="203"/>
        <v>0</v>
      </c>
      <c r="X183" s="197">
        <f t="shared" si="203"/>
        <v>0</v>
      </c>
      <c r="Y183" s="197">
        <f t="shared" si="203"/>
        <v>0</v>
      </c>
      <c r="Z183" s="197">
        <f t="shared" si="203"/>
        <v>0</v>
      </c>
      <c r="AA183" s="197">
        <f t="shared" si="203"/>
        <v>0</v>
      </c>
      <c r="AB183" s="197">
        <f t="shared" si="203"/>
        <v>0</v>
      </c>
      <c r="AC183" s="197">
        <f t="shared" si="203"/>
        <v>0</v>
      </c>
      <c r="AD183" s="197">
        <f t="shared" si="203"/>
        <v>0</v>
      </c>
      <c r="AE183" s="197">
        <f t="shared" si="203"/>
        <v>0</v>
      </c>
      <c r="AF183" s="197">
        <f t="shared" si="203"/>
        <v>0</v>
      </c>
      <c r="AG183" s="197">
        <f t="shared" si="203"/>
        <v>0</v>
      </c>
      <c r="AH183" s="197">
        <f t="shared" si="203"/>
        <v>0</v>
      </c>
      <c r="AI183" s="197">
        <f t="shared" si="203"/>
        <v>0</v>
      </c>
      <c r="AJ183" s="197">
        <f t="shared" si="203"/>
        <v>2200000000</v>
      </c>
      <c r="AK183" s="197">
        <f t="shared" si="203"/>
        <v>1437633855</v>
      </c>
      <c r="AL183" s="197">
        <f t="shared" si="203"/>
        <v>7000000</v>
      </c>
      <c r="AM183" s="197">
        <f t="shared" si="203"/>
        <v>115728971</v>
      </c>
      <c r="AN183" s="197">
        <f t="shared" si="203"/>
        <v>100648448</v>
      </c>
      <c r="AO183" s="197">
        <f t="shared" si="203"/>
        <v>83566145</v>
      </c>
      <c r="AP183" s="197">
        <f t="shared" si="203"/>
        <v>0</v>
      </c>
      <c r="AQ183" s="197">
        <f t="shared" si="203"/>
        <v>0</v>
      </c>
      <c r="AR183" s="197">
        <f t="shared" si="203"/>
        <v>0</v>
      </c>
      <c r="AS183" s="197">
        <f t="shared" si="203"/>
        <v>0</v>
      </c>
      <c r="AT183" s="197">
        <f t="shared" si="203"/>
        <v>0</v>
      </c>
      <c r="AU183" s="197">
        <f t="shared" si="203"/>
        <v>0</v>
      </c>
      <c r="AV183" s="197">
        <f t="shared" si="203"/>
        <v>0</v>
      </c>
      <c r="AW183" s="197">
        <f t="shared" si="203"/>
        <v>1744577419</v>
      </c>
      <c r="AX183" s="197">
        <f t="shared" si="203"/>
        <v>272056638</v>
      </c>
      <c r="AY183" s="197">
        <f t="shared" si="203"/>
        <v>560255383</v>
      </c>
      <c r="AZ183" s="197">
        <f t="shared" si="203"/>
        <v>121386429</v>
      </c>
      <c r="BA183" s="197">
        <f t="shared" si="203"/>
        <v>365057063</v>
      </c>
      <c r="BB183" s="197">
        <f t="shared" si="203"/>
        <v>135429777</v>
      </c>
      <c r="BC183" s="197">
        <f t="shared" si="203"/>
        <v>0</v>
      </c>
      <c r="BD183" s="197">
        <f t="shared" si="203"/>
        <v>0</v>
      </c>
      <c r="BE183" s="197">
        <f t="shared" si="203"/>
        <v>0</v>
      </c>
      <c r="BF183" s="197">
        <f t="shared" si="203"/>
        <v>0</v>
      </c>
      <c r="BG183" s="197">
        <f t="shared" si="203"/>
        <v>0</v>
      </c>
      <c r="BH183" s="197">
        <f t="shared" si="203"/>
        <v>0</v>
      </c>
      <c r="BI183" s="197">
        <f t="shared" si="203"/>
        <v>0</v>
      </c>
      <c r="BJ183" s="197">
        <f>+SUM(BJ184:BJ186)</f>
        <v>1454185290</v>
      </c>
      <c r="BK183" s="197">
        <f t="shared" si="203"/>
        <v>0</v>
      </c>
      <c r="BL183" s="197">
        <f t="shared" si="203"/>
        <v>147416773</v>
      </c>
      <c r="BM183" s="197">
        <f t="shared" si="203"/>
        <v>67994597</v>
      </c>
      <c r="BN183" s="197">
        <f t="shared" si="203"/>
        <v>93632227</v>
      </c>
      <c r="BO183" s="197">
        <f t="shared" si="203"/>
        <v>107873809</v>
      </c>
      <c r="BP183" s="197">
        <f t="shared" si="203"/>
        <v>0</v>
      </c>
      <c r="BQ183" s="197">
        <f t="shared" si="203"/>
        <v>0</v>
      </c>
      <c r="BR183" s="197">
        <f t="shared" si="203"/>
        <v>0</v>
      </c>
      <c r="BS183" s="197">
        <f t="shared" ref="BS183:CL183" si="204">+SUM(BS184:BS186)</f>
        <v>0</v>
      </c>
      <c r="BT183" s="197">
        <f t="shared" si="204"/>
        <v>0</v>
      </c>
      <c r="BU183" s="197">
        <f t="shared" si="204"/>
        <v>0</v>
      </c>
      <c r="BV183" s="197">
        <f t="shared" si="204"/>
        <v>0</v>
      </c>
      <c r="BW183" s="197">
        <f t="shared" si="204"/>
        <v>416917406</v>
      </c>
      <c r="BX183" s="197">
        <f t="shared" si="204"/>
        <v>0</v>
      </c>
      <c r="BY183" s="197">
        <f t="shared" si="204"/>
        <v>146542522</v>
      </c>
      <c r="BZ183" s="197">
        <f t="shared" si="204"/>
        <v>68868848</v>
      </c>
      <c r="CA183" s="197">
        <f t="shared" si="204"/>
        <v>93632227</v>
      </c>
      <c r="CB183" s="197">
        <f t="shared" si="204"/>
        <v>107873809</v>
      </c>
      <c r="CC183" s="197">
        <f t="shared" si="204"/>
        <v>0</v>
      </c>
      <c r="CD183" s="197">
        <f t="shared" si="204"/>
        <v>0</v>
      </c>
      <c r="CE183" s="197">
        <f t="shared" si="204"/>
        <v>0</v>
      </c>
      <c r="CF183" s="197">
        <f t="shared" si="204"/>
        <v>0</v>
      </c>
      <c r="CG183" s="197">
        <f t="shared" si="204"/>
        <v>0</v>
      </c>
      <c r="CH183" s="197">
        <f t="shared" si="204"/>
        <v>0</v>
      </c>
      <c r="CI183" s="197">
        <f t="shared" si="204"/>
        <v>0</v>
      </c>
      <c r="CJ183" s="197">
        <f t="shared" si="204"/>
        <v>416917406</v>
      </c>
      <c r="CK183" s="197">
        <f t="shared" si="136"/>
        <v>455422581</v>
      </c>
      <c r="CL183" s="197">
        <f t="shared" si="169"/>
        <v>290392129</v>
      </c>
      <c r="CM183" s="197">
        <f t="shared" si="170"/>
        <v>1037267884</v>
      </c>
      <c r="CN183" s="197">
        <f t="shared" si="171"/>
        <v>0</v>
      </c>
      <c r="CO183" s="218"/>
      <c r="CP183" s="219">
        <f>+SUM(CP184:CP186)</f>
        <v>2200000000</v>
      </c>
      <c r="CQ183" s="219">
        <f t="shared" si="172"/>
        <v>0</v>
      </c>
      <c r="CR183" s="219">
        <f>+SUM(CR184:CR186)</f>
        <v>1744577419</v>
      </c>
      <c r="CS183" s="219">
        <f>+SUM(CS184:CS186)</f>
        <v>0</v>
      </c>
      <c r="CT183" s="219">
        <f>+SUM(CT184:CT186)</f>
        <v>1454185290</v>
      </c>
      <c r="CU183" s="219">
        <f t="shared" si="174"/>
        <v>0</v>
      </c>
      <c r="CV183" s="219">
        <f>+SUM(CV184:CV186)</f>
        <v>416917406</v>
      </c>
      <c r="CW183" s="219">
        <f>+SUM(CW184:CW186)</f>
        <v>0</v>
      </c>
      <c r="CX183" s="219">
        <f>+SUM(CX184:CX186)</f>
        <v>416917406</v>
      </c>
      <c r="CY183" s="200">
        <f>+CX183-CJ183</f>
        <v>0</v>
      </c>
      <c r="DA183" s="4">
        <v>2200000000</v>
      </c>
      <c r="DB183" s="103">
        <f>+F183-DA183</f>
        <v>0</v>
      </c>
      <c r="DC183" s="104">
        <v>2200000000</v>
      </c>
      <c r="DD183" s="103">
        <f>+DC183-AJ183</f>
        <v>0</v>
      </c>
      <c r="DE183" s="104">
        <v>1571994471</v>
      </c>
      <c r="DF183" s="103">
        <f>+DE183-AW183</f>
        <v>-172582948</v>
      </c>
      <c r="DG183" s="104">
        <v>966750796</v>
      </c>
      <c r="DH183" s="103">
        <f>+DG183-BJ183</f>
        <v>-487434494</v>
      </c>
      <c r="DI183" s="104">
        <v>966750796</v>
      </c>
      <c r="DJ183" s="103">
        <f>+DI183-BW183</f>
        <v>549833390</v>
      </c>
    </row>
    <row r="184" spans="1:114" s="217" customFormat="1" ht="47.25" outlineLevel="1" x14ac:dyDescent="0.25">
      <c r="B184" s="226" t="str">
        <f>+C184&amp;D184</f>
        <v>C 670-1507-3-0-210</v>
      </c>
      <c r="C184" s="204" t="s">
        <v>399</v>
      </c>
      <c r="D184" s="205">
        <v>10</v>
      </c>
      <c r="E184" s="222" t="s">
        <v>400</v>
      </c>
      <c r="F184" s="208">
        <v>525000000</v>
      </c>
      <c r="G184" s="198">
        <v>0</v>
      </c>
      <c r="H184" s="198">
        <v>0</v>
      </c>
      <c r="I184" s="198"/>
      <c r="J184" s="198"/>
      <c r="K184" s="198"/>
      <c r="L184" s="198"/>
      <c r="M184" s="207"/>
      <c r="N184" s="207"/>
      <c r="O184" s="197"/>
      <c r="P184" s="197"/>
      <c r="Q184" s="198"/>
      <c r="R184" s="198"/>
      <c r="S184" s="198"/>
      <c r="T184" s="198"/>
      <c r="U184" s="198"/>
      <c r="V184" s="198"/>
      <c r="W184" s="198"/>
      <c r="X184" s="198"/>
      <c r="Y184" s="198"/>
      <c r="Z184" s="198"/>
      <c r="AA184" s="198"/>
      <c r="AB184" s="198"/>
      <c r="AC184" s="198"/>
      <c r="AD184" s="198"/>
      <c r="AE184" s="208">
        <f t="shared" ref="AE184:AF186" si="205">+G184+I184+K184+M184+O184+Q184+S184+U184+W184+Y184+AA184+AC184</f>
        <v>0</v>
      </c>
      <c r="AF184" s="208">
        <f t="shared" si="205"/>
        <v>0</v>
      </c>
      <c r="AG184" s="208"/>
      <c r="AH184" s="198"/>
      <c r="AI184" s="198"/>
      <c r="AJ184" s="208">
        <f>+F184-AE184+AF184-AG184</f>
        <v>525000000</v>
      </c>
      <c r="AK184" s="113">
        <v>125000000</v>
      </c>
      <c r="AL184" s="113">
        <v>0</v>
      </c>
      <c r="AM184" s="113">
        <v>115728971</v>
      </c>
      <c r="AN184" s="209">
        <v>71891944</v>
      </c>
      <c r="AO184" s="198">
        <v>0</v>
      </c>
      <c r="AP184" s="198"/>
      <c r="AQ184" s="198"/>
      <c r="AR184" s="198"/>
      <c r="AS184" s="198"/>
      <c r="AT184" s="198"/>
      <c r="AU184" s="198"/>
      <c r="AV184" s="198"/>
      <c r="AW184" s="207">
        <f>+SUM(AK184:AV184)</f>
        <v>312620915</v>
      </c>
      <c r="AX184" s="198">
        <v>0</v>
      </c>
      <c r="AY184" s="198">
        <v>119166666</v>
      </c>
      <c r="AZ184" s="198">
        <v>87244471</v>
      </c>
      <c r="BA184" s="208">
        <v>28484500</v>
      </c>
      <c r="BB184" s="198">
        <v>71891944</v>
      </c>
      <c r="BC184" s="198"/>
      <c r="BD184" s="198"/>
      <c r="BE184" s="198"/>
      <c r="BF184" s="198"/>
      <c r="BG184" s="198"/>
      <c r="BH184" s="198"/>
      <c r="BI184" s="198"/>
      <c r="BJ184" s="207">
        <f>+SUM(AX184:BI184)</f>
        <v>306787581</v>
      </c>
      <c r="BK184" s="197">
        <v>0</v>
      </c>
      <c r="BL184" s="198">
        <v>0</v>
      </c>
      <c r="BM184" s="106">
        <v>3813333</v>
      </c>
      <c r="BN184" s="208">
        <v>28993422</v>
      </c>
      <c r="BO184" s="198">
        <v>11440000</v>
      </c>
      <c r="BP184" s="198"/>
      <c r="BQ184" s="198"/>
      <c r="BR184" s="198"/>
      <c r="BS184" s="198"/>
      <c r="BT184" s="198"/>
      <c r="BU184" s="198"/>
      <c r="BV184" s="198"/>
      <c r="BW184" s="207">
        <f t="shared" si="190"/>
        <v>44246755</v>
      </c>
      <c r="BX184" s="207">
        <v>0</v>
      </c>
      <c r="BY184" s="208">
        <v>0</v>
      </c>
      <c r="BZ184" s="209">
        <v>3813333</v>
      </c>
      <c r="CA184" s="209">
        <v>28993422</v>
      </c>
      <c r="CB184" s="198">
        <v>11440000</v>
      </c>
      <c r="CC184" s="198"/>
      <c r="CD184" s="198"/>
      <c r="CE184" s="198"/>
      <c r="CF184" s="198"/>
      <c r="CG184" s="198"/>
      <c r="CH184" s="198"/>
      <c r="CI184" s="198"/>
      <c r="CJ184" s="207">
        <f t="shared" si="191"/>
        <v>44246755</v>
      </c>
      <c r="CK184" s="207">
        <f t="shared" si="136"/>
        <v>212379085</v>
      </c>
      <c r="CL184" s="207">
        <f t="shared" si="169"/>
        <v>5833334</v>
      </c>
      <c r="CM184" s="207">
        <f t="shared" si="170"/>
        <v>262540826</v>
      </c>
      <c r="CN184" s="207">
        <f t="shared" si="171"/>
        <v>0</v>
      </c>
      <c r="CP184" s="212">
        <v>525000000</v>
      </c>
      <c r="CQ184" s="213">
        <f t="shared" si="172"/>
        <v>0</v>
      </c>
      <c r="CR184" s="212">
        <v>312620915</v>
      </c>
      <c r="CS184" s="213">
        <f>+AW184-CR184</f>
        <v>0</v>
      </c>
      <c r="CT184" s="212">
        <v>306787581</v>
      </c>
      <c r="CU184" s="213">
        <f t="shared" si="174"/>
        <v>0</v>
      </c>
      <c r="CV184" s="212">
        <v>44246755</v>
      </c>
      <c r="CW184" s="212">
        <f>+BW184-CV184</f>
        <v>0</v>
      </c>
      <c r="CX184" s="212">
        <v>44246755</v>
      </c>
      <c r="CY184" s="212">
        <f>+CJ184-CX184</f>
        <v>0</v>
      </c>
      <c r="DA184" s="237"/>
      <c r="DB184" s="238"/>
      <c r="DC184" s="237"/>
      <c r="DD184" s="238"/>
      <c r="DE184" s="237"/>
      <c r="DF184" s="238"/>
      <c r="DG184" s="237"/>
      <c r="DH184" s="238"/>
      <c r="DI184" s="237"/>
      <c r="DJ184" s="238"/>
    </row>
    <row r="185" spans="1:114" s="217" customFormat="1" ht="47.25" outlineLevel="1" x14ac:dyDescent="0.25">
      <c r="B185" s="217" t="str">
        <f>+C185&amp;D185</f>
        <v>C 670-1507-3-0-310</v>
      </c>
      <c r="C185" s="220" t="s">
        <v>401</v>
      </c>
      <c r="D185" s="221">
        <v>10</v>
      </c>
      <c r="E185" s="222" t="s">
        <v>402</v>
      </c>
      <c r="F185" s="208">
        <v>1325000000</v>
      </c>
      <c r="G185" s="198">
        <v>0</v>
      </c>
      <c r="H185" s="198">
        <v>0</v>
      </c>
      <c r="I185" s="198"/>
      <c r="J185" s="198"/>
      <c r="K185" s="198"/>
      <c r="L185" s="198"/>
      <c r="M185" s="207"/>
      <c r="N185" s="207"/>
      <c r="O185" s="198"/>
      <c r="P185" s="198"/>
      <c r="Q185" s="198"/>
      <c r="R185" s="198"/>
      <c r="S185" s="198"/>
      <c r="T185" s="198"/>
      <c r="U185" s="198"/>
      <c r="V185" s="198"/>
      <c r="W185" s="198"/>
      <c r="X185" s="198"/>
      <c r="Y185" s="198"/>
      <c r="Z185" s="198"/>
      <c r="AA185" s="198"/>
      <c r="AB185" s="198"/>
      <c r="AC185" s="198"/>
      <c r="AD185" s="198"/>
      <c r="AE185" s="208">
        <f t="shared" si="205"/>
        <v>0</v>
      </c>
      <c r="AF185" s="208">
        <f t="shared" si="205"/>
        <v>0</v>
      </c>
      <c r="AG185" s="208"/>
      <c r="AH185" s="198"/>
      <c r="AI185" s="198"/>
      <c r="AJ185" s="208">
        <f>+F185-AE185+AF185-AG185</f>
        <v>1325000000</v>
      </c>
      <c r="AK185" s="113">
        <v>1312633855</v>
      </c>
      <c r="AL185" s="113">
        <v>7000000</v>
      </c>
      <c r="AM185" s="113">
        <v>0</v>
      </c>
      <c r="AN185" s="209">
        <v>0</v>
      </c>
      <c r="AO185" s="198">
        <v>5366145</v>
      </c>
      <c r="AP185" s="198"/>
      <c r="AQ185" s="198"/>
      <c r="AR185" s="198"/>
      <c r="AS185" s="198"/>
      <c r="AT185" s="198"/>
      <c r="AU185" s="198"/>
      <c r="AV185" s="198"/>
      <c r="AW185" s="208">
        <f>+SUM(AK185:AV185)</f>
        <v>1325000000</v>
      </c>
      <c r="AX185" s="198">
        <v>272056638</v>
      </c>
      <c r="AY185" s="198">
        <v>441088717</v>
      </c>
      <c r="AZ185" s="198">
        <v>34141958</v>
      </c>
      <c r="BA185" s="208">
        <v>336572563</v>
      </c>
      <c r="BB185" s="198">
        <v>34781329</v>
      </c>
      <c r="BC185" s="198"/>
      <c r="BD185" s="198"/>
      <c r="BE185" s="198"/>
      <c r="BF185" s="198"/>
      <c r="BG185" s="198"/>
      <c r="BH185" s="198"/>
      <c r="BI185" s="198"/>
      <c r="BJ185" s="208">
        <f>+SUM(AX185:BI185)</f>
        <v>1118641205</v>
      </c>
      <c r="BK185" s="197">
        <v>0</v>
      </c>
      <c r="BL185" s="198">
        <v>147416773</v>
      </c>
      <c r="BM185" s="106">
        <v>64181264</v>
      </c>
      <c r="BN185" s="208">
        <v>64638805</v>
      </c>
      <c r="BO185" s="198">
        <v>96433809</v>
      </c>
      <c r="BP185" s="198"/>
      <c r="BQ185" s="198"/>
      <c r="BR185" s="198"/>
      <c r="BS185" s="198"/>
      <c r="BT185" s="198"/>
      <c r="BU185" s="198"/>
      <c r="BV185" s="198"/>
      <c r="BW185" s="208">
        <f>+SUM(BK185:BV185)</f>
        <v>372670651</v>
      </c>
      <c r="BX185" s="207">
        <v>0</v>
      </c>
      <c r="BY185" s="208">
        <v>146542522</v>
      </c>
      <c r="BZ185" s="209">
        <v>65055515</v>
      </c>
      <c r="CA185" s="209">
        <v>64638805</v>
      </c>
      <c r="CB185" s="198">
        <v>96433809</v>
      </c>
      <c r="CC185" s="198"/>
      <c r="CD185" s="198"/>
      <c r="CE185" s="198"/>
      <c r="CF185" s="198"/>
      <c r="CG185" s="198"/>
      <c r="CH185" s="198"/>
      <c r="CI185" s="198"/>
      <c r="CJ185" s="208">
        <f>+SUM(BX185:CI185)</f>
        <v>372670651</v>
      </c>
      <c r="CK185" s="208">
        <f>+AJ185-AW185</f>
        <v>0</v>
      </c>
      <c r="CL185" s="208">
        <f>+AW185-BJ185</f>
        <v>206358795</v>
      </c>
      <c r="CM185" s="208">
        <f>+BJ185-BW185</f>
        <v>745970554</v>
      </c>
      <c r="CN185" s="208">
        <f>+BW185-CJ185</f>
        <v>0</v>
      </c>
      <c r="CP185" s="239">
        <v>1325000000</v>
      </c>
      <c r="CQ185" s="223">
        <f t="shared" si="172"/>
        <v>0</v>
      </c>
      <c r="CR185" s="239">
        <v>1325000000</v>
      </c>
      <c r="CS185" s="223">
        <f>+AW185-CR185</f>
        <v>0</v>
      </c>
      <c r="CT185" s="239">
        <v>1118641205</v>
      </c>
      <c r="CU185" s="223">
        <f t="shared" si="174"/>
        <v>0</v>
      </c>
      <c r="CV185" s="239">
        <v>372670651</v>
      </c>
      <c r="CW185" s="239">
        <f>+BW185-CV185</f>
        <v>0</v>
      </c>
      <c r="CX185" s="239">
        <v>372670651</v>
      </c>
      <c r="CY185" s="239">
        <f>+CJ185-CX185</f>
        <v>0</v>
      </c>
      <c r="DA185" s="237"/>
      <c r="DB185" s="238"/>
      <c r="DC185" s="237"/>
      <c r="DD185" s="238"/>
      <c r="DE185" s="237"/>
      <c r="DF185" s="238"/>
      <c r="DG185" s="237"/>
      <c r="DH185" s="238"/>
      <c r="DI185" s="237"/>
      <c r="DJ185" s="238"/>
    </row>
    <row r="186" spans="1:114" s="217" customFormat="1" ht="48" outlineLevel="1" thickBot="1" x14ac:dyDescent="0.3">
      <c r="B186" s="226" t="str">
        <f>+C186&amp;D186</f>
        <v>C 670-1507-3-0-410</v>
      </c>
      <c r="C186" s="240" t="s">
        <v>403</v>
      </c>
      <c r="D186" s="241">
        <v>10</v>
      </c>
      <c r="E186" s="242" t="s">
        <v>404</v>
      </c>
      <c r="F186" s="243">
        <v>350000000</v>
      </c>
      <c r="G186" s="244">
        <v>0</v>
      </c>
      <c r="H186" s="244">
        <v>0</v>
      </c>
      <c r="I186" s="244"/>
      <c r="J186" s="244"/>
      <c r="K186" s="244"/>
      <c r="L186" s="244"/>
      <c r="M186" s="245"/>
      <c r="N186" s="245"/>
      <c r="O186" s="246"/>
      <c r="P186" s="246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3">
        <f t="shared" si="205"/>
        <v>0</v>
      </c>
      <c r="AF186" s="243">
        <f t="shared" si="205"/>
        <v>0</v>
      </c>
      <c r="AG186" s="243"/>
      <c r="AH186" s="244"/>
      <c r="AI186" s="244"/>
      <c r="AJ186" s="243">
        <f>+F186-AE186+AF186-AG186</f>
        <v>350000000</v>
      </c>
      <c r="AK186" s="135">
        <v>0</v>
      </c>
      <c r="AL186" s="135">
        <v>0</v>
      </c>
      <c r="AM186" s="135">
        <v>0</v>
      </c>
      <c r="AN186" s="209">
        <v>28756504</v>
      </c>
      <c r="AO186" s="244">
        <v>78200000</v>
      </c>
      <c r="AP186" s="244"/>
      <c r="AQ186" s="244"/>
      <c r="AR186" s="244"/>
      <c r="AS186" s="244"/>
      <c r="AT186" s="244"/>
      <c r="AU186" s="244"/>
      <c r="AV186" s="244"/>
      <c r="AW186" s="245">
        <f t="shared" si="188"/>
        <v>106956504</v>
      </c>
      <c r="AX186" s="244"/>
      <c r="AY186" s="244"/>
      <c r="AZ186" s="244">
        <v>0</v>
      </c>
      <c r="BA186" s="243">
        <v>0</v>
      </c>
      <c r="BB186" s="244">
        <v>28756504</v>
      </c>
      <c r="BC186" s="244"/>
      <c r="BD186" s="244"/>
      <c r="BE186" s="244"/>
      <c r="BF186" s="244"/>
      <c r="BG186" s="244"/>
      <c r="BH186" s="244"/>
      <c r="BI186" s="244"/>
      <c r="BJ186" s="245">
        <f>+SUM(AX186:BI186)</f>
        <v>28756504</v>
      </c>
      <c r="BK186" s="246">
        <v>0</v>
      </c>
      <c r="BL186" s="244">
        <v>0</v>
      </c>
      <c r="BM186" s="106">
        <v>0</v>
      </c>
      <c r="BN186" s="243">
        <v>0</v>
      </c>
      <c r="BO186" s="244">
        <v>0</v>
      </c>
      <c r="BP186" s="244"/>
      <c r="BQ186" s="244"/>
      <c r="BR186" s="244"/>
      <c r="BS186" s="244"/>
      <c r="BT186" s="244"/>
      <c r="BU186" s="244"/>
      <c r="BV186" s="244"/>
      <c r="BW186" s="245">
        <f t="shared" si="190"/>
        <v>0</v>
      </c>
      <c r="BX186" s="245">
        <v>0</v>
      </c>
      <c r="BY186" s="243">
        <v>0</v>
      </c>
      <c r="BZ186" s="209">
        <v>0</v>
      </c>
      <c r="CA186" s="209">
        <v>0</v>
      </c>
      <c r="CB186" s="244">
        <v>0</v>
      </c>
      <c r="CC186" s="244"/>
      <c r="CD186" s="244"/>
      <c r="CE186" s="244"/>
      <c r="CF186" s="244"/>
      <c r="CG186" s="244"/>
      <c r="CH186" s="244"/>
      <c r="CI186" s="244"/>
      <c r="CJ186" s="245">
        <f t="shared" si="191"/>
        <v>0</v>
      </c>
      <c r="CK186" s="245">
        <f t="shared" si="136"/>
        <v>243043496</v>
      </c>
      <c r="CL186" s="245">
        <f t="shared" si="169"/>
        <v>78200000</v>
      </c>
      <c r="CM186" s="245">
        <f t="shared" si="170"/>
        <v>28756504</v>
      </c>
      <c r="CN186" s="245">
        <f t="shared" si="171"/>
        <v>0</v>
      </c>
      <c r="CP186" s="212">
        <v>350000000</v>
      </c>
      <c r="CQ186" s="213">
        <f t="shared" si="172"/>
        <v>0</v>
      </c>
      <c r="CR186" s="212">
        <v>106956504</v>
      </c>
      <c r="CS186" s="213">
        <f>+AW186-CR186</f>
        <v>0</v>
      </c>
      <c r="CT186" s="212">
        <v>28756504</v>
      </c>
      <c r="CU186" s="213">
        <f t="shared" si="174"/>
        <v>0</v>
      </c>
      <c r="CV186" s="212">
        <v>0</v>
      </c>
      <c r="CW186" s="212">
        <f>+BW186-CV186</f>
        <v>0</v>
      </c>
      <c r="CX186" s="212">
        <v>0</v>
      </c>
      <c r="CY186" s="212">
        <f>+CJ186-CX186</f>
        <v>0</v>
      </c>
      <c r="DA186" s="237"/>
      <c r="DB186" s="238"/>
      <c r="DC186" s="237"/>
      <c r="DD186" s="238"/>
      <c r="DE186" s="237"/>
      <c r="DF186" s="238"/>
      <c r="DG186" s="237"/>
      <c r="DH186" s="238"/>
      <c r="DI186" s="237"/>
      <c r="DJ186" s="238"/>
    </row>
    <row r="187" spans="1:114" ht="16.5" thickBot="1" x14ac:dyDescent="0.3">
      <c r="C187" s="139"/>
      <c r="D187" s="20"/>
      <c r="E187" s="21"/>
      <c r="F187" s="108"/>
      <c r="G187" s="108"/>
      <c r="H187" s="108"/>
      <c r="I187" s="108"/>
      <c r="J187" s="108"/>
      <c r="K187" s="108"/>
      <c r="L187" s="108"/>
      <c r="M187" s="119"/>
      <c r="N187" s="119"/>
      <c r="O187" s="119"/>
      <c r="P187" s="119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8"/>
      <c r="AD187" s="108"/>
      <c r="AE187" s="108"/>
      <c r="AF187" s="108"/>
      <c r="AG187" s="108"/>
      <c r="AH187" s="108"/>
      <c r="AI187" s="108"/>
      <c r="AJ187" s="247"/>
      <c r="AK187" s="108"/>
      <c r="AL187" s="108"/>
      <c r="AM187" s="108"/>
      <c r="AN187" s="108"/>
      <c r="AO187" s="108"/>
      <c r="AP187" s="108"/>
      <c r="AQ187" s="108"/>
      <c r="AR187" s="108"/>
      <c r="AS187" s="108"/>
      <c r="AT187" s="108"/>
      <c r="AU187" s="108"/>
      <c r="AV187" s="108"/>
      <c r="AW187" s="108"/>
      <c r="AX187" s="108"/>
      <c r="AY187" s="108"/>
      <c r="AZ187" s="108"/>
      <c r="BA187" s="108"/>
      <c r="BB187" s="108"/>
      <c r="BC187" s="108"/>
      <c r="BD187" s="108"/>
      <c r="BE187" s="108"/>
      <c r="BF187" s="108"/>
      <c r="BG187" s="108"/>
      <c r="BH187" s="108"/>
      <c r="BI187" s="108"/>
      <c r="BJ187" s="108"/>
      <c r="BK187" s="108"/>
      <c r="BL187" s="108"/>
      <c r="BM187" s="108"/>
      <c r="BN187" s="108"/>
      <c r="BO187" s="108"/>
      <c r="BP187" s="108"/>
      <c r="BQ187" s="108"/>
      <c r="BR187" s="108"/>
      <c r="BS187" s="108"/>
      <c r="BT187" s="108"/>
      <c r="BU187" s="108"/>
      <c r="BV187" s="108"/>
      <c r="BW187" s="108"/>
      <c r="BX187" s="108"/>
      <c r="BY187" s="108"/>
      <c r="BZ187" s="108"/>
      <c r="CA187" s="108"/>
      <c r="CB187" s="108"/>
      <c r="CC187" s="108"/>
      <c r="CD187" s="108"/>
      <c r="CE187" s="108"/>
      <c r="CF187" s="108"/>
      <c r="CG187" s="108"/>
      <c r="CH187" s="108"/>
      <c r="CI187" s="108"/>
      <c r="CJ187" s="108"/>
      <c r="CK187" s="108"/>
      <c r="CL187" s="108"/>
      <c r="CM187" s="108"/>
      <c r="CN187" s="108"/>
      <c r="CO187" s="17"/>
      <c r="CP187" s="114"/>
      <c r="CQ187" s="4"/>
    </row>
    <row r="188" spans="1:114" s="102" customFormat="1" ht="16.5" thickBot="1" x14ac:dyDescent="0.3">
      <c r="C188" s="248"/>
      <c r="D188" s="88"/>
      <c r="E188" s="249" t="s">
        <v>405</v>
      </c>
      <c r="F188" s="250">
        <f>+F21+F163</f>
        <v>424721600000</v>
      </c>
      <c r="G188" s="250">
        <f t="shared" ref="G188:BR188" si="206">+G21+G163</f>
        <v>22846270</v>
      </c>
      <c r="H188" s="250">
        <f t="shared" si="206"/>
        <v>22846270</v>
      </c>
      <c r="I188" s="250">
        <f t="shared" si="206"/>
        <v>0</v>
      </c>
      <c r="J188" s="250">
        <f t="shared" si="206"/>
        <v>0</v>
      </c>
      <c r="K188" s="250">
        <f t="shared" si="206"/>
        <v>135500000</v>
      </c>
      <c r="L188" s="250">
        <f t="shared" si="206"/>
        <v>135500000</v>
      </c>
      <c r="M188" s="250">
        <f t="shared" si="206"/>
        <v>40110900000</v>
      </c>
      <c r="N188" s="250">
        <f t="shared" si="206"/>
        <v>40110900000</v>
      </c>
      <c r="O188" s="250">
        <f t="shared" si="206"/>
        <v>190600000</v>
      </c>
      <c r="P188" s="250">
        <f t="shared" si="206"/>
        <v>190600000</v>
      </c>
      <c r="Q188" s="250">
        <f t="shared" si="206"/>
        <v>0</v>
      </c>
      <c r="R188" s="250">
        <f t="shared" si="206"/>
        <v>0</v>
      </c>
      <c r="S188" s="250">
        <f t="shared" si="206"/>
        <v>0</v>
      </c>
      <c r="T188" s="250">
        <f t="shared" si="206"/>
        <v>0</v>
      </c>
      <c r="U188" s="250">
        <f t="shared" si="206"/>
        <v>0</v>
      </c>
      <c r="V188" s="250">
        <f t="shared" si="206"/>
        <v>0</v>
      </c>
      <c r="W188" s="250">
        <f t="shared" si="206"/>
        <v>0</v>
      </c>
      <c r="X188" s="250">
        <f t="shared" si="206"/>
        <v>0</v>
      </c>
      <c r="Y188" s="250">
        <f t="shared" si="206"/>
        <v>0</v>
      </c>
      <c r="Z188" s="250">
        <f t="shared" si="206"/>
        <v>0</v>
      </c>
      <c r="AA188" s="250">
        <f t="shared" si="206"/>
        <v>0</v>
      </c>
      <c r="AB188" s="250">
        <f t="shared" si="206"/>
        <v>0</v>
      </c>
      <c r="AC188" s="250">
        <f t="shared" si="206"/>
        <v>0</v>
      </c>
      <c r="AD188" s="250">
        <f t="shared" si="206"/>
        <v>0</v>
      </c>
      <c r="AE188" s="250">
        <f t="shared" si="206"/>
        <v>40459846270</v>
      </c>
      <c r="AF188" s="250">
        <f t="shared" si="206"/>
        <v>40459846270</v>
      </c>
      <c r="AG188" s="250">
        <f t="shared" si="206"/>
        <v>4837676780</v>
      </c>
      <c r="AH188" s="250">
        <f t="shared" si="206"/>
        <v>0</v>
      </c>
      <c r="AI188" s="250">
        <f t="shared" si="206"/>
        <v>0</v>
      </c>
      <c r="AJ188" s="250">
        <f t="shared" si="206"/>
        <v>419883923220</v>
      </c>
      <c r="AK188" s="250">
        <f t="shared" si="206"/>
        <v>293470025667</v>
      </c>
      <c r="AL188" s="250">
        <f t="shared" si="206"/>
        <v>6959074266</v>
      </c>
      <c r="AM188" s="250">
        <f t="shared" si="206"/>
        <v>2893626107</v>
      </c>
      <c r="AN188" s="250">
        <f t="shared" si="206"/>
        <v>4320450437</v>
      </c>
      <c r="AO188" s="250">
        <f t="shared" si="206"/>
        <v>1855738817</v>
      </c>
      <c r="AP188" s="250">
        <f t="shared" si="206"/>
        <v>0</v>
      </c>
      <c r="AQ188" s="250">
        <f t="shared" si="206"/>
        <v>0</v>
      </c>
      <c r="AR188" s="250">
        <f t="shared" si="206"/>
        <v>0</v>
      </c>
      <c r="AS188" s="250">
        <f t="shared" si="206"/>
        <v>0</v>
      </c>
      <c r="AT188" s="250">
        <f t="shared" si="206"/>
        <v>0</v>
      </c>
      <c r="AU188" s="250">
        <f t="shared" si="206"/>
        <v>0</v>
      </c>
      <c r="AV188" s="250">
        <f t="shared" si="206"/>
        <v>0</v>
      </c>
      <c r="AW188" s="250">
        <f t="shared" si="206"/>
        <v>309498915294</v>
      </c>
      <c r="AX188" s="250">
        <f t="shared" si="206"/>
        <v>153946069469</v>
      </c>
      <c r="AY188" s="250">
        <f t="shared" si="206"/>
        <v>17994292831</v>
      </c>
      <c r="AZ188" s="250">
        <f t="shared" si="206"/>
        <v>12754907190</v>
      </c>
      <c r="BA188" s="250">
        <f t="shared" si="206"/>
        <v>20516658013</v>
      </c>
      <c r="BB188" s="250">
        <f t="shared" si="206"/>
        <v>12417236598</v>
      </c>
      <c r="BC188" s="250">
        <f t="shared" si="206"/>
        <v>0</v>
      </c>
      <c r="BD188" s="250">
        <f t="shared" si="206"/>
        <v>0</v>
      </c>
      <c r="BE188" s="250">
        <f t="shared" si="206"/>
        <v>0</v>
      </c>
      <c r="BF188" s="250">
        <f t="shared" si="206"/>
        <v>0</v>
      </c>
      <c r="BG188" s="250">
        <f t="shared" si="206"/>
        <v>0</v>
      </c>
      <c r="BH188" s="250">
        <f t="shared" si="206"/>
        <v>0</v>
      </c>
      <c r="BI188" s="250">
        <f t="shared" si="206"/>
        <v>0</v>
      </c>
      <c r="BJ188" s="250">
        <f t="shared" si="206"/>
        <v>217629164101</v>
      </c>
      <c r="BK188" s="250">
        <f t="shared" si="206"/>
        <v>8563915682</v>
      </c>
      <c r="BL188" s="250">
        <f t="shared" si="206"/>
        <v>25071240474</v>
      </c>
      <c r="BM188" s="250">
        <f t="shared" si="206"/>
        <v>28758604196</v>
      </c>
      <c r="BN188" s="250">
        <f t="shared" si="206"/>
        <v>32942681244</v>
      </c>
      <c r="BO188" s="250">
        <f t="shared" si="206"/>
        <v>30670684978</v>
      </c>
      <c r="BP188" s="250">
        <f t="shared" si="206"/>
        <v>0</v>
      </c>
      <c r="BQ188" s="250">
        <f t="shared" si="206"/>
        <v>0</v>
      </c>
      <c r="BR188" s="250">
        <f t="shared" si="206"/>
        <v>0</v>
      </c>
      <c r="BS188" s="250">
        <f t="shared" ref="BS188:CT188" si="207">+BS21+BS163</f>
        <v>0</v>
      </c>
      <c r="BT188" s="250">
        <f t="shared" si="207"/>
        <v>0</v>
      </c>
      <c r="BU188" s="250">
        <f t="shared" si="207"/>
        <v>0</v>
      </c>
      <c r="BV188" s="250">
        <f t="shared" si="207"/>
        <v>0</v>
      </c>
      <c r="BW188" s="250">
        <f t="shared" si="207"/>
        <v>126027877843</v>
      </c>
      <c r="BX188" s="250">
        <f t="shared" si="207"/>
        <v>8559713032</v>
      </c>
      <c r="BY188" s="250">
        <f t="shared" si="207"/>
        <v>23375563461</v>
      </c>
      <c r="BZ188" s="250">
        <f t="shared" si="207"/>
        <v>30119666553</v>
      </c>
      <c r="CA188" s="250">
        <f t="shared" si="207"/>
        <v>27030005718</v>
      </c>
      <c r="CB188" s="250">
        <f t="shared" si="207"/>
        <v>35547511075</v>
      </c>
      <c r="CC188" s="250">
        <f t="shared" si="207"/>
        <v>0</v>
      </c>
      <c r="CD188" s="250">
        <f t="shared" si="207"/>
        <v>0</v>
      </c>
      <c r="CE188" s="250">
        <f t="shared" si="207"/>
        <v>0</v>
      </c>
      <c r="CF188" s="250">
        <f t="shared" si="207"/>
        <v>0</v>
      </c>
      <c r="CG188" s="250">
        <f t="shared" si="207"/>
        <v>0</v>
      </c>
      <c r="CH188" s="250">
        <f t="shared" si="207"/>
        <v>0</v>
      </c>
      <c r="CI188" s="250">
        <f t="shared" si="207"/>
        <v>0</v>
      </c>
      <c r="CJ188" s="250">
        <f t="shared" si="207"/>
        <v>124679678006</v>
      </c>
      <c r="CK188" s="250">
        <f t="shared" si="207"/>
        <v>110385007926</v>
      </c>
      <c r="CL188" s="250">
        <f t="shared" si="207"/>
        <v>91869751193</v>
      </c>
      <c r="CM188" s="250">
        <f t="shared" si="207"/>
        <v>91601286258</v>
      </c>
      <c r="CN188" s="250">
        <f t="shared" si="207"/>
        <v>1348199837</v>
      </c>
      <c r="CO188" s="120"/>
      <c r="CP188" s="161"/>
      <c r="DA188" s="104"/>
      <c r="DB188" s="103"/>
      <c r="DC188" s="104"/>
      <c r="DD188" s="103"/>
      <c r="DE188" s="104"/>
      <c r="DF188" s="103"/>
      <c r="DG188" s="104"/>
      <c r="DH188" s="103"/>
      <c r="DI188" s="104"/>
      <c r="DJ188" s="103"/>
    </row>
  </sheetData>
  <autoFilter ref="A20:DJ20"/>
  <mergeCells count="19">
    <mergeCell ref="BX18:CI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G18:AD18"/>
    <mergeCell ref="AE18:AF19"/>
    <mergeCell ref="AG18:AG19"/>
    <mergeCell ref="AK18:AV19"/>
    <mergeCell ref="AX18:BI19"/>
    <mergeCell ref="BK18:BV19"/>
    <mergeCell ref="Y19:Z19"/>
    <mergeCell ref="AA19:AB19"/>
    <mergeCell ref="AC19:AD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8" fitToWidth="2" fitToHeight="4" orientation="landscape" r:id="rId1"/>
  <rowBreaks count="1" manualBreakCount="1">
    <brk id="161" min="2" max="91" man="1"/>
  </rowBreaks>
  <colBreaks count="1" manualBreakCount="1">
    <brk id="62" min="10" max="19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RESUMEN</vt:lpstr>
      <vt:lpstr>RESUMEN!Área_de_impresión</vt:lpstr>
      <vt:lpstr>RESUMEN!Títulos_a_imprimir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Sistemas</cp:lastModifiedBy>
  <cp:lastPrinted>2015-06-01T19:23:16Z</cp:lastPrinted>
  <dcterms:created xsi:type="dcterms:W3CDTF">2015-06-01T19:20:48Z</dcterms:created>
  <dcterms:modified xsi:type="dcterms:W3CDTF">2015-06-01T19:25:30Z</dcterms:modified>
</cp:coreProperties>
</file>