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vml" ContentType="application/vnd.openxmlformats-officedocument.vmlDrawing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autoCompressPictures="0"/>
  <bookViews>
    <workbookView xWindow="-20" yWindow="400" windowWidth="18360" windowHeight="6840" tabRatio="601"/>
  </bookViews>
  <sheets>
    <sheet name="RESUMEN" sheetId="10" r:id="rId1"/>
    <sheet name="Hoja3" sheetId="9" state="hidden" r:id="rId2"/>
  </sheets>
  <definedNames>
    <definedName name="_xlnm._FilterDatabase" localSheetId="0" hidden="1">RESUMEN!$A$20:$DA$189</definedName>
    <definedName name="_xlnm.Print_Area" localSheetId="0">RESUMEN!$C$11:$CN$190</definedName>
    <definedName name="_xlnm.Print_Titles" localSheetId="0">RESUMEN!$B:$E,RESUMEN!$5:$20</definedName>
  </definedName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U14" i="9"/>
  <c r="U18"/>
  <c r="U20"/>
  <c r="U29"/>
  <c r="U13"/>
  <c r="U33"/>
  <c r="U36"/>
  <c r="U42"/>
  <c r="U35"/>
  <c r="U12"/>
  <c r="U54"/>
  <c r="U59"/>
  <c r="U53"/>
  <c r="U63"/>
  <c r="U72"/>
  <c r="U75"/>
  <c r="U86"/>
  <c r="U97"/>
  <c r="U101"/>
  <c r="U104"/>
  <c r="U110"/>
  <c r="U114"/>
  <c r="U117"/>
  <c r="U123"/>
  <c r="U131"/>
  <c r="U62"/>
  <c r="U52"/>
  <c r="U139"/>
  <c r="U138"/>
  <c r="U143"/>
  <c r="U142"/>
  <c r="U146"/>
  <c r="U149"/>
  <c r="U145"/>
  <c r="U137"/>
  <c r="U11"/>
  <c r="U158"/>
  <c r="U171"/>
  <c r="S14"/>
  <c r="S18"/>
  <c r="S20"/>
  <c r="S29"/>
  <c r="S13"/>
  <c r="S33"/>
  <c r="S36"/>
  <c r="S42"/>
  <c r="S35"/>
  <c r="S12"/>
  <c r="S54"/>
  <c r="S59"/>
  <c r="S53"/>
  <c r="S63"/>
  <c r="S72"/>
  <c r="S75"/>
  <c r="S86"/>
  <c r="S97"/>
  <c r="S101"/>
  <c r="S104"/>
  <c r="S110"/>
  <c r="S114"/>
  <c r="S117"/>
  <c r="S123"/>
  <c r="S131"/>
  <c r="S62"/>
  <c r="S52"/>
  <c r="S139"/>
  <c r="S138"/>
  <c r="S143"/>
  <c r="S142"/>
  <c r="S146"/>
  <c r="S149"/>
  <c r="S145"/>
  <c r="S137"/>
  <c r="S11"/>
  <c r="S158"/>
  <c r="S171"/>
  <c r="Q14"/>
  <c r="Q18"/>
  <c r="Q20"/>
  <c r="Q29"/>
  <c r="Q13"/>
  <c r="Q33"/>
  <c r="Q36"/>
  <c r="Q42"/>
  <c r="Q35"/>
  <c r="Q12"/>
  <c r="Q54"/>
  <c r="Q59"/>
  <c r="Q53"/>
  <c r="Q63"/>
  <c r="Q72"/>
  <c r="Q75"/>
  <c r="Q86"/>
  <c r="Q97"/>
  <c r="Q101"/>
  <c r="Q104"/>
  <c r="Q110"/>
  <c r="Q114"/>
  <c r="Q117"/>
  <c r="Q123"/>
  <c r="Q131"/>
  <c r="Q62"/>
  <c r="Q52"/>
  <c r="Q139"/>
  <c r="Q138"/>
  <c r="Q143"/>
  <c r="Q142"/>
  <c r="Q146"/>
  <c r="Q149"/>
  <c r="Q145"/>
  <c r="Q137"/>
  <c r="Q11"/>
  <c r="Q158"/>
  <c r="Q171"/>
  <c r="J15"/>
  <c r="J14"/>
  <c r="J19"/>
  <c r="J18"/>
  <c r="J21"/>
  <c r="J20"/>
  <c r="J30"/>
  <c r="J31"/>
  <c r="J29"/>
  <c r="J32"/>
  <c r="J13"/>
  <c r="J34"/>
  <c r="J33"/>
  <c r="J37"/>
  <c r="J36"/>
  <c r="J43"/>
  <c r="J42"/>
  <c r="J47"/>
  <c r="J48"/>
  <c r="J49"/>
  <c r="J50"/>
  <c r="J35"/>
  <c r="J12"/>
  <c r="J55"/>
  <c r="J54"/>
  <c r="J60"/>
  <c r="J61"/>
  <c r="J59"/>
  <c r="J53"/>
  <c r="J64"/>
  <c r="J63"/>
  <c r="J73"/>
  <c r="J74"/>
  <c r="J72"/>
  <c r="J76"/>
  <c r="J75"/>
  <c r="J87"/>
  <c r="J86"/>
  <c r="J98"/>
  <c r="J99"/>
  <c r="J100"/>
  <c r="J97"/>
  <c r="J102"/>
  <c r="J103"/>
  <c r="J101"/>
  <c r="J105"/>
  <c r="J104"/>
  <c r="J111"/>
  <c r="J112"/>
  <c r="J113"/>
  <c r="J110"/>
  <c r="J115"/>
  <c r="J114"/>
  <c r="J118"/>
  <c r="J119"/>
  <c r="J117"/>
  <c r="J120"/>
  <c r="J121"/>
  <c r="J122"/>
  <c r="J124"/>
  <c r="J123"/>
  <c r="J130"/>
  <c r="J132"/>
  <c r="J133"/>
  <c r="J134"/>
  <c r="J131"/>
  <c r="J62"/>
  <c r="J135"/>
  <c r="J52"/>
  <c r="J140"/>
  <c r="J141"/>
  <c r="J139"/>
  <c r="J138"/>
  <c r="J144"/>
  <c r="J143"/>
  <c r="J142"/>
  <c r="J147"/>
  <c r="J148"/>
  <c r="J146"/>
  <c r="J150"/>
  <c r="J149"/>
  <c r="J145"/>
  <c r="J137"/>
  <c r="J11"/>
  <c r="K15"/>
  <c r="K14"/>
  <c r="K19"/>
  <c r="K18"/>
  <c r="K21"/>
  <c r="K20"/>
  <c r="K30"/>
  <c r="K31"/>
  <c r="K29"/>
  <c r="K32"/>
  <c r="K13"/>
  <c r="K34"/>
  <c r="K33"/>
  <c r="K37"/>
  <c r="K36"/>
  <c r="K43"/>
  <c r="K42"/>
  <c r="K47"/>
  <c r="K48"/>
  <c r="K49"/>
  <c r="K50"/>
  <c r="K35"/>
  <c r="K12"/>
  <c r="K55"/>
  <c r="K54"/>
  <c r="K60"/>
  <c r="K61"/>
  <c r="K59"/>
  <c r="K53"/>
  <c r="K64"/>
  <c r="K63"/>
  <c r="K73"/>
  <c r="K74"/>
  <c r="K72"/>
  <c r="K76"/>
  <c r="K75"/>
  <c r="K87"/>
  <c r="K86"/>
  <c r="K98"/>
  <c r="K99"/>
  <c r="K100"/>
  <c r="K97"/>
  <c r="K102"/>
  <c r="K103"/>
  <c r="K101"/>
  <c r="K105"/>
  <c r="K104"/>
  <c r="K111"/>
  <c r="K112"/>
  <c r="K113"/>
  <c r="K110"/>
  <c r="K115"/>
  <c r="K114"/>
  <c r="K118"/>
  <c r="K119"/>
  <c r="K117"/>
  <c r="K120"/>
  <c r="K121"/>
  <c r="K122"/>
  <c r="K124"/>
  <c r="K123"/>
  <c r="K130"/>
  <c r="K132"/>
  <c r="K133"/>
  <c r="K134"/>
  <c r="K131"/>
  <c r="K62"/>
  <c r="K135"/>
  <c r="K52"/>
  <c r="K140"/>
  <c r="K141"/>
  <c r="K139"/>
  <c r="K138"/>
  <c r="K144"/>
  <c r="K143"/>
  <c r="K142"/>
  <c r="K147"/>
  <c r="K148"/>
  <c r="K146"/>
  <c r="K150"/>
  <c r="K149"/>
  <c r="K145"/>
  <c r="K137"/>
  <c r="K11"/>
  <c r="O11"/>
  <c r="J159"/>
  <c r="K159"/>
  <c r="O159"/>
  <c r="O158"/>
  <c r="O171"/>
  <c r="I15"/>
  <c r="I14"/>
  <c r="I19"/>
  <c r="I18"/>
  <c r="I21"/>
  <c r="I20"/>
  <c r="I30"/>
  <c r="I31"/>
  <c r="I29"/>
  <c r="I32"/>
  <c r="I13"/>
  <c r="I34"/>
  <c r="I33"/>
  <c r="I37"/>
  <c r="I36"/>
  <c r="I43"/>
  <c r="I42"/>
  <c r="I47"/>
  <c r="I48"/>
  <c r="I49"/>
  <c r="I50"/>
  <c r="I35"/>
  <c r="I12"/>
  <c r="I55"/>
  <c r="I54"/>
  <c r="I60"/>
  <c r="I61"/>
  <c r="I59"/>
  <c r="I53"/>
  <c r="I64"/>
  <c r="I63"/>
  <c r="I73"/>
  <c r="I74"/>
  <c r="I72"/>
  <c r="I76"/>
  <c r="I75"/>
  <c r="I87"/>
  <c r="I86"/>
  <c r="I98"/>
  <c r="I99"/>
  <c r="I100"/>
  <c r="I97"/>
  <c r="I102"/>
  <c r="I103"/>
  <c r="I101"/>
  <c r="I105"/>
  <c r="I104"/>
  <c r="I111"/>
  <c r="I112"/>
  <c r="I113"/>
  <c r="I110"/>
  <c r="I115"/>
  <c r="I114"/>
  <c r="I118"/>
  <c r="I119"/>
  <c r="I117"/>
  <c r="I120"/>
  <c r="I121"/>
  <c r="I122"/>
  <c r="I124"/>
  <c r="I123"/>
  <c r="I130"/>
  <c r="I132"/>
  <c r="I133"/>
  <c r="I134"/>
  <c r="I131"/>
  <c r="I62"/>
  <c r="I135"/>
  <c r="I52"/>
  <c r="I140"/>
  <c r="I141"/>
  <c r="I139"/>
  <c r="I138"/>
  <c r="I144"/>
  <c r="I143"/>
  <c r="I142"/>
  <c r="I147"/>
  <c r="I148"/>
  <c r="I146"/>
  <c r="I150"/>
  <c r="I149"/>
  <c r="I145"/>
  <c r="I137"/>
  <c r="I11"/>
  <c r="N11"/>
  <c r="I159"/>
  <c r="N159"/>
  <c r="N158"/>
  <c r="N171"/>
  <c r="H11"/>
  <c r="M11"/>
  <c r="H159"/>
  <c r="M159"/>
  <c r="M158"/>
  <c r="M171"/>
  <c r="G14"/>
  <c r="G18"/>
  <c r="G20"/>
  <c r="G29"/>
  <c r="G13"/>
  <c r="G33"/>
  <c r="G36"/>
  <c r="G42"/>
  <c r="G35"/>
  <c r="G12"/>
  <c r="G54"/>
  <c r="G59"/>
  <c r="G53"/>
  <c r="G63"/>
  <c r="G72"/>
  <c r="G75"/>
  <c r="G86"/>
  <c r="G97"/>
  <c r="G101"/>
  <c r="G104"/>
  <c r="G110"/>
  <c r="G114"/>
  <c r="G117"/>
  <c r="G123"/>
  <c r="G131"/>
  <c r="G62"/>
  <c r="G52"/>
  <c r="G139"/>
  <c r="G138"/>
  <c r="G143"/>
  <c r="G142"/>
  <c r="G146"/>
  <c r="G149"/>
  <c r="G145"/>
  <c r="G137"/>
  <c r="G11"/>
  <c r="L11"/>
  <c r="L159"/>
  <c r="L158"/>
  <c r="L171"/>
  <c r="K158"/>
  <c r="K171"/>
  <c r="J158"/>
  <c r="J171"/>
  <c r="I158"/>
  <c r="I171"/>
  <c r="H158"/>
  <c r="H171"/>
  <c r="G158"/>
  <c r="G171"/>
  <c r="E14"/>
  <c r="E18"/>
  <c r="E20"/>
  <c r="E29"/>
  <c r="E13"/>
  <c r="E33"/>
  <c r="E36"/>
  <c r="E42"/>
  <c r="E35"/>
  <c r="E12"/>
  <c r="E54"/>
  <c r="E59"/>
  <c r="E53"/>
  <c r="E63"/>
  <c r="E72"/>
  <c r="E75"/>
  <c r="E86"/>
  <c r="E97"/>
  <c r="E101"/>
  <c r="E104"/>
  <c r="E110"/>
  <c r="E114"/>
  <c r="E117"/>
  <c r="E123"/>
  <c r="E131"/>
  <c r="E62"/>
  <c r="E52"/>
  <c r="E139"/>
  <c r="E138"/>
  <c r="E143"/>
  <c r="E142"/>
  <c r="E146"/>
  <c r="E149"/>
  <c r="E145"/>
  <c r="E137"/>
  <c r="E11"/>
  <c r="E158"/>
  <c r="E171"/>
  <c r="J169"/>
  <c r="V169"/>
  <c r="I169"/>
  <c r="T169"/>
  <c r="H169"/>
  <c r="R169"/>
  <c r="K169"/>
  <c r="O169"/>
  <c r="N169"/>
  <c r="M169"/>
  <c r="L169"/>
  <c r="A169"/>
  <c r="J168"/>
  <c r="V168"/>
  <c r="I168"/>
  <c r="T168"/>
  <c r="H168"/>
  <c r="R168"/>
  <c r="K168"/>
  <c r="O168"/>
  <c r="N168"/>
  <c r="M168"/>
  <c r="L168"/>
  <c r="A168"/>
  <c r="J167"/>
  <c r="V167"/>
  <c r="I167"/>
  <c r="T167"/>
  <c r="H167"/>
  <c r="R167"/>
  <c r="K167"/>
  <c r="O167"/>
  <c r="N167"/>
  <c r="M167"/>
  <c r="L167"/>
  <c r="A167"/>
  <c r="J166"/>
  <c r="V166"/>
  <c r="I166"/>
  <c r="T166"/>
  <c r="H166"/>
  <c r="R166"/>
  <c r="K166"/>
  <c r="O166"/>
  <c r="N166"/>
  <c r="M166"/>
  <c r="L166"/>
  <c r="A166"/>
  <c r="J165"/>
  <c r="V165"/>
  <c r="I165"/>
  <c r="T165"/>
  <c r="H165"/>
  <c r="R165"/>
  <c r="K165"/>
  <c r="O165"/>
  <c r="N165"/>
  <c r="M165"/>
  <c r="L165"/>
  <c r="A165"/>
  <c r="J164"/>
  <c r="V164"/>
  <c r="I164"/>
  <c r="T164"/>
  <c r="H164"/>
  <c r="R164"/>
  <c r="K164"/>
  <c r="O164"/>
  <c r="N164"/>
  <c r="M164"/>
  <c r="L164"/>
  <c r="A164"/>
  <c r="J163"/>
  <c r="V163"/>
  <c r="I163"/>
  <c r="T163"/>
  <c r="H163"/>
  <c r="R163"/>
  <c r="K163"/>
  <c r="O163"/>
  <c r="N163"/>
  <c r="M163"/>
  <c r="L163"/>
  <c r="A163"/>
  <c r="J162"/>
  <c r="V162"/>
  <c r="I162"/>
  <c r="T162"/>
  <c r="H162"/>
  <c r="R162"/>
  <c r="K162"/>
  <c r="O162"/>
  <c r="N162"/>
  <c r="M162"/>
  <c r="L162"/>
  <c r="A162"/>
  <c r="H161"/>
  <c r="A161"/>
  <c r="J160"/>
  <c r="V160"/>
  <c r="I160"/>
  <c r="T160"/>
  <c r="H160"/>
  <c r="R160"/>
  <c r="K160"/>
  <c r="O160"/>
  <c r="N160"/>
  <c r="M160"/>
  <c r="L160"/>
  <c r="A160"/>
  <c r="V159"/>
  <c r="T159"/>
  <c r="R159"/>
  <c r="A159"/>
  <c r="H157"/>
  <c r="J156"/>
  <c r="V156"/>
  <c r="I156"/>
  <c r="T156"/>
  <c r="H156"/>
  <c r="R156"/>
  <c r="K156"/>
  <c r="O156"/>
  <c r="N156"/>
  <c r="M156"/>
  <c r="L156"/>
  <c r="A156"/>
  <c r="J155"/>
  <c r="V155"/>
  <c r="I155"/>
  <c r="T155"/>
  <c r="H155"/>
  <c r="R155"/>
  <c r="K155"/>
  <c r="O155"/>
  <c r="N155"/>
  <c r="M155"/>
  <c r="L155"/>
  <c r="A155"/>
  <c r="J154"/>
  <c r="V154"/>
  <c r="I154"/>
  <c r="T154"/>
  <c r="H154"/>
  <c r="R154"/>
  <c r="K154"/>
  <c r="O154"/>
  <c r="N154"/>
  <c r="M154"/>
  <c r="L154"/>
  <c r="A154"/>
  <c r="J153"/>
  <c r="V153"/>
  <c r="I153"/>
  <c r="T153"/>
  <c r="H153"/>
  <c r="R153"/>
  <c r="K153"/>
  <c r="O153"/>
  <c r="N153"/>
  <c r="M153"/>
  <c r="L153"/>
  <c r="A153"/>
  <c r="J152"/>
  <c r="V152"/>
  <c r="I152"/>
  <c r="T152"/>
  <c r="H152"/>
  <c r="R152"/>
  <c r="K152"/>
  <c r="O152"/>
  <c r="N152"/>
  <c r="M152"/>
  <c r="L152"/>
  <c r="A152"/>
  <c r="J151"/>
  <c r="V151"/>
  <c r="I151"/>
  <c r="T151"/>
  <c r="H151"/>
  <c r="R151"/>
  <c r="K151"/>
  <c r="O151"/>
  <c r="N151"/>
  <c r="M151"/>
  <c r="L151"/>
  <c r="A151"/>
  <c r="V150"/>
  <c r="T150"/>
  <c r="H150"/>
  <c r="R150"/>
  <c r="O150"/>
  <c r="N150"/>
  <c r="M150"/>
  <c r="L150"/>
  <c r="A150"/>
  <c r="O149"/>
  <c r="N149"/>
  <c r="H149"/>
  <c r="M149"/>
  <c r="L149"/>
  <c r="V148"/>
  <c r="T148"/>
  <c r="H148"/>
  <c r="R148"/>
  <c r="O148"/>
  <c r="N148"/>
  <c r="M148"/>
  <c r="L148"/>
  <c r="A148"/>
  <c r="V147"/>
  <c r="T147"/>
  <c r="H147"/>
  <c r="R147"/>
  <c r="O147"/>
  <c r="N147"/>
  <c r="M147"/>
  <c r="L147"/>
  <c r="A147"/>
  <c r="O146"/>
  <c r="N146"/>
  <c r="H146"/>
  <c r="M146"/>
  <c r="L146"/>
  <c r="O145"/>
  <c r="N145"/>
  <c r="H145"/>
  <c r="M145"/>
  <c r="L145"/>
  <c r="V144"/>
  <c r="T144"/>
  <c r="H144"/>
  <c r="R144"/>
  <c r="O144"/>
  <c r="N144"/>
  <c r="M144"/>
  <c r="L144"/>
  <c r="A144"/>
  <c r="O143"/>
  <c r="N143"/>
  <c r="H143"/>
  <c r="M143"/>
  <c r="L143"/>
  <c r="O142"/>
  <c r="N142"/>
  <c r="H142"/>
  <c r="M142"/>
  <c r="L142"/>
  <c r="V141"/>
  <c r="T141"/>
  <c r="H141"/>
  <c r="R141"/>
  <c r="O141"/>
  <c r="N141"/>
  <c r="M141"/>
  <c r="L141"/>
  <c r="A141"/>
  <c r="V140"/>
  <c r="T140"/>
  <c r="H140"/>
  <c r="R140"/>
  <c r="O140"/>
  <c r="N140"/>
  <c r="M140"/>
  <c r="L140"/>
  <c r="A140"/>
  <c r="O139"/>
  <c r="N139"/>
  <c r="H139"/>
  <c r="M139"/>
  <c r="L139"/>
  <c r="O138"/>
  <c r="N138"/>
  <c r="H138"/>
  <c r="M138"/>
  <c r="L138"/>
  <c r="O137"/>
  <c r="N137"/>
  <c r="H137"/>
  <c r="M137"/>
  <c r="L137"/>
  <c r="H136"/>
  <c r="V135"/>
  <c r="T135"/>
  <c r="H135"/>
  <c r="R135"/>
  <c r="O135"/>
  <c r="N135"/>
  <c r="M135"/>
  <c r="L135"/>
  <c r="A135"/>
  <c r="V134"/>
  <c r="T134"/>
  <c r="H134"/>
  <c r="R134"/>
  <c r="O134"/>
  <c r="N134"/>
  <c r="M134"/>
  <c r="L134"/>
  <c r="A134"/>
  <c r="V133"/>
  <c r="T133"/>
  <c r="H133"/>
  <c r="R133"/>
  <c r="O133"/>
  <c r="N133"/>
  <c r="M133"/>
  <c r="L133"/>
  <c r="A133"/>
  <c r="V132"/>
  <c r="T132"/>
  <c r="H132"/>
  <c r="R132"/>
  <c r="O132"/>
  <c r="N132"/>
  <c r="M132"/>
  <c r="L132"/>
  <c r="A132"/>
  <c r="O131"/>
  <c r="N131"/>
  <c r="H131"/>
  <c r="M131"/>
  <c r="L131"/>
  <c r="V130"/>
  <c r="T130"/>
  <c r="H130"/>
  <c r="R130"/>
  <c r="O130"/>
  <c r="N130"/>
  <c r="M130"/>
  <c r="L130"/>
  <c r="A130"/>
  <c r="J129"/>
  <c r="V129"/>
  <c r="I129"/>
  <c r="T129"/>
  <c r="H129"/>
  <c r="R129"/>
  <c r="K129"/>
  <c r="O129"/>
  <c r="N129"/>
  <c r="M129"/>
  <c r="L129"/>
  <c r="A129"/>
  <c r="J128"/>
  <c r="V128"/>
  <c r="I128"/>
  <c r="T128"/>
  <c r="H128"/>
  <c r="R128"/>
  <c r="K128"/>
  <c r="O128"/>
  <c r="N128"/>
  <c r="M128"/>
  <c r="L128"/>
  <c r="A128"/>
  <c r="J127"/>
  <c r="V127"/>
  <c r="I127"/>
  <c r="T127"/>
  <c r="H127"/>
  <c r="R127"/>
  <c r="K127"/>
  <c r="O127"/>
  <c r="N127"/>
  <c r="M127"/>
  <c r="L127"/>
  <c r="A127"/>
  <c r="J126"/>
  <c r="V126"/>
  <c r="I126"/>
  <c r="T126"/>
  <c r="H126"/>
  <c r="R126"/>
  <c r="K126"/>
  <c r="O126"/>
  <c r="N126"/>
  <c r="M126"/>
  <c r="L126"/>
  <c r="A126"/>
  <c r="J125"/>
  <c r="V125"/>
  <c r="I125"/>
  <c r="T125"/>
  <c r="H125"/>
  <c r="R125"/>
  <c r="K125"/>
  <c r="O125"/>
  <c r="N125"/>
  <c r="M125"/>
  <c r="L125"/>
  <c r="A125"/>
  <c r="V124"/>
  <c r="T124"/>
  <c r="H124"/>
  <c r="R124"/>
  <c r="O124"/>
  <c r="N124"/>
  <c r="M124"/>
  <c r="L124"/>
  <c r="A124"/>
  <c r="O123"/>
  <c r="N123"/>
  <c r="H123"/>
  <c r="M123"/>
  <c r="L123"/>
  <c r="V122"/>
  <c r="T122"/>
  <c r="H122"/>
  <c r="R122"/>
  <c r="O122"/>
  <c r="N122"/>
  <c r="M122"/>
  <c r="L122"/>
  <c r="A122"/>
  <c r="V121"/>
  <c r="T121"/>
  <c r="H121"/>
  <c r="R121"/>
  <c r="O121"/>
  <c r="N121"/>
  <c r="M121"/>
  <c r="L121"/>
  <c r="A121"/>
  <c r="V120"/>
  <c r="T120"/>
  <c r="H120"/>
  <c r="R120"/>
  <c r="O120"/>
  <c r="N120"/>
  <c r="M120"/>
  <c r="L120"/>
  <c r="A120"/>
  <c r="V119"/>
  <c r="T119"/>
  <c r="H119"/>
  <c r="R119"/>
  <c r="O119"/>
  <c r="N119"/>
  <c r="M119"/>
  <c r="L119"/>
  <c r="A119"/>
  <c r="V118"/>
  <c r="T118"/>
  <c r="H118"/>
  <c r="R118"/>
  <c r="O118"/>
  <c r="N118"/>
  <c r="M118"/>
  <c r="L118"/>
  <c r="A118"/>
  <c r="O117"/>
  <c r="N117"/>
  <c r="H117"/>
  <c r="M117"/>
  <c r="L117"/>
  <c r="J116"/>
  <c r="V116"/>
  <c r="I116"/>
  <c r="T116"/>
  <c r="H116"/>
  <c r="R116"/>
  <c r="K116"/>
  <c r="O116"/>
  <c r="N116"/>
  <c r="M116"/>
  <c r="L116"/>
  <c r="A116"/>
  <c r="V115"/>
  <c r="T115"/>
  <c r="H115"/>
  <c r="R115"/>
  <c r="O115"/>
  <c r="N115"/>
  <c r="M115"/>
  <c r="L115"/>
  <c r="A115"/>
  <c r="O114"/>
  <c r="N114"/>
  <c r="H114"/>
  <c r="M114"/>
  <c r="L114"/>
  <c r="V113"/>
  <c r="T113"/>
  <c r="H113"/>
  <c r="R113"/>
  <c r="O113"/>
  <c r="N113"/>
  <c r="M113"/>
  <c r="L113"/>
  <c r="A113"/>
  <c r="V112"/>
  <c r="T112"/>
  <c r="H112"/>
  <c r="R112"/>
  <c r="O112"/>
  <c r="N112"/>
  <c r="M112"/>
  <c r="L112"/>
  <c r="A112"/>
  <c r="V111"/>
  <c r="T111"/>
  <c r="H111"/>
  <c r="R111"/>
  <c r="O111"/>
  <c r="N111"/>
  <c r="M111"/>
  <c r="L111"/>
  <c r="A111"/>
  <c r="O110"/>
  <c r="N110"/>
  <c r="H110"/>
  <c r="M110"/>
  <c r="L110"/>
  <c r="J109"/>
  <c r="V109"/>
  <c r="I109"/>
  <c r="T109"/>
  <c r="H109"/>
  <c r="R109"/>
  <c r="K109"/>
  <c r="O109"/>
  <c r="N109"/>
  <c r="M109"/>
  <c r="L109"/>
  <c r="A109"/>
  <c r="J108"/>
  <c r="V108"/>
  <c r="I108"/>
  <c r="T108"/>
  <c r="H108"/>
  <c r="R108"/>
  <c r="K108"/>
  <c r="O108"/>
  <c r="N108"/>
  <c r="M108"/>
  <c r="L108"/>
  <c r="A108"/>
  <c r="J107"/>
  <c r="V107"/>
  <c r="I107"/>
  <c r="T107"/>
  <c r="H107"/>
  <c r="R107"/>
  <c r="K107"/>
  <c r="O107"/>
  <c r="N107"/>
  <c r="M107"/>
  <c r="L107"/>
  <c r="A107"/>
  <c r="J106"/>
  <c r="V106"/>
  <c r="I106"/>
  <c r="T106"/>
  <c r="H106"/>
  <c r="R106"/>
  <c r="K106"/>
  <c r="O106"/>
  <c r="N106"/>
  <c r="M106"/>
  <c r="L106"/>
  <c r="A106"/>
  <c r="V105"/>
  <c r="T105"/>
  <c r="H105"/>
  <c r="R105"/>
  <c r="O105"/>
  <c r="N105"/>
  <c r="M105"/>
  <c r="L105"/>
  <c r="A105"/>
  <c r="O104"/>
  <c r="N104"/>
  <c r="H104"/>
  <c r="M104"/>
  <c r="L104"/>
  <c r="V103"/>
  <c r="T103"/>
  <c r="H103"/>
  <c r="R103"/>
  <c r="O103"/>
  <c r="N103"/>
  <c r="M103"/>
  <c r="L103"/>
  <c r="A103"/>
  <c r="V102"/>
  <c r="T102"/>
  <c r="H102"/>
  <c r="R102"/>
  <c r="O102"/>
  <c r="N102"/>
  <c r="M102"/>
  <c r="L102"/>
  <c r="A102"/>
  <c r="O101"/>
  <c r="N101"/>
  <c r="H101"/>
  <c r="M101"/>
  <c r="L101"/>
  <c r="V100"/>
  <c r="T100"/>
  <c r="H100"/>
  <c r="R100"/>
  <c r="O100"/>
  <c r="N100"/>
  <c r="M100"/>
  <c r="L100"/>
  <c r="A100"/>
  <c r="V99"/>
  <c r="T99"/>
  <c r="H99"/>
  <c r="R99"/>
  <c r="O99"/>
  <c r="N99"/>
  <c r="M99"/>
  <c r="L99"/>
  <c r="A99"/>
  <c r="V98"/>
  <c r="T98"/>
  <c r="H98"/>
  <c r="R98"/>
  <c r="O98"/>
  <c r="N98"/>
  <c r="M98"/>
  <c r="L98"/>
  <c r="A98"/>
  <c r="O97"/>
  <c r="N97"/>
  <c r="H97"/>
  <c r="M97"/>
  <c r="L97"/>
  <c r="J96"/>
  <c r="V96"/>
  <c r="I96"/>
  <c r="T96"/>
  <c r="H96"/>
  <c r="R96"/>
  <c r="K96"/>
  <c r="O96"/>
  <c r="N96"/>
  <c r="M96"/>
  <c r="L96"/>
  <c r="A96"/>
  <c r="J95"/>
  <c r="V95"/>
  <c r="I95"/>
  <c r="T95"/>
  <c r="H95"/>
  <c r="R95"/>
  <c r="K95"/>
  <c r="O95"/>
  <c r="N95"/>
  <c r="M95"/>
  <c r="L95"/>
  <c r="A95"/>
  <c r="J94"/>
  <c r="V94"/>
  <c r="I94"/>
  <c r="T94"/>
  <c r="H94"/>
  <c r="R94"/>
  <c r="K94"/>
  <c r="O94"/>
  <c r="N94"/>
  <c r="M94"/>
  <c r="L94"/>
  <c r="A94"/>
  <c r="J93"/>
  <c r="V93"/>
  <c r="I93"/>
  <c r="T93"/>
  <c r="H93"/>
  <c r="R93"/>
  <c r="K93"/>
  <c r="O93"/>
  <c r="N93"/>
  <c r="M93"/>
  <c r="L93"/>
  <c r="A93"/>
  <c r="V92"/>
  <c r="T92"/>
  <c r="H92"/>
  <c r="R92"/>
  <c r="O92"/>
  <c r="N92"/>
  <c r="M92"/>
  <c r="L92"/>
  <c r="A92"/>
  <c r="J91"/>
  <c r="V91"/>
  <c r="I91"/>
  <c r="T91"/>
  <c r="H91"/>
  <c r="R91"/>
  <c r="K91"/>
  <c r="O91"/>
  <c r="N91"/>
  <c r="M91"/>
  <c r="L91"/>
  <c r="A91"/>
  <c r="J90"/>
  <c r="V90"/>
  <c r="I90"/>
  <c r="T90"/>
  <c r="H90"/>
  <c r="R90"/>
  <c r="K90"/>
  <c r="O90"/>
  <c r="N90"/>
  <c r="M90"/>
  <c r="L90"/>
  <c r="A90"/>
  <c r="J89"/>
  <c r="V89"/>
  <c r="I89"/>
  <c r="T89"/>
  <c r="H89"/>
  <c r="R89"/>
  <c r="K89"/>
  <c r="O89"/>
  <c r="N89"/>
  <c r="M89"/>
  <c r="L89"/>
  <c r="A89"/>
  <c r="J88"/>
  <c r="V88"/>
  <c r="I88"/>
  <c r="T88"/>
  <c r="H88"/>
  <c r="R88"/>
  <c r="K88"/>
  <c r="O88"/>
  <c r="N88"/>
  <c r="M88"/>
  <c r="L88"/>
  <c r="A88"/>
  <c r="V87"/>
  <c r="T87"/>
  <c r="H87"/>
  <c r="R87"/>
  <c r="O87"/>
  <c r="N87"/>
  <c r="M87"/>
  <c r="L87"/>
  <c r="A87"/>
  <c r="H86"/>
  <c r="R86"/>
  <c r="O86"/>
  <c r="N86"/>
  <c r="M86"/>
  <c r="L86"/>
  <c r="J85"/>
  <c r="V85"/>
  <c r="I85"/>
  <c r="T85"/>
  <c r="H85"/>
  <c r="R85"/>
  <c r="K85"/>
  <c r="O85"/>
  <c r="N85"/>
  <c r="M85"/>
  <c r="L85"/>
  <c r="A85"/>
  <c r="J84"/>
  <c r="V84"/>
  <c r="I84"/>
  <c r="T84"/>
  <c r="H84"/>
  <c r="R84"/>
  <c r="K84"/>
  <c r="O84"/>
  <c r="N84"/>
  <c r="M84"/>
  <c r="L84"/>
  <c r="A84"/>
  <c r="J83"/>
  <c r="V83"/>
  <c r="I83"/>
  <c r="T83"/>
  <c r="H83"/>
  <c r="R83"/>
  <c r="K83"/>
  <c r="O83"/>
  <c r="N83"/>
  <c r="M83"/>
  <c r="L83"/>
  <c r="A83"/>
  <c r="J82"/>
  <c r="V82"/>
  <c r="I82"/>
  <c r="T82"/>
  <c r="H82"/>
  <c r="R82"/>
  <c r="K82"/>
  <c r="O82"/>
  <c r="N82"/>
  <c r="M82"/>
  <c r="L82"/>
  <c r="A82"/>
  <c r="J81"/>
  <c r="V81"/>
  <c r="I81"/>
  <c r="T81"/>
  <c r="H81"/>
  <c r="R81"/>
  <c r="K81"/>
  <c r="O81"/>
  <c r="N81"/>
  <c r="M81"/>
  <c r="L81"/>
  <c r="A81"/>
  <c r="J80"/>
  <c r="V80"/>
  <c r="I80"/>
  <c r="T80"/>
  <c r="H80"/>
  <c r="R80"/>
  <c r="K80"/>
  <c r="O80"/>
  <c r="N80"/>
  <c r="M80"/>
  <c r="L80"/>
  <c r="A80"/>
  <c r="J79"/>
  <c r="V79"/>
  <c r="I79"/>
  <c r="T79"/>
  <c r="H79"/>
  <c r="R79"/>
  <c r="K79"/>
  <c r="O79"/>
  <c r="N79"/>
  <c r="M79"/>
  <c r="L79"/>
  <c r="A79"/>
  <c r="J78"/>
  <c r="V78"/>
  <c r="I78"/>
  <c r="T78"/>
  <c r="H78"/>
  <c r="R78"/>
  <c r="K78"/>
  <c r="O78"/>
  <c r="N78"/>
  <c r="M78"/>
  <c r="L78"/>
  <c r="A78"/>
  <c r="J77"/>
  <c r="V77"/>
  <c r="I77"/>
  <c r="T77"/>
  <c r="H77"/>
  <c r="R77"/>
  <c r="K77"/>
  <c r="O77"/>
  <c r="N77"/>
  <c r="M77"/>
  <c r="L77"/>
  <c r="A77"/>
  <c r="V76"/>
  <c r="T76"/>
  <c r="H76"/>
  <c r="R76"/>
  <c r="O76"/>
  <c r="N76"/>
  <c r="M76"/>
  <c r="L76"/>
  <c r="A76"/>
  <c r="H75"/>
  <c r="R75"/>
  <c r="O75"/>
  <c r="N75"/>
  <c r="M75"/>
  <c r="L75"/>
  <c r="V74"/>
  <c r="T74"/>
  <c r="H74"/>
  <c r="R74"/>
  <c r="O74"/>
  <c r="N74"/>
  <c r="M74"/>
  <c r="L74"/>
  <c r="A74"/>
  <c r="V73"/>
  <c r="T73"/>
  <c r="H73"/>
  <c r="R73"/>
  <c r="O73"/>
  <c r="N73"/>
  <c r="M73"/>
  <c r="L73"/>
  <c r="A73"/>
  <c r="H72"/>
  <c r="R72"/>
  <c r="O72"/>
  <c r="N72"/>
  <c r="M72"/>
  <c r="L72"/>
  <c r="J71"/>
  <c r="V71"/>
  <c r="I71"/>
  <c r="T71"/>
  <c r="H71"/>
  <c r="R71"/>
  <c r="K71"/>
  <c r="O71"/>
  <c r="N71"/>
  <c r="M71"/>
  <c r="L71"/>
  <c r="A71"/>
  <c r="J70"/>
  <c r="V70"/>
  <c r="I70"/>
  <c r="T70"/>
  <c r="H70"/>
  <c r="R70"/>
  <c r="K70"/>
  <c r="O70"/>
  <c r="N70"/>
  <c r="M70"/>
  <c r="L70"/>
  <c r="A70"/>
  <c r="J69"/>
  <c r="V69"/>
  <c r="I69"/>
  <c r="T69"/>
  <c r="H69"/>
  <c r="R69"/>
  <c r="K69"/>
  <c r="O69"/>
  <c r="N69"/>
  <c r="M69"/>
  <c r="L69"/>
  <c r="A69"/>
  <c r="J68"/>
  <c r="V68"/>
  <c r="I68"/>
  <c r="T68"/>
  <c r="H68"/>
  <c r="R68"/>
  <c r="K68"/>
  <c r="O68"/>
  <c r="N68"/>
  <c r="M68"/>
  <c r="L68"/>
  <c r="A68"/>
  <c r="J67"/>
  <c r="V67"/>
  <c r="I67"/>
  <c r="T67"/>
  <c r="H67"/>
  <c r="R67"/>
  <c r="K67"/>
  <c r="O67"/>
  <c r="N67"/>
  <c r="M67"/>
  <c r="L67"/>
  <c r="A67"/>
  <c r="J66"/>
  <c r="V66"/>
  <c r="I66"/>
  <c r="T66"/>
  <c r="H66"/>
  <c r="R66"/>
  <c r="K66"/>
  <c r="O66"/>
  <c r="N66"/>
  <c r="M66"/>
  <c r="L66"/>
  <c r="A66"/>
  <c r="J65"/>
  <c r="V65"/>
  <c r="I65"/>
  <c r="T65"/>
  <c r="H65"/>
  <c r="R65"/>
  <c r="K65"/>
  <c r="O65"/>
  <c r="N65"/>
  <c r="M65"/>
  <c r="L65"/>
  <c r="A65"/>
  <c r="V64"/>
  <c r="T64"/>
  <c r="H64"/>
  <c r="R64"/>
  <c r="O64"/>
  <c r="N64"/>
  <c r="M64"/>
  <c r="L64"/>
  <c r="A64"/>
  <c r="H63"/>
  <c r="R63"/>
  <c r="O63"/>
  <c r="N63"/>
  <c r="M63"/>
  <c r="L63"/>
  <c r="H62"/>
  <c r="R62"/>
  <c r="O62"/>
  <c r="N62"/>
  <c r="M62"/>
  <c r="L62"/>
  <c r="V61"/>
  <c r="T61"/>
  <c r="H61"/>
  <c r="R61"/>
  <c r="O61"/>
  <c r="N61"/>
  <c r="M61"/>
  <c r="L61"/>
  <c r="A61"/>
  <c r="V60"/>
  <c r="T60"/>
  <c r="H60"/>
  <c r="R60"/>
  <c r="O60"/>
  <c r="N60"/>
  <c r="M60"/>
  <c r="L60"/>
  <c r="A60"/>
  <c r="H59"/>
  <c r="R59"/>
  <c r="O59"/>
  <c r="N59"/>
  <c r="M59"/>
  <c r="L59"/>
  <c r="J58"/>
  <c r="V58"/>
  <c r="I58"/>
  <c r="T58"/>
  <c r="H58"/>
  <c r="R58"/>
  <c r="K58"/>
  <c r="O58"/>
  <c r="N58"/>
  <c r="M58"/>
  <c r="L58"/>
  <c r="A58"/>
  <c r="J57"/>
  <c r="V57"/>
  <c r="I57"/>
  <c r="T57"/>
  <c r="H57"/>
  <c r="R57"/>
  <c r="K57"/>
  <c r="O57"/>
  <c r="N57"/>
  <c r="M57"/>
  <c r="L57"/>
  <c r="A57"/>
  <c r="J56"/>
  <c r="V56"/>
  <c r="I56"/>
  <c r="T56"/>
  <c r="H56"/>
  <c r="R56"/>
  <c r="K56"/>
  <c r="O56"/>
  <c r="N56"/>
  <c r="M56"/>
  <c r="L56"/>
  <c r="A56"/>
  <c r="V55"/>
  <c r="T55"/>
  <c r="H55"/>
  <c r="R55"/>
  <c r="O55"/>
  <c r="N55"/>
  <c r="M55"/>
  <c r="L55"/>
  <c r="A55"/>
  <c r="H54"/>
  <c r="R54"/>
  <c r="O54"/>
  <c r="N54"/>
  <c r="M54"/>
  <c r="L54"/>
  <c r="H53"/>
  <c r="R53"/>
  <c r="O53"/>
  <c r="N53"/>
  <c r="M53"/>
  <c r="L53"/>
  <c r="H52"/>
  <c r="R52"/>
  <c r="O52"/>
  <c r="N52"/>
  <c r="M52"/>
  <c r="L52"/>
  <c r="R51"/>
  <c r="V50"/>
  <c r="T50"/>
  <c r="H50"/>
  <c r="R50"/>
  <c r="O50"/>
  <c r="N50"/>
  <c r="M50"/>
  <c r="L50"/>
  <c r="A50"/>
  <c r="V49"/>
  <c r="T49"/>
  <c r="H49"/>
  <c r="R49"/>
  <c r="O49"/>
  <c r="N49"/>
  <c r="M49"/>
  <c r="L49"/>
  <c r="A49"/>
  <c r="V48"/>
  <c r="T48"/>
  <c r="H48"/>
  <c r="R48"/>
  <c r="O48"/>
  <c r="N48"/>
  <c r="M48"/>
  <c r="L48"/>
  <c r="A48"/>
  <c r="V47"/>
  <c r="T47"/>
  <c r="H47"/>
  <c r="R47"/>
  <c r="O47"/>
  <c r="N47"/>
  <c r="M47"/>
  <c r="L47"/>
  <c r="A47"/>
  <c r="J46"/>
  <c r="V46"/>
  <c r="I46"/>
  <c r="T46"/>
  <c r="H46"/>
  <c r="R46"/>
  <c r="K46"/>
  <c r="O46"/>
  <c r="N46"/>
  <c r="M46"/>
  <c r="L46"/>
  <c r="A46"/>
  <c r="J45"/>
  <c r="V45"/>
  <c r="I45"/>
  <c r="T45"/>
  <c r="H45"/>
  <c r="R45"/>
  <c r="K45"/>
  <c r="O45"/>
  <c r="N45"/>
  <c r="M45"/>
  <c r="L45"/>
  <c r="A45"/>
  <c r="J44"/>
  <c r="V44"/>
  <c r="I44"/>
  <c r="T44"/>
  <c r="H44"/>
  <c r="R44"/>
  <c r="K44"/>
  <c r="O44"/>
  <c r="N44"/>
  <c r="M44"/>
  <c r="L44"/>
  <c r="A44"/>
  <c r="V43"/>
  <c r="T43"/>
  <c r="H43"/>
  <c r="R43"/>
  <c r="O43"/>
  <c r="N43"/>
  <c r="M43"/>
  <c r="L43"/>
  <c r="A43"/>
  <c r="H42"/>
  <c r="R42"/>
  <c r="O42"/>
  <c r="N42"/>
  <c r="M42"/>
  <c r="L42"/>
  <c r="J41"/>
  <c r="V41"/>
  <c r="I41"/>
  <c r="T41"/>
  <c r="H41"/>
  <c r="R41"/>
  <c r="K41"/>
  <c r="O41"/>
  <c r="N41"/>
  <c r="M41"/>
  <c r="L41"/>
  <c r="A41"/>
  <c r="J40"/>
  <c r="V40"/>
  <c r="I40"/>
  <c r="T40"/>
  <c r="H40"/>
  <c r="R40"/>
  <c r="K40"/>
  <c r="O40"/>
  <c r="N40"/>
  <c r="M40"/>
  <c r="L40"/>
  <c r="A40"/>
  <c r="J39"/>
  <c r="V39"/>
  <c r="I39"/>
  <c r="T39"/>
  <c r="H39"/>
  <c r="R39"/>
  <c r="K39"/>
  <c r="O39"/>
  <c r="N39"/>
  <c r="M39"/>
  <c r="L39"/>
  <c r="A39"/>
  <c r="J38"/>
  <c r="V38"/>
  <c r="I38"/>
  <c r="T38"/>
  <c r="H38"/>
  <c r="R38"/>
  <c r="K38"/>
  <c r="O38"/>
  <c r="N38"/>
  <c r="M38"/>
  <c r="L38"/>
  <c r="A38"/>
  <c r="V37"/>
  <c r="T37"/>
  <c r="H37"/>
  <c r="R37"/>
  <c r="O37"/>
  <c r="N37"/>
  <c r="M37"/>
  <c r="L37"/>
  <c r="A37"/>
  <c r="H36"/>
  <c r="R36"/>
  <c r="O36"/>
  <c r="N36"/>
  <c r="M36"/>
  <c r="L36"/>
  <c r="H35"/>
  <c r="R35"/>
  <c r="O35"/>
  <c r="N35"/>
  <c r="M35"/>
  <c r="L35"/>
  <c r="V34"/>
  <c r="T34"/>
  <c r="H34"/>
  <c r="R34"/>
  <c r="O34"/>
  <c r="N34"/>
  <c r="M34"/>
  <c r="L34"/>
  <c r="A34"/>
  <c r="H33"/>
  <c r="R33"/>
  <c r="O33"/>
  <c r="N33"/>
  <c r="M33"/>
  <c r="L33"/>
  <c r="V32"/>
  <c r="T32"/>
  <c r="H32"/>
  <c r="R32"/>
  <c r="O32"/>
  <c r="N32"/>
  <c r="M32"/>
  <c r="L32"/>
  <c r="A32"/>
  <c r="V31"/>
  <c r="T31"/>
  <c r="H31"/>
  <c r="R31"/>
  <c r="O31"/>
  <c r="N31"/>
  <c r="M31"/>
  <c r="L31"/>
  <c r="A31"/>
  <c r="V30"/>
  <c r="T30"/>
  <c r="H30"/>
  <c r="R30"/>
  <c r="O30"/>
  <c r="N30"/>
  <c r="M30"/>
  <c r="L30"/>
  <c r="A30"/>
  <c r="H29"/>
  <c r="R29"/>
  <c r="O29"/>
  <c r="N29"/>
  <c r="M29"/>
  <c r="L29"/>
  <c r="J28"/>
  <c r="V28"/>
  <c r="I28"/>
  <c r="T28"/>
  <c r="H28"/>
  <c r="R28"/>
  <c r="K28"/>
  <c r="O28"/>
  <c r="N28"/>
  <c r="M28"/>
  <c r="L28"/>
  <c r="A28"/>
  <c r="J27"/>
  <c r="V27"/>
  <c r="I27"/>
  <c r="T27"/>
  <c r="H27"/>
  <c r="R27"/>
  <c r="K27"/>
  <c r="O27"/>
  <c r="N27"/>
  <c r="M27"/>
  <c r="L27"/>
  <c r="A27"/>
  <c r="J26"/>
  <c r="V26"/>
  <c r="I26"/>
  <c r="T26"/>
  <c r="H26"/>
  <c r="R26"/>
  <c r="K26"/>
  <c r="O26"/>
  <c r="N26"/>
  <c r="M26"/>
  <c r="L26"/>
  <c r="A26"/>
  <c r="J25"/>
  <c r="V25"/>
  <c r="I25"/>
  <c r="T25"/>
  <c r="H25"/>
  <c r="R25"/>
  <c r="K25"/>
  <c r="O25"/>
  <c r="N25"/>
  <c r="M25"/>
  <c r="L25"/>
  <c r="A25"/>
  <c r="J24"/>
  <c r="V24"/>
  <c r="I24"/>
  <c r="T24"/>
  <c r="H24"/>
  <c r="R24"/>
  <c r="K24"/>
  <c r="O24"/>
  <c r="N24"/>
  <c r="M24"/>
  <c r="L24"/>
  <c r="A24"/>
  <c r="J23"/>
  <c r="V23"/>
  <c r="I23"/>
  <c r="T23"/>
  <c r="H23"/>
  <c r="R23"/>
  <c r="K23"/>
  <c r="O23"/>
  <c r="N23"/>
  <c r="M23"/>
  <c r="L23"/>
  <c r="A23"/>
  <c r="J22"/>
  <c r="V22"/>
  <c r="I22"/>
  <c r="T22"/>
  <c r="H22"/>
  <c r="R22"/>
  <c r="K22"/>
  <c r="O22"/>
  <c r="N22"/>
  <c r="M22"/>
  <c r="L22"/>
  <c r="A22"/>
  <c r="V21"/>
  <c r="T21"/>
  <c r="H21"/>
  <c r="R21"/>
  <c r="O21"/>
  <c r="N21"/>
  <c r="M21"/>
  <c r="L21"/>
  <c r="A21"/>
  <c r="H20"/>
  <c r="R20"/>
  <c r="O20"/>
  <c r="N20"/>
  <c r="M20"/>
  <c r="L20"/>
  <c r="V19"/>
  <c r="T19"/>
  <c r="H19"/>
  <c r="R19"/>
  <c r="O19"/>
  <c r="N19"/>
  <c r="M19"/>
  <c r="L19"/>
  <c r="A19"/>
  <c r="H18"/>
  <c r="R18"/>
  <c r="O18"/>
  <c r="N18"/>
  <c r="M18"/>
  <c r="L18"/>
  <c r="J17"/>
  <c r="V17"/>
  <c r="I17"/>
  <c r="T17"/>
  <c r="H17"/>
  <c r="R17"/>
  <c r="K17"/>
  <c r="O17"/>
  <c r="N17"/>
  <c r="M17"/>
  <c r="L17"/>
  <c r="A17"/>
  <c r="J16"/>
  <c r="V16"/>
  <c r="I16"/>
  <c r="T16"/>
  <c r="H16"/>
  <c r="R16"/>
  <c r="K16"/>
  <c r="O16"/>
  <c r="N16"/>
  <c r="M16"/>
  <c r="L16"/>
  <c r="A16"/>
  <c r="V15"/>
  <c r="T15"/>
  <c r="H15"/>
  <c r="R15"/>
  <c r="O15"/>
  <c r="N15"/>
  <c r="M15"/>
  <c r="L15"/>
  <c r="A15"/>
  <c r="H14"/>
  <c r="R14"/>
  <c r="O14"/>
  <c r="N14"/>
  <c r="M14"/>
  <c r="L14"/>
  <c r="H13"/>
  <c r="R13"/>
  <c r="O13"/>
  <c r="N13"/>
  <c r="M13"/>
  <c r="L13"/>
  <c r="H12"/>
  <c r="R12"/>
  <c r="O12"/>
  <c r="N12"/>
  <c r="M12"/>
  <c r="L12"/>
  <c r="R11"/>
  <c r="G2"/>
  <c r="BW25" i="10"/>
  <c r="BW26"/>
  <c r="BW27"/>
  <c r="BW24"/>
  <c r="BW29"/>
  <c r="BW28"/>
  <c r="BW31"/>
  <c r="BW32"/>
  <c r="BW33"/>
  <c r="BW34"/>
  <c r="BW35"/>
  <c r="BW36"/>
  <c r="BW30"/>
  <c r="BW38"/>
  <c r="BW39"/>
  <c r="BW37"/>
  <c r="BW40"/>
  <c r="BW23"/>
  <c r="BW42"/>
  <c r="BW41"/>
  <c r="BW45"/>
  <c r="BW46"/>
  <c r="BW47"/>
  <c r="BW48"/>
  <c r="BW49"/>
  <c r="BW44"/>
  <c r="BW51"/>
  <c r="BW52"/>
  <c r="BW53"/>
  <c r="BW54"/>
  <c r="BW50"/>
  <c r="BW55"/>
  <c r="BW56"/>
  <c r="BW57"/>
  <c r="BW58"/>
  <c r="BW43"/>
  <c r="BW22"/>
  <c r="CJ25"/>
  <c r="CJ26"/>
  <c r="CJ27"/>
  <c r="CJ24"/>
  <c r="CJ29"/>
  <c r="CJ28"/>
  <c r="CJ31"/>
  <c r="CJ32"/>
  <c r="CJ33"/>
  <c r="CJ34"/>
  <c r="CJ35"/>
  <c r="CJ36"/>
  <c r="CJ30"/>
  <c r="CJ38"/>
  <c r="CJ39"/>
  <c r="CJ37"/>
  <c r="CJ40"/>
  <c r="CJ23"/>
  <c r="CJ42"/>
  <c r="CJ41"/>
  <c r="CJ45"/>
  <c r="CJ46"/>
  <c r="CJ47"/>
  <c r="CJ48"/>
  <c r="CJ49"/>
  <c r="CJ44"/>
  <c r="CJ51"/>
  <c r="CJ52"/>
  <c r="CJ53"/>
  <c r="CJ54"/>
  <c r="CJ50"/>
  <c r="CJ55"/>
  <c r="CJ56"/>
  <c r="CJ57"/>
  <c r="CJ58"/>
  <c r="CJ43"/>
  <c r="CJ22"/>
  <c r="CN22"/>
  <c r="CN197"/>
  <c r="BW63"/>
  <c r="BW64"/>
  <c r="BW65"/>
  <c r="BW66"/>
  <c r="BW62"/>
  <c r="BW68"/>
  <c r="BW69"/>
  <c r="BW67"/>
  <c r="BW61"/>
  <c r="BW72"/>
  <c r="BW73"/>
  <c r="BW74"/>
  <c r="BW75"/>
  <c r="BW76"/>
  <c r="BW77"/>
  <c r="BW78"/>
  <c r="BW79"/>
  <c r="BW71"/>
  <c r="BW81"/>
  <c r="BW82"/>
  <c r="BW80"/>
  <c r="BW84"/>
  <c r="BW85"/>
  <c r="BW86"/>
  <c r="BW87"/>
  <c r="BW88"/>
  <c r="BW89"/>
  <c r="BW90"/>
  <c r="BW91"/>
  <c r="BW92"/>
  <c r="BW93"/>
  <c r="BW83"/>
  <c r="BW95"/>
  <c r="BW96"/>
  <c r="BW97"/>
  <c r="BW98"/>
  <c r="BW99"/>
  <c r="BW100"/>
  <c r="BW101"/>
  <c r="BW102"/>
  <c r="BW103"/>
  <c r="BW104"/>
  <c r="BW94"/>
  <c r="BW106"/>
  <c r="BW107"/>
  <c r="BW108"/>
  <c r="BW105"/>
  <c r="BW110"/>
  <c r="BW111"/>
  <c r="BW109"/>
  <c r="BW113"/>
  <c r="BW114"/>
  <c r="BW115"/>
  <c r="BW116"/>
  <c r="BW117"/>
  <c r="BW112"/>
  <c r="BW119"/>
  <c r="BW120"/>
  <c r="BW121"/>
  <c r="BW118"/>
  <c r="BW123"/>
  <c r="BW124"/>
  <c r="BW122"/>
  <c r="BW126"/>
  <c r="BW127"/>
  <c r="BW125"/>
  <c r="BW129"/>
  <c r="BW130"/>
  <c r="BW131"/>
  <c r="BW132"/>
  <c r="BW133"/>
  <c r="BW134"/>
  <c r="BW128"/>
  <c r="BW135"/>
  <c r="BW137"/>
  <c r="BW138"/>
  <c r="BW139"/>
  <c r="BW136"/>
  <c r="BW70"/>
  <c r="BW60"/>
  <c r="CJ63"/>
  <c r="CJ64"/>
  <c r="CJ65"/>
  <c r="CJ66"/>
  <c r="CJ62"/>
  <c r="CJ68"/>
  <c r="CJ69"/>
  <c r="CJ67"/>
  <c r="CJ61"/>
  <c r="CJ72"/>
  <c r="CJ73"/>
  <c r="CJ74"/>
  <c r="CJ75"/>
  <c r="CJ76"/>
  <c r="CJ77"/>
  <c r="CJ78"/>
  <c r="CJ79"/>
  <c r="CJ71"/>
  <c r="CJ81"/>
  <c r="CJ82"/>
  <c r="CJ80"/>
  <c r="CJ84"/>
  <c r="CJ85"/>
  <c r="CJ86"/>
  <c r="CJ87"/>
  <c r="CJ88"/>
  <c r="CJ89"/>
  <c r="CJ90"/>
  <c r="CJ91"/>
  <c r="CJ92"/>
  <c r="CJ93"/>
  <c r="CJ83"/>
  <c r="CJ95"/>
  <c r="CJ96"/>
  <c r="CJ97"/>
  <c r="CJ98"/>
  <c r="CJ99"/>
  <c r="CJ100"/>
  <c r="CJ101"/>
  <c r="CJ102"/>
  <c r="CJ103"/>
  <c r="CJ104"/>
  <c r="CJ94"/>
  <c r="CJ106"/>
  <c r="CJ107"/>
  <c r="CJ108"/>
  <c r="CJ105"/>
  <c r="CJ110"/>
  <c r="CJ111"/>
  <c r="CJ109"/>
  <c r="CJ113"/>
  <c r="CJ114"/>
  <c r="CJ115"/>
  <c r="CJ116"/>
  <c r="CJ117"/>
  <c r="CJ112"/>
  <c r="CJ119"/>
  <c r="CJ120"/>
  <c r="CJ121"/>
  <c r="CJ118"/>
  <c r="CJ123"/>
  <c r="CJ124"/>
  <c r="CJ122"/>
  <c r="CJ126"/>
  <c r="CJ127"/>
  <c r="CJ125"/>
  <c r="CJ129"/>
  <c r="CJ130"/>
  <c r="CJ131"/>
  <c r="CJ132"/>
  <c r="CJ133"/>
  <c r="CJ134"/>
  <c r="CJ128"/>
  <c r="CJ135"/>
  <c r="CJ137"/>
  <c r="CJ138"/>
  <c r="CJ139"/>
  <c r="CJ136"/>
  <c r="CJ70"/>
  <c r="CJ60"/>
  <c r="CN60"/>
  <c r="CN198"/>
  <c r="BW144"/>
  <c r="CJ144"/>
  <c r="CN144"/>
  <c r="BW148"/>
  <c r="CJ148"/>
  <c r="CN148"/>
  <c r="BW151"/>
  <c r="CJ151"/>
  <c r="CN151"/>
  <c r="BW154"/>
  <c r="CJ154"/>
  <c r="CN154"/>
  <c r="BW155"/>
  <c r="CJ155"/>
  <c r="CN155"/>
  <c r="BW159"/>
  <c r="CJ159"/>
  <c r="CN159"/>
  <c r="BW161"/>
  <c r="CJ161"/>
  <c r="CN161"/>
  <c r="CN199"/>
  <c r="BW145"/>
  <c r="CJ145"/>
  <c r="CN145"/>
  <c r="BW152"/>
  <c r="CJ152"/>
  <c r="CN152"/>
  <c r="CN200"/>
  <c r="BW157"/>
  <c r="BW158"/>
  <c r="BW156"/>
  <c r="CJ157"/>
  <c r="CJ158"/>
  <c r="CJ156"/>
  <c r="CN156"/>
  <c r="BW160"/>
  <c r="CJ160"/>
  <c r="CN160"/>
  <c r="CN201"/>
  <c r="BW164"/>
  <c r="CJ164"/>
  <c r="CN164"/>
  <c r="BW165"/>
  <c r="CJ165"/>
  <c r="CN165"/>
  <c r="BW167"/>
  <c r="CJ167"/>
  <c r="CN167"/>
  <c r="BW168"/>
  <c r="CJ168"/>
  <c r="CN168"/>
  <c r="BW170"/>
  <c r="BW171"/>
  <c r="BW169"/>
  <c r="CJ170"/>
  <c r="CJ171"/>
  <c r="CJ169"/>
  <c r="CN169"/>
  <c r="BW172"/>
  <c r="CJ172"/>
  <c r="CN172"/>
  <c r="BW173"/>
  <c r="CJ173"/>
  <c r="CN173"/>
  <c r="BW174"/>
  <c r="CJ174"/>
  <c r="CN174"/>
  <c r="BW178"/>
  <c r="CJ178"/>
  <c r="CN178"/>
  <c r="BW179"/>
  <c r="CJ179"/>
  <c r="CN179"/>
  <c r="BW180"/>
  <c r="CJ180"/>
  <c r="CN180"/>
  <c r="BW182"/>
  <c r="BW183"/>
  <c r="BW181"/>
  <c r="CJ182"/>
  <c r="CJ183"/>
  <c r="CJ181"/>
  <c r="CN181"/>
  <c r="BW185"/>
  <c r="BW186"/>
  <c r="BW187"/>
  <c r="BW184"/>
  <c r="CJ185"/>
  <c r="CJ186"/>
  <c r="CJ187"/>
  <c r="CJ184"/>
  <c r="CN184"/>
  <c r="BW176"/>
  <c r="BW177"/>
  <c r="BW175"/>
  <c r="CJ176"/>
  <c r="CJ177"/>
  <c r="CJ175"/>
  <c r="CN175"/>
  <c r="CN202"/>
  <c r="BW166"/>
  <c r="CJ166"/>
  <c r="CN166"/>
  <c r="CN203"/>
  <c r="CN204"/>
  <c r="BW143"/>
  <c r="BW142"/>
  <c r="BW147"/>
  <c r="BW146"/>
  <c r="BW150"/>
  <c r="BW153"/>
  <c r="BW149"/>
  <c r="BW141"/>
  <c r="BW21"/>
  <c r="CJ143"/>
  <c r="CJ142"/>
  <c r="CJ147"/>
  <c r="CJ146"/>
  <c r="CJ150"/>
  <c r="CJ153"/>
  <c r="CJ149"/>
  <c r="CJ141"/>
  <c r="CJ21"/>
  <c r="CN21"/>
  <c r="CN163"/>
  <c r="CN189"/>
  <c r="CN205"/>
  <c r="BJ25"/>
  <c r="BJ26"/>
  <c r="BJ27"/>
  <c r="BJ24"/>
  <c r="BJ29"/>
  <c r="BJ28"/>
  <c r="BJ31"/>
  <c r="BJ32"/>
  <c r="BJ33"/>
  <c r="BJ34"/>
  <c r="BJ35"/>
  <c r="BJ36"/>
  <c r="BJ30"/>
  <c r="BJ38"/>
  <c r="BJ39"/>
  <c r="BJ37"/>
  <c r="BJ40"/>
  <c r="BJ23"/>
  <c r="BJ42"/>
  <c r="BJ41"/>
  <c r="BJ45"/>
  <c r="BJ46"/>
  <c r="BJ47"/>
  <c r="BJ48"/>
  <c r="AZ49"/>
  <c r="BJ49"/>
  <c r="BJ44"/>
  <c r="BJ51"/>
  <c r="BJ52"/>
  <c r="BJ53"/>
  <c r="BJ54"/>
  <c r="BJ50"/>
  <c r="BJ55"/>
  <c r="BJ56"/>
  <c r="BJ57"/>
  <c r="BJ58"/>
  <c r="BJ43"/>
  <c r="BJ22"/>
  <c r="CM22"/>
  <c r="CM197"/>
  <c r="BJ63"/>
  <c r="BJ64"/>
  <c r="BJ65"/>
  <c r="BJ66"/>
  <c r="BJ62"/>
  <c r="BJ68"/>
  <c r="BJ69"/>
  <c r="BJ67"/>
  <c r="BJ61"/>
  <c r="BJ72"/>
  <c r="BJ73"/>
  <c r="BJ74"/>
  <c r="BJ75"/>
  <c r="BJ76"/>
  <c r="BJ77"/>
  <c r="BJ78"/>
  <c r="BJ79"/>
  <c r="BJ71"/>
  <c r="BJ81"/>
  <c r="BJ82"/>
  <c r="BJ80"/>
  <c r="BJ84"/>
  <c r="BJ85"/>
  <c r="BJ86"/>
  <c r="BJ87"/>
  <c r="BJ88"/>
  <c r="BJ89"/>
  <c r="BJ90"/>
  <c r="BJ91"/>
  <c r="BJ92"/>
  <c r="BJ93"/>
  <c r="BJ83"/>
  <c r="BJ95"/>
  <c r="BJ96"/>
  <c r="BJ97"/>
  <c r="BJ98"/>
  <c r="BJ99"/>
  <c r="BJ100"/>
  <c r="BJ101"/>
  <c r="BJ102"/>
  <c r="BJ103"/>
  <c r="BJ104"/>
  <c r="BJ94"/>
  <c r="BJ106"/>
  <c r="BJ107"/>
  <c r="BJ108"/>
  <c r="BJ105"/>
  <c r="BJ110"/>
  <c r="BJ111"/>
  <c r="BJ109"/>
  <c r="BJ113"/>
  <c r="BJ114"/>
  <c r="BJ115"/>
  <c r="BJ116"/>
  <c r="BJ117"/>
  <c r="BJ112"/>
  <c r="BJ119"/>
  <c r="BJ120"/>
  <c r="BJ121"/>
  <c r="BJ118"/>
  <c r="BJ123"/>
  <c r="BJ124"/>
  <c r="BJ122"/>
  <c r="BJ126"/>
  <c r="BJ127"/>
  <c r="BJ125"/>
  <c r="BJ129"/>
  <c r="BJ130"/>
  <c r="BJ131"/>
  <c r="BJ132"/>
  <c r="BJ133"/>
  <c r="BJ134"/>
  <c r="BJ128"/>
  <c r="BJ135"/>
  <c r="BJ137"/>
  <c r="BJ138"/>
  <c r="BJ139"/>
  <c r="BJ136"/>
  <c r="BJ70"/>
  <c r="BJ60"/>
  <c r="CM60"/>
  <c r="CM198"/>
  <c r="BJ144"/>
  <c r="CM144"/>
  <c r="BJ148"/>
  <c r="CM148"/>
  <c r="BJ151"/>
  <c r="CM151"/>
  <c r="BJ154"/>
  <c r="CM154"/>
  <c r="BJ155"/>
  <c r="CM155"/>
  <c r="BJ159"/>
  <c r="CM159"/>
  <c r="BJ161"/>
  <c r="CM161"/>
  <c r="CM199"/>
  <c r="BJ145"/>
  <c r="CM145"/>
  <c r="BJ152"/>
  <c r="CM152"/>
  <c r="CM200"/>
  <c r="BJ157"/>
  <c r="BJ158"/>
  <c r="BJ156"/>
  <c r="CM156"/>
  <c r="BJ160"/>
  <c r="CM160"/>
  <c r="CM201"/>
  <c r="BJ164"/>
  <c r="CM164"/>
  <c r="BJ165"/>
  <c r="CM165"/>
  <c r="BJ167"/>
  <c r="CM167"/>
  <c r="BJ168"/>
  <c r="CM168"/>
  <c r="BJ170"/>
  <c r="BJ171"/>
  <c r="BJ169"/>
  <c r="CM169"/>
  <c r="BJ172"/>
  <c r="CM172"/>
  <c r="BJ173"/>
  <c r="CM173"/>
  <c r="BJ174"/>
  <c r="CM174"/>
  <c r="BJ178"/>
  <c r="CM178"/>
  <c r="BJ179"/>
  <c r="CM179"/>
  <c r="BJ180"/>
  <c r="CM180"/>
  <c r="BJ182"/>
  <c r="BJ183"/>
  <c r="BJ181"/>
  <c r="CM181"/>
  <c r="BJ185"/>
  <c r="BJ186"/>
  <c r="BJ187"/>
  <c r="BJ184"/>
  <c r="CM184"/>
  <c r="BJ176"/>
  <c r="BJ177"/>
  <c r="BJ175"/>
  <c r="CM175"/>
  <c r="CM202"/>
  <c r="BJ166"/>
  <c r="CM166"/>
  <c r="CM203"/>
  <c r="CM204"/>
  <c r="BJ143"/>
  <c r="BJ142"/>
  <c r="BJ147"/>
  <c r="BJ146"/>
  <c r="BJ150"/>
  <c r="BJ153"/>
  <c r="BJ149"/>
  <c r="BJ141"/>
  <c r="BJ21"/>
  <c r="CM21"/>
  <c r="CM163"/>
  <c r="CM189"/>
  <c r="CM205"/>
  <c r="AW25"/>
  <c r="AW26"/>
  <c r="AW27"/>
  <c r="AW24"/>
  <c r="AW29"/>
  <c r="AW28"/>
  <c r="AW31"/>
  <c r="AW32"/>
  <c r="AW33"/>
  <c r="AW34"/>
  <c r="AW35"/>
  <c r="AW36"/>
  <c r="AW30"/>
  <c r="AW38"/>
  <c r="AW39"/>
  <c r="AW37"/>
  <c r="AW40"/>
  <c r="AW23"/>
  <c r="AW42"/>
  <c r="AW41"/>
  <c r="AW45"/>
  <c r="AW46"/>
  <c r="AW47"/>
  <c r="AW48"/>
  <c r="AW49"/>
  <c r="AW44"/>
  <c r="AW51"/>
  <c r="AW52"/>
  <c r="AW53"/>
  <c r="AW54"/>
  <c r="AW50"/>
  <c r="AW55"/>
  <c r="AW56"/>
  <c r="AW57"/>
  <c r="AW58"/>
  <c r="AW43"/>
  <c r="AW22"/>
  <c r="CL22"/>
  <c r="CL197"/>
  <c r="AW63"/>
  <c r="AW64"/>
  <c r="AW65"/>
  <c r="AW66"/>
  <c r="AW62"/>
  <c r="AW68"/>
  <c r="AW69"/>
  <c r="AW67"/>
  <c r="AW61"/>
  <c r="AW72"/>
  <c r="AW73"/>
  <c r="AW74"/>
  <c r="AW75"/>
  <c r="AW76"/>
  <c r="AW77"/>
  <c r="AW78"/>
  <c r="AW79"/>
  <c r="AW71"/>
  <c r="AW81"/>
  <c r="AW82"/>
  <c r="AW80"/>
  <c r="AW84"/>
  <c r="AW85"/>
  <c r="AW86"/>
  <c r="AW87"/>
  <c r="AW88"/>
  <c r="AW89"/>
  <c r="AW90"/>
  <c r="AW91"/>
  <c r="AW92"/>
  <c r="AW93"/>
  <c r="AW83"/>
  <c r="AW95"/>
  <c r="AW96"/>
  <c r="AW97"/>
  <c r="AW98"/>
  <c r="AW99"/>
  <c r="AW100"/>
  <c r="AW101"/>
  <c r="AW102"/>
  <c r="AW103"/>
  <c r="AW104"/>
  <c r="AW94"/>
  <c r="AW106"/>
  <c r="AW107"/>
  <c r="AW108"/>
  <c r="AW105"/>
  <c r="AW110"/>
  <c r="AW111"/>
  <c r="AW109"/>
  <c r="AW113"/>
  <c r="AW114"/>
  <c r="AW115"/>
  <c r="AW116"/>
  <c r="AW117"/>
  <c r="AW112"/>
  <c r="AW119"/>
  <c r="AW120"/>
  <c r="AW121"/>
  <c r="AW118"/>
  <c r="AW123"/>
  <c r="AW124"/>
  <c r="AW122"/>
  <c r="AW126"/>
  <c r="AW127"/>
  <c r="AW125"/>
  <c r="AW129"/>
  <c r="AW130"/>
  <c r="AW131"/>
  <c r="AW132"/>
  <c r="AW133"/>
  <c r="AW134"/>
  <c r="AW128"/>
  <c r="AW135"/>
  <c r="AW137"/>
  <c r="AW138"/>
  <c r="AW139"/>
  <c r="AW136"/>
  <c r="AW70"/>
  <c r="AW60"/>
  <c r="CL60"/>
  <c r="CL198"/>
  <c r="AW144"/>
  <c r="CL144"/>
  <c r="AW148"/>
  <c r="CL148"/>
  <c r="AW151"/>
  <c r="CL151"/>
  <c r="AW154"/>
  <c r="CL154"/>
  <c r="AW155"/>
  <c r="CL155"/>
  <c r="AW159"/>
  <c r="CL159"/>
  <c r="AW161"/>
  <c r="CL161"/>
  <c r="CL199"/>
  <c r="AW145"/>
  <c r="CL145"/>
  <c r="AW152"/>
  <c r="CL152"/>
  <c r="CL200"/>
  <c r="AW157"/>
  <c r="AW158"/>
  <c r="AW156"/>
  <c r="CL156"/>
  <c r="AW160"/>
  <c r="CL160"/>
  <c r="CL201"/>
  <c r="AW164"/>
  <c r="CL164"/>
  <c r="AW165"/>
  <c r="CL165"/>
  <c r="AW167"/>
  <c r="CL167"/>
  <c r="AW168"/>
  <c r="CL168"/>
  <c r="AW170"/>
  <c r="AW171"/>
  <c r="AW169"/>
  <c r="CL169"/>
  <c r="AW172"/>
  <c r="CL172"/>
  <c r="AW173"/>
  <c r="CL173"/>
  <c r="AW174"/>
  <c r="CL174"/>
  <c r="AW178"/>
  <c r="CL178"/>
  <c r="AW179"/>
  <c r="CL179"/>
  <c r="AW180"/>
  <c r="CL180"/>
  <c r="AW182"/>
  <c r="AW183"/>
  <c r="AW181"/>
  <c r="CL181"/>
  <c r="AW185"/>
  <c r="AW186"/>
  <c r="AW187"/>
  <c r="AW184"/>
  <c r="CL184"/>
  <c r="AW176"/>
  <c r="AW177"/>
  <c r="AW175"/>
  <c r="CL175"/>
  <c r="CL202"/>
  <c r="AW166"/>
  <c r="CL166"/>
  <c r="CL203"/>
  <c r="CL204"/>
  <c r="AW143"/>
  <c r="AW142"/>
  <c r="AW147"/>
  <c r="AW146"/>
  <c r="AW150"/>
  <c r="AW153"/>
  <c r="AW149"/>
  <c r="AW141"/>
  <c r="AW21"/>
  <c r="CL21"/>
  <c r="CL163"/>
  <c r="CL189"/>
  <c r="CL205"/>
  <c r="AE25"/>
  <c r="AF25"/>
  <c r="AJ25"/>
  <c r="AE26"/>
  <c r="AF26"/>
  <c r="AJ26"/>
  <c r="AE27"/>
  <c r="AF27"/>
  <c r="AJ27"/>
  <c r="AJ24"/>
  <c r="AE29"/>
  <c r="AF29"/>
  <c r="AJ29"/>
  <c r="AJ28"/>
  <c r="AE31"/>
  <c r="AF31"/>
  <c r="AJ31"/>
  <c r="AE32"/>
  <c r="AF32"/>
  <c r="AJ32"/>
  <c r="AE33"/>
  <c r="AF33"/>
  <c r="AJ33"/>
  <c r="AE34"/>
  <c r="AF34"/>
  <c r="AJ34"/>
  <c r="AE35"/>
  <c r="AF35"/>
  <c r="AJ35"/>
  <c r="AE36"/>
  <c r="AF36"/>
  <c r="AJ36"/>
  <c r="AJ30"/>
  <c r="AE38"/>
  <c r="AF38"/>
  <c r="AJ38"/>
  <c r="AE39"/>
  <c r="AF39"/>
  <c r="AJ39"/>
  <c r="AJ37"/>
  <c r="AE40"/>
  <c r="AF40"/>
  <c r="AJ40"/>
  <c r="AJ23"/>
  <c r="AE42"/>
  <c r="AF42"/>
  <c r="AJ42"/>
  <c r="AJ41"/>
  <c r="AE45"/>
  <c r="AF45"/>
  <c r="AJ45"/>
  <c r="AE46"/>
  <c r="AF46"/>
  <c r="AJ46"/>
  <c r="AE47"/>
  <c r="AF47"/>
  <c r="AJ47"/>
  <c r="AE48"/>
  <c r="AF48"/>
  <c r="AJ48"/>
  <c r="AE49"/>
  <c r="AF49"/>
  <c r="AJ49"/>
  <c r="AJ44"/>
  <c r="AE51"/>
  <c r="AF51"/>
  <c r="AJ51"/>
  <c r="AE52"/>
  <c r="AF52"/>
  <c r="AJ52"/>
  <c r="AE53"/>
  <c r="AF53"/>
  <c r="AJ53"/>
  <c r="AE54"/>
  <c r="AF54"/>
  <c r="AJ54"/>
  <c r="AJ50"/>
  <c r="AE55"/>
  <c r="AF55"/>
  <c r="AJ55"/>
  <c r="AE56"/>
  <c r="AF56"/>
  <c r="AJ56"/>
  <c r="AE57"/>
  <c r="AF57"/>
  <c r="AJ57"/>
  <c r="AE58"/>
  <c r="AF58"/>
  <c r="AJ58"/>
  <c r="AJ43"/>
  <c r="AJ22"/>
  <c r="CK22"/>
  <c r="CK197"/>
  <c r="AE63"/>
  <c r="AF63"/>
  <c r="AJ63"/>
  <c r="AE64"/>
  <c r="AF64"/>
  <c r="AJ64"/>
  <c r="AE65"/>
  <c r="AF65"/>
  <c r="AJ65"/>
  <c r="AE66"/>
  <c r="AF66"/>
  <c r="AJ66"/>
  <c r="AJ62"/>
  <c r="AE68"/>
  <c r="AF68"/>
  <c r="AJ68"/>
  <c r="AE69"/>
  <c r="AF69"/>
  <c r="AJ69"/>
  <c r="AJ67"/>
  <c r="AJ61"/>
  <c r="AE72"/>
  <c r="AF72"/>
  <c r="AJ72"/>
  <c r="AE73"/>
  <c r="AF73"/>
  <c r="AJ73"/>
  <c r="AE74"/>
  <c r="AF74"/>
  <c r="AJ74"/>
  <c r="AE75"/>
  <c r="AF75"/>
  <c r="AJ75"/>
  <c r="AE76"/>
  <c r="AF76"/>
  <c r="AJ76"/>
  <c r="AE77"/>
  <c r="AF77"/>
  <c r="AJ77"/>
  <c r="AE78"/>
  <c r="AF78"/>
  <c r="AJ78"/>
  <c r="AJ71"/>
  <c r="AE81"/>
  <c r="AF81"/>
  <c r="AJ81"/>
  <c r="AE82"/>
  <c r="AF82"/>
  <c r="AJ82"/>
  <c r="AJ80"/>
  <c r="AE84"/>
  <c r="AF84"/>
  <c r="AJ84"/>
  <c r="AE85"/>
  <c r="AF85"/>
  <c r="AJ85"/>
  <c r="AE86"/>
  <c r="AF86"/>
  <c r="AJ86"/>
  <c r="AE87"/>
  <c r="AF87"/>
  <c r="AJ87"/>
  <c r="AE88"/>
  <c r="AF88"/>
  <c r="AJ88"/>
  <c r="AE89"/>
  <c r="N89"/>
  <c r="AF89"/>
  <c r="AJ89"/>
  <c r="AE90"/>
  <c r="AF90"/>
  <c r="AJ90"/>
  <c r="AE91"/>
  <c r="AF91"/>
  <c r="AJ91"/>
  <c r="AE92"/>
  <c r="AF92"/>
  <c r="AJ92"/>
  <c r="AE93"/>
  <c r="AF93"/>
  <c r="AJ93"/>
  <c r="AJ83"/>
  <c r="AE95"/>
  <c r="AF95"/>
  <c r="AJ95"/>
  <c r="AE96"/>
  <c r="AF96"/>
  <c r="AJ96"/>
  <c r="AE97"/>
  <c r="AF97"/>
  <c r="AJ97"/>
  <c r="AE98"/>
  <c r="AF98"/>
  <c r="AJ98"/>
  <c r="AE99"/>
  <c r="AF99"/>
  <c r="AJ99"/>
  <c r="AE100"/>
  <c r="AF100"/>
  <c r="AJ100"/>
  <c r="AE101"/>
  <c r="AF101"/>
  <c r="AJ101"/>
  <c r="AE102"/>
  <c r="AF102"/>
  <c r="AJ102"/>
  <c r="AE103"/>
  <c r="AF103"/>
  <c r="AJ103"/>
  <c r="AE104"/>
  <c r="AF104"/>
  <c r="AJ104"/>
  <c r="AJ94"/>
  <c r="AE106"/>
  <c r="AF106"/>
  <c r="AJ106"/>
  <c r="AE107"/>
  <c r="AF107"/>
  <c r="AJ107"/>
  <c r="AE108"/>
  <c r="AF108"/>
  <c r="AJ108"/>
  <c r="AJ105"/>
  <c r="AE110"/>
  <c r="AF110"/>
  <c r="AJ110"/>
  <c r="AE111"/>
  <c r="AF111"/>
  <c r="AJ111"/>
  <c r="AJ109"/>
  <c r="AE113"/>
  <c r="AF113"/>
  <c r="AJ113"/>
  <c r="AE114"/>
  <c r="AF114"/>
  <c r="AJ114"/>
  <c r="AE115"/>
  <c r="AF115"/>
  <c r="AJ115"/>
  <c r="AE116"/>
  <c r="AF116"/>
  <c r="AJ116"/>
  <c r="AE117"/>
  <c r="AF117"/>
  <c r="AJ117"/>
  <c r="AJ112"/>
  <c r="AE119"/>
  <c r="AF119"/>
  <c r="AJ119"/>
  <c r="AE120"/>
  <c r="AF120"/>
  <c r="AJ120"/>
  <c r="AE121"/>
  <c r="AF121"/>
  <c r="AJ121"/>
  <c r="AJ118"/>
  <c r="AE124"/>
  <c r="AF124"/>
  <c r="AJ124"/>
  <c r="AJ122"/>
  <c r="AE126"/>
  <c r="AF126"/>
  <c r="AJ126"/>
  <c r="AE127"/>
  <c r="AF127"/>
  <c r="AJ127"/>
  <c r="AJ125"/>
  <c r="AE129"/>
  <c r="AF129"/>
  <c r="AJ129"/>
  <c r="AE130"/>
  <c r="AF130"/>
  <c r="AJ130"/>
  <c r="AE131"/>
  <c r="AF131"/>
  <c r="AJ131"/>
  <c r="AE132"/>
  <c r="L132"/>
  <c r="AF132"/>
  <c r="AJ132"/>
  <c r="AE133"/>
  <c r="AF133"/>
  <c r="AJ133"/>
  <c r="K134"/>
  <c r="AE134"/>
  <c r="AF134"/>
  <c r="AJ134"/>
  <c r="AJ128"/>
  <c r="AE135"/>
  <c r="AF135"/>
  <c r="AJ135"/>
  <c r="F136"/>
  <c r="G136"/>
  <c r="I136"/>
  <c r="K136"/>
  <c r="M136"/>
  <c r="O136"/>
  <c r="Q136"/>
  <c r="S136"/>
  <c r="U136"/>
  <c r="W136"/>
  <c r="Y136"/>
  <c r="AA136"/>
  <c r="AC136"/>
  <c r="AE136"/>
  <c r="H136"/>
  <c r="J136"/>
  <c r="L136"/>
  <c r="N136"/>
  <c r="P136"/>
  <c r="R136"/>
  <c r="T136"/>
  <c r="V136"/>
  <c r="X136"/>
  <c r="Z136"/>
  <c r="AB136"/>
  <c r="AD136"/>
  <c r="AF136"/>
  <c r="AJ136"/>
  <c r="AJ70"/>
  <c r="AJ60"/>
  <c r="CK60"/>
  <c r="CK198"/>
  <c r="AE144"/>
  <c r="AF144"/>
  <c r="AJ144"/>
  <c r="CK144"/>
  <c r="AE148"/>
  <c r="AF148"/>
  <c r="AJ148"/>
  <c r="CK148"/>
  <c r="AE151"/>
  <c r="AF151"/>
  <c r="AJ151"/>
  <c r="CK151"/>
  <c r="AE154"/>
  <c r="AF154"/>
  <c r="AJ154"/>
  <c r="CK154"/>
  <c r="AE155"/>
  <c r="AF155"/>
  <c r="AJ155"/>
  <c r="CK155"/>
  <c r="AE159"/>
  <c r="AF159"/>
  <c r="AJ159"/>
  <c r="CK159"/>
  <c r="AE161"/>
  <c r="AF161"/>
  <c r="AJ161"/>
  <c r="CK161"/>
  <c r="CK199"/>
  <c r="AE145"/>
  <c r="AF145"/>
  <c r="AJ145"/>
  <c r="CK145"/>
  <c r="AE152"/>
  <c r="AF152"/>
  <c r="AJ152"/>
  <c r="CK152"/>
  <c r="CK200"/>
  <c r="AE157"/>
  <c r="AF157"/>
  <c r="AJ157"/>
  <c r="AE158"/>
  <c r="AF158"/>
  <c r="AJ158"/>
  <c r="AJ156"/>
  <c r="CK156"/>
  <c r="AE160"/>
  <c r="AF160"/>
  <c r="AJ160"/>
  <c r="CK160"/>
  <c r="CK201"/>
  <c r="AE164"/>
  <c r="AF164"/>
  <c r="AJ164"/>
  <c r="CK164"/>
  <c r="AE165"/>
  <c r="AF165"/>
  <c r="AJ165"/>
  <c r="CK165"/>
  <c r="CK167"/>
  <c r="AE168"/>
  <c r="AF168"/>
  <c r="AJ168"/>
  <c r="CK168"/>
  <c r="F169"/>
  <c r="G169"/>
  <c r="I169"/>
  <c r="K169"/>
  <c r="M169"/>
  <c r="O169"/>
  <c r="Q169"/>
  <c r="S169"/>
  <c r="U169"/>
  <c r="W169"/>
  <c r="Y169"/>
  <c r="AA169"/>
  <c r="AC169"/>
  <c r="AE169"/>
  <c r="H169"/>
  <c r="J169"/>
  <c r="L169"/>
  <c r="N169"/>
  <c r="P169"/>
  <c r="R169"/>
  <c r="T169"/>
  <c r="V169"/>
  <c r="X169"/>
  <c r="Z169"/>
  <c r="AB169"/>
  <c r="AD169"/>
  <c r="AF169"/>
  <c r="AJ169"/>
  <c r="CK169"/>
  <c r="AE172"/>
  <c r="AF172"/>
  <c r="AJ172"/>
  <c r="CK172"/>
  <c r="AE173"/>
  <c r="AF173"/>
  <c r="AJ173"/>
  <c r="CK173"/>
  <c r="AE174"/>
  <c r="AF174"/>
  <c r="AJ174"/>
  <c r="CK174"/>
  <c r="CK178"/>
  <c r="AE179"/>
  <c r="AF179"/>
  <c r="AJ179"/>
  <c r="CK179"/>
  <c r="AE180"/>
  <c r="AF180"/>
  <c r="AJ180"/>
  <c r="CK180"/>
  <c r="F181"/>
  <c r="AE181"/>
  <c r="AF181"/>
  <c r="AJ181"/>
  <c r="CK181"/>
  <c r="AE185"/>
  <c r="AF185"/>
  <c r="AJ185"/>
  <c r="AE186"/>
  <c r="AF186"/>
  <c r="AJ186"/>
  <c r="AE187"/>
  <c r="AF187"/>
  <c r="AJ187"/>
  <c r="AJ184"/>
  <c r="CK184"/>
  <c r="AE176"/>
  <c r="AF176"/>
  <c r="AJ176"/>
  <c r="AE177"/>
  <c r="AF177"/>
  <c r="AJ177"/>
  <c r="AJ175"/>
  <c r="CK175"/>
  <c r="CK202"/>
  <c r="AE166"/>
  <c r="AF166"/>
  <c r="AJ166"/>
  <c r="CK166"/>
  <c r="CK203"/>
  <c r="CK204"/>
  <c r="AJ143"/>
  <c r="AJ142"/>
  <c r="AJ147"/>
  <c r="AJ146"/>
  <c r="AJ150"/>
  <c r="AJ153"/>
  <c r="AJ149"/>
  <c r="AJ141"/>
  <c r="AJ21"/>
  <c r="CK21"/>
  <c r="CK163"/>
  <c r="CK189"/>
  <c r="CK205"/>
  <c r="CJ197"/>
  <c r="CJ198"/>
  <c r="CJ199"/>
  <c r="CJ200"/>
  <c r="CJ201"/>
  <c r="CJ202"/>
  <c r="CJ203"/>
  <c r="CJ204"/>
  <c r="CJ163"/>
  <c r="CJ189"/>
  <c r="CJ205"/>
  <c r="CI24"/>
  <c r="CI28"/>
  <c r="CI30"/>
  <c r="CI37"/>
  <c r="CI23"/>
  <c r="CI41"/>
  <c r="CI44"/>
  <c r="CI50"/>
  <c r="CI43"/>
  <c r="CI22"/>
  <c r="CI197"/>
  <c r="CI62"/>
  <c r="CI67"/>
  <c r="CI61"/>
  <c r="CI71"/>
  <c r="CI80"/>
  <c r="CI83"/>
  <c r="CI94"/>
  <c r="CI105"/>
  <c r="CI109"/>
  <c r="CI112"/>
  <c r="CI118"/>
  <c r="CI122"/>
  <c r="CI125"/>
  <c r="CI128"/>
  <c r="CI136"/>
  <c r="CI70"/>
  <c r="CI60"/>
  <c r="CI198"/>
  <c r="CI199"/>
  <c r="CI200"/>
  <c r="CI156"/>
  <c r="CI201"/>
  <c r="CI169"/>
  <c r="CI181"/>
  <c r="CI184"/>
  <c r="CI175"/>
  <c r="CI202"/>
  <c r="CI203"/>
  <c r="CI204"/>
  <c r="CI143"/>
  <c r="CI142"/>
  <c r="CI147"/>
  <c r="CI146"/>
  <c r="CI150"/>
  <c r="CI153"/>
  <c r="CI149"/>
  <c r="CI141"/>
  <c r="CI21"/>
  <c r="CI163"/>
  <c r="CI189"/>
  <c r="CI205"/>
  <c r="CH24"/>
  <c r="CH28"/>
  <c r="CH30"/>
  <c r="CH37"/>
  <c r="CH23"/>
  <c r="CH41"/>
  <c r="CH44"/>
  <c r="CH50"/>
  <c r="CH43"/>
  <c r="CH22"/>
  <c r="CH197"/>
  <c r="CH62"/>
  <c r="CH67"/>
  <c r="CH61"/>
  <c r="CH71"/>
  <c r="CH80"/>
  <c r="CH83"/>
  <c r="CH94"/>
  <c r="CH105"/>
  <c r="CH109"/>
  <c r="CH112"/>
  <c r="CH118"/>
  <c r="CH122"/>
  <c r="CH125"/>
  <c r="CH128"/>
  <c r="CH136"/>
  <c r="CH70"/>
  <c r="CH60"/>
  <c r="CH198"/>
  <c r="CH199"/>
  <c r="CH200"/>
  <c r="CH156"/>
  <c r="CH201"/>
  <c r="CH169"/>
  <c r="CH181"/>
  <c r="CH184"/>
  <c r="CH175"/>
  <c r="CH202"/>
  <c r="CH203"/>
  <c r="CH204"/>
  <c r="CH143"/>
  <c r="CH142"/>
  <c r="CH147"/>
  <c r="CH146"/>
  <c r="CH150"/>
  <c r="CH153"/>
  <c r="CH149"/>
  <c r="CH141"/>
  <c r="CH21"/>
  <c r="CH163"/>
  <c r="CH189"/>
  <c r="CH205"/>
  <c r="CG24"/>
  <c r="CG28"/>
  <c r="CG30"/>
  <c r="CG37"/>
  <c r="CG23"/>
  <c r="CG41"/>
  <c r="CG44"/>
  <c r="CG50"/>
  <c r="CG43"/>
  <c r="CG22"/>
  <c r="CG197"/>
  <c r="CG62"/>
  <c r="CG67"/>
  <c r="CG61"/>
  <c r="CG71"/>
  <c r="CG80"/>
  <c r="CG83"/>
  <c r="CG94"/>
  <c r="CG105"/>
  <c r="CG109"/>
  <c r="CG112"/>
  <c r="CG118"/>
  <c r="CG122"/>
  <c r="CG125"/>
  <c r="CG128"/>
  <c r="CG136"/>
  <c r="CG70"/>
  <c r="CG60"/>
  <c r="CG198"/>
  <c r="CG199"/>
  <c r="CG200"/>
  <c r="CG156"/>
  <c r="CG201"/>
  <c r="CG169"/>
  <c r="CG181"/>
  <c r="CG184"/>
  <c r="CG175"/>
  <c r="CG202"/>
  <c r="CG203"/>
  <c r="CG204"/>
  <c r="CG143"/>
  <c r="CG142"/>
  <c r="CG147"/>
  <c r="CG146"/>
  <c r="CG150"/>
  <c r="CG153"/>
  <c r="CG149"/>
  <c r="CG141"/>
  <c r="CG21"/>
  <c r="CG163"/>
  <c r="CG189"/>
  <c r="CG205"/>
  <c r="CF24"/>
  <c r="CF28"/>
  <c r="CF30"/>
  <c r="CF37"/>
  <c r="CF23"/>
  <c r="CF41"/>
  <c r="CF44"/>
  <c r="CF50"/>
  <c r="CF43"/>
  <c r="CF22"/>
  <c r="CF197"/>
  <c r="CF62"/>
  <c r="CF67"/>
  <c r="CF61"/>
  <c r="CF71"/>
  <c r="CF80"/>
  <c r="CF83"/>
  <c r="CF94"/>
  <c r="CF105"/>
  <c r="CF109"/>
  <c r="CF112"/>
  <c r="CF118"/>
  <c r="CF122"/>
  <c r="CF125"/>
  <c r="CF128"/>
  <c r="CF136"/>
  <c r="CF70"/>
  <c r="CF60"/>
  <c r="CF198"/>
  <c r="CF199"/>
  <c r="CF200"/>
  <c r="CF156"/>
  <c r="CF201"/>
  <c r="CF169"/>
  <c r="CF181"/>
  <c r="CF184"/>
  <c r="CF175"/>
  <c r="CF202"/>
  <c r="CF203"/>
  <c r="CF204"/>
  <c r="CF143"/>
  <c r="CF142"/>
  <c r="CF147"/>
  <c r="CF146"/>
  <c r="CF150"/>
  <c r="CF153"/>
  <c r="CF149"/>
  <c r="CF141"/>
  <c r="CF21"/>
  <c r="CF163"/>
  <c r="CF189"/>
  <c r="CF205"/>
  <c r="CE24"/>
  <c r="CE28"/>
  <c r="CE30"/>
  <c r="CE37"/>
  <c r="CE23"/>
  <c r="CE41"/>
  <c r="CE44"/>
  <c r="CE50"/>
  <c r="CE43"/>
  <c r="CE22"/>
  <c r="CE197"/>
  <c r="CE62"/>
  <c r="CE67"/>
  <c r="CE61"/>
  <c r="CE71"/>
  <c r="CE80"/>
  <c r="CE83"/>
  <c r="CE94"/>
  <c r="CE105"/>
  <c r="CE109"/>
  <c r="CE112"/>
  <c r="CE118"/>
  <c r="CE122"/>
  <c r="CE125"/>
  <c r="CE128"/>
  <c r="CE136"/>
  <c r="CE70"/>
  <c r="CE60"/>
  <c r="CE198"/>
  <c r="CE199"/>
  <c r="CE200"/>
  <c r="CE156"/>
  <c r="CE201"/>
  <c r="CE169"/>
  <c r="CE181"/>
  <c r="CE184"/>
  <c r="CE175"/>
  <c r="CE202"/>
  <c r="CE203"/>
  <c r="CE204"/>
  <c r="CE143"/>
  <c r="CE142"/>
  <c r="CE147"/>
  <c r="CE146"/>
  <c r="CE150"/>
  <c r="CE153"/>
  <c r="CE149"/>
  <c r="CE141"/>
  <c r="CE21"/>
  <c r="CE163"/>
  <c r="CE189"/>
  <c r="CE205"/>
  <c r="CD24"/>
  <c r="CD28"/>
  <c r="CD30"/>
  <c r="CD37"/>
  <c r="CD23"/>
  <c r="CD41"/>
  <c r="CD44"/>
  <c r="CD50"/>
  <c r="CD43"/>
  <c r="CD22"/>
  <c r="CD197"/>
  <c r="CD62"/>
  <c r="CD67"/>
  <c r="CD61"/>
  <c r="CD71"/>
  <c r="CD80"/>
  <c r="CD83"/>
  <c r="CD94"/>
  <c r="CD105"/>
  <c r="CD109"/>
  <c r="CD112"/>
  <c r="CD118"/>
  <c r="CD122"/>
  <c r="CD125"/>
  <c r="CD128"/>
  <c r="CD136"/>
  <c r="CD70"/>
  <c r="CD60"/>
  <c r="CD198"/>
  <c r="CD199"/>
  <c r="CD200"/>
  <c r="CD156"/>
  <c r="CD201"/>
  <c r="CD169"/>
  <c r="CD181"/>
  <c r="CD184"/>
  <c r="CD175"/>
  <c r="CD202"/>
  <c r="CD203"/>
  <c r="CD204"/>
  <c r="CD143"/>
  <c r="CD142"/>
  <c r="CD147"/>
  <c r="CD146"/>
  <c r="CD150"/>
  <c r="CD153"/>
  <c r="CD149"/>
  <c r="CD141"/>
  <c r="CD21"/>
  <c r="CD163"/>
  <c r="CD189"/>
  <c r="CD205"/>
  <c r="CC24"/>
  <c r="CC28"/>
  <c r="CC30"/>
  <c r="CC37"/>
  <c r="CC23"/>
  <c r="CC41"/>
  <c r="CC44"/>
  <c r="CC50"/>
  <c r="CC43"/>
  <c r="CC22"/>
  <c r="CC197"/>
  <c r="CC62"/>
  <c r="CC67"/>
  <c r="CC61"/>
  <c r="CC71"/>
  <c r="CC80"/>
  <c r="CC83"/>
  <c r="CC94"/>
  <c r="CC105"/>
  <c r="CC109"/>
  <c r="CC112"/>
  <c r="CC118"/>
  <c r="CC122"/>
  <c r="CC125"/>
  <c r="CC128"/>
  <c r="CC136"/>
  <c r="CC70"/>
  <c r="CC60"/>
  <c r="CC198"/>
  <c r="CC199"/>
  <c r="CC200"/>
  <c r="CC156"/>
  <c r="CC201"/>
  <c r="CC169"/>
  <c r="CC181"/>
  <c r="CC184"/>
  <c r="CC175"/>
  <c r="CC202"/>
  <c r="CC203"/>
  <c r="CC204"/>
  <c r="CC143"/>
  <c r="CC142"/>
  <c r="CC147"/>
  <c r="CC146"/>
  <c r="CC150"/>
  <c r="CC153"/>
  <c r="CC149"/>
  <c r="CC141"/>
  <c r="CC21"/>
  <c r="CC163"/>
  <c r="CC189"/>
  <c r="CC205"/>
  <c r="CB24"/>
  <c r="CB28"/>
  <c r="CB30"/>
  <c r="CB37"/>
  <c r="CB23"/>
  <c r="CB41"/>
  <c r="CB44"/>
  <c r="CB50"/>
  <c r="CB43"/>
  <c r="CB22"/>
  <c r="CB197"/>
  <c r="CB62"/>
  <c r="CB67"/>
  <c r="CB61"/>
  <c r="CB71"/>
  <c r="CB80"/>
  <c r="CB83"/>
  <c r="CB94"/>
  <c r="CB105"/>
  <c r="CB109"/>
  <c r="CB112"/>
  <c r="CB118"/>
  <c r="CB122"/>
  <c r="CB125"/>
  <c r="CB128"/>
  <c r="CB136"/>
  <c r="CB70"/>
  <c r="CB60"/>
  <c r="CB198"/>
  <c r="CB199"/>
  <c r="CB200"/>
  <c r="CB156"/>
  <c r="CB201"/>
  <c r="CB169"/>
  <c r="CB184"/>
  <c r="CB175"/>
  <c r="CB202"/>
  <c r="CB203"/>
  <c r="CB204"/>
  <c r="CB143"/>
  <c r="CB142"/>
  <c r="CB147"/>
  <c r="CB146"/>
  <c r="CB150"/>
  <c r="CB153"/>
  <c r="CB149"/>
  <c r="CB141"/>
  <c r="CB21"/>
  <c r="CB163"/>
  <c r="CB189"/>
  <c r="CB205"/>
  <c r="CA24"/>
  <c r="CA28"/>
  <c r="CA30"/>
  <c r="CA37"/>
  <c r="CA23"/>
  <c r="CA41"/>
  <c r="CA44"/>
  <c r="CA50"/>
  <c r="CA43"/>
  <c r="CA22"/>
  <c r="CA197"/>
  <c r="CA62"/>
  <c r="CA67"/>
  <c r="CA61"/>
  <c r="CA71"/>
  <c r="CA80"/>
  <c r="CA83"/>
  <c r="CA94"/>
  <c r="CA105"/>
  <c r="CA109"/>
  <c r="CA112"/>
  <c r="CA118"/>
  <c r="CA122"/>
  <c r="CA125"/>
  <c r="CA128"/>
  <c r="CA136"/>
  <c r="CA70"/>
  <c r="CA60"/>
  <c r="CA198"/>
  <c r="CA199"/>
  <c r="CA200"/>
  <c r="CA156"/>
  <c r="CA201"/>
  <c r="CA169"/>
  <c r="CA181"/>
  <c r="CA184"/>
  <c r="CA175"/>
  <c r="CA202"/>
  <c r="CA203"/>
  <c r="CA204"/>
  <c r="CA143"/>
  <c r="CA142"/>
  <c r="CA147"/>
  <c r="CA146"/>
  <c r="CA150"/>
  <c r="CA153"/>
  <c r="CA149"/>
  <c r="CA141"/>
  <c r="CA21"/>
  <c r="CA163"/>
  <c r="CA189"/>
  <c r="CA205"/>
  <c r="BZ24"/>
  <c r="BZ28"/>
  <c r="BZ30"/>
  <c r="BZ37"/>
  <c r="BZ23"/>
  <c r="BZ41"/>
  <c r="BZ44"/>
  <c r="BZ50"/>
  <c r="BZ43"/>
  <c r="BZ22"/>
  <c r="BZ197"/>
  <c r="BZ62"/>
  <c r="BZ67"/>
  <c r="BZ61"/>
  <c r="BZ71"/>
  <c r="BZ80"/>
  <c r="BZ83"/>
  <c r="BZ94"/>
  <c r="BZ105"/>
  <c r="BZ109"/>
  <c r="BZ112"/>
  <c r="BZ118"/>
  <c r="BZ122"/>
  <c r="BZ125"/>
  <c r="BZ128"/>
  <c r="BZ136"/>
  <c r="BZ70"/>
  <c r="BZ60"/>
  <c r="BZ198"/>
  <c r="BZ199"/>
  <c r="BZ200"/>
  <c r="BZ156"/>
  <c r="BZ201"/>
  <c r="BZ169"/>
  <c r="BZ184"/>
  <c r="BZ175"/>
  <c r="BZ202"/>
  <c r="BZ203"/>
  <c r="BZ204"/>
  <c r="BZ143"/>
  <c r="BZ142"/>
  <c r="BZ147"/>
  <c r="BZ146"/>
  <c r="BZ150"/>
  <c r="BZ153"/>
  <c r="BZ149"/>
  <c r="BZ141"/>
  <c r="BZ21"/>
  <c r="BZ163"/>
  <c r="BZ189"/>
  <c r="BZ205"/>
  <c r="BY24"/>
  <c r="BY28"/>
  <c r="BY30"/>
  <c r="BY37"/>
  <c r="BY23"/>
  <c r="BY41"/>
  <c r="BY44"/>
  <c r="BY50"/>
  <c r="BY43"/>
  <c r="BY22"/>
  <c r="BY197"/>
  <c r="BY62"/>
  <c r="BY67"/>
  <c r="BY61"/>
  <c r="BY71"/>
  <c r="BY80"/>
  <c r="BY83"/>
  <c r="BY94"/>
  <c r="BY105"/>
  <c r="BY109"/>
  <c r="BY112"/>
  <c r="BY118"/>
  <c r="BY122"/>
  <c r="BY125"/>
  <c r="BY128"/>
  <c r="BY136"/>
  <c r="BY70"/>
  <c r="BY60"/>
  <c r="BY198"/>
  <c r="BY199"/>
  <c r="BY200"/>
  <c r="BY156"/>
  <c r="BY201"/>
  <c r="BY169"/>
  <c r="BY181"/>
  <c r="BY184"/>
  <c r="BY175"/>
  <c r="BY202"/>
  <c r="BY203"/>
  <c r="BY204"/>
  <c r="BY143"/>
  <c r="BY142"/>
  <c r="BY147"/>
  <c r="BY146"/>
  <c r="BY150"/>
  <c r="BY153"/>
  <c r="BY149"/>
  <c r="BY141"/>
  <c r="BY21"/>
  <c r="BY163"/>
  <c r="BY189"/>
  <c r="BY205"/>
  <c r="BX24"/>
  <c r="BX28"/>
  <c r="BX30"/>
  <c r="BX37"/>
  <c r="BX23"/>
  <c r="BX41"/>
  <c r="BX44"/>
  <c r="BX50"/>
  <c r="BX43"/>
  <c r="BX22"/>
  <c r="BX197"/>
  <c r="BX62"/>
  <c r="BX67"/>
  <c r="BX61"/>
  <c r="BX71"/>
  <c r="BX80"/>
  <c r="BX83"/>
  <c r="BX94"/>
  <c r="BX105"/>
  <c r="BX109"/>
  <c r="BX112"/>
  <c r="BX118"/>
  <c r="BX122"/>
  <c r="BX125"/>
  <c r="BX128"/>
  <c r="BX136"/>
  <c r="BX70"/>
  <c r="BX60"/>
  <c r="BX198"/>
  <c r="BX199"/>
  <c r="BX200"/>
  <c r="BX156"/>
  <c r="BX201"/>
  <c r="BX169"/>
  <c r="BX181"/>
  <c r="BX184"/>
  <c r="BX175"/>
  <c r="BX202"/>
  <c r="BX203"/>
  <c r="BX204"/>
  <c r="BX143"/>
  <c r="BX142"/>
  <c r="BX147"/>
  <c r="BX146"/>
  <c r="BX150"/>
  <c r="BX153"/>
  <c r="BX149"/>
  <c r="BX141"/>
  <c r="BX21"/>
  <c r="BX163"/>
  <c r="BX189"/>
  <c r="BX205"/>
  <c r="BW197"/>
  <c r="BW198"/>
  <c r="BW199"/>
  <c r="BW200"/>
  <c r="BW201"/>
  <c r="BW202"/>
  <c r="BW203"/>
  <c r="BW204"/>
  <c r="BW163"/>
  <c r="BW189"/>
  <c r="BW205"/>
  <c r="BV24"/>
  <c r="BV28"/>
  <c r="BV30"/>
  <c r="BV37"/>
  <c r="BV23"/>
  <c r="BV41"/>
  <c r="BV44"/>
  <c r="BV50"/>
  <c r="BV43"/>
  <c r="BV22"/>
  <c r="BV197"/>
  <c r="BV62"/>
  <c r="BV67"/>
  <c r="BV61"/>
  <c r="BV71"/>
  <c r="BV80"/>
  <c r="BV83"/>
  <c r="BV94"/>
  <c r="BV105"/>
  <c r="BV109"/>
  <c r="BV112"/>
  <c r="BV118"/>
  <c r="BV122"/>
  <c r="BV125"/>
  <c r="BV128"/>
  <c r="BV136"/>
  <c r="BV70"/>
  <c r="BV60"/>
  <c r="BV198"/>
  <c r="BV199"/>
  <c r="BV200"/>
  <c r="BV156"/>
  <c r="BV201"/>
  <c r="BV169"/>
  <c r="BV181"/>
  <c r="BV184"/>
  <c r="BV175"/>
  <c r="BV202"/>
  <c r="BV203"/>
  <c r="BV204"/>
  <c r="BV143"/>
  <c r="BV142"/>
  <c r="BV147"/>
  <c r="BV146"/>
  <c r="BV150"/>
  <c r="BV153"/>
  <c r="BV149"/>
  <c r="BV141"/>
  <c r="BV21"/>
  <c r="BV163"/>
  <c r="BV189"/>
  <c r="BV205"/>
  <c r="BU24"/>
  <c r="BU28"/>
  <c r="BU30"/>
  <c r="BU37"/>
  <c r="BU23"/>
  <c r="BU41"/>
  <c r="BU44"/>
  <c r="BU50"/>
  <c r="BU43"/>
  <c r="BU22"/>
  <c r="BU197"/>
  <c r="BU62"/>
  <c r="BU67"/>
  <c r="BU61"/>
  <c r="BU71"/>
  <c r="BU80"/>
  <c r="BU83"/>
  <c r="BU94"/>
  <c r="BU105"/>
  <c r="BU109"/>
  <c r="BU112"/>
  <c r="BU118"/>
  <c r="BU122"/>
  <c r="BU125"/>
  <c r="BU128"/>
  <c r="BU136"/>
  <c r="BU70"/>
  <c r="BU60"/>
  <c r="BU198"/>
  <c r="BU199"/>
  <c r="BU200"/>
  <c r="BU156"/>
  <c r="BU201"/>
  <c r="BU169"/>
  <c r="BU181"/>
  <c r="BU184"/>
  <c r="BU175"/>
  <c r="BU202"/>
  <c r="BU203"/>
  <c r="BU204"/>
  <c r="BU143"/>
  <c r="BU142"/>
  <c r="BU147"/>
  <c r="BU146"/>
  <c r="BU150"/>
  <c r="BU153"/>
  <c r="BU149"/>
  <c r="BU141"/>
  <c r="BU21"/>
  <c r="BU163"/>
  <c r="BU189"/>
  <c r="BU205"/>
  <c r="BT24"/>
  <c r="BT28"/>
  <c r="BT30"/>
  <c r="BT37"/>
  <c r="BT23"/>
  <c r="BT41"/>
  <c r="BT44"/>
  <c r="BT50"/>
  <c r="BT43"/>
  <c r="BT22"/>
  <c r="BT197"/>
  <c r="BT62"/>
  <c r="BT67"/>
  <c r="BT61"/>
  <c r="BT71"/>
  <c r="BT80"/>
  <c r="BT83"/>
  <c r="BT94"/>
  <c r="BT105"/>
  <c r="BT109"/>
  <c r="BT112"/>
  <c r="BT118"/>
  <c r="BT122"/>
  <c r="BT125"/>
  <c r="BT128"/>
  <c r="BT136"/>
  <c r="BT70"/>
  <c r="BT60"/>
  <c r="BT198"/>
  <c r="BT199"/>
  <c r="BT200"/>
  <c r="BT156"/>
  <c r="BT201"/>
  <c r="BT169"/>
  <c r="BT181"/>
  <c r="BT184"/>
  <c r="BT175"/>
  <c r="BT202"/>
  <c r="BT203"/>
  <c r="BT204"/>
  <c r="BT143"/>
  <c r="BT142"/>
  <c r="BT147"/>
  <c r="BT146"/>
  <c r="BT150"/>
  <c r="BT153"/>
  <c r="BT149"/>
  <c r="BT141"/>
  <c r="BT21"/>
  <c r="BT163"/>
  <c r="BT189"/>
  <c r="BT205"/>
  <c r="BS24"/>
  <c r="BS28"/>
  <c r="BS30"/>
  <c r="BS37"/>
  <c r="BS23"/>
  <c r="BS41"/>
  <c r="BS44"/>
  <c r="BS50"/>
  <c r="BS43"/>
  <c r="BS22"/>
  <c r="BS197"/>
  <c r="BS62"/>
  <c r="BS67"/>
  <c r="BS61"/>
  <c r="BS71"/>
  <c r="BS80"/>
  <c r="BS83"/>
  <c r="BS94"/>
  <c r="BS105"/>
  <c r="BS109"/>
  <c r="BS112"/>
  <c r="BS118"/>
  <c r="BS122"/>
  <c r="BS125"/>
  <c r="BS128"/>
  <c r="BS136"/>
  <c r="BS70"/>
  <c r="BS60"/>
  <c r="BS198"/>
  <c r="BS199"/>
  <c r="BS200"/>
  <c r="BS156"/>
  <c r="BS201"/>
  <c r="BS169"/>
  <c r="BS181"/>
  <c r="BS184"/>
  <c r="BS175"/>
  <c r="BS202"/>
  <c r="BS203"/>
  <c r="BS204"/>
  <c r="BS143"/>
  <c r="BS142"/>
  <c r="BS147"/>
  <c r="BS146"/>
  <c r="BS150"/>
  <c r="BS153"/>
  <c r="BS149"/>
  <c r="BS141"/>
  <c r="BS21"/>
  <c r="BS163"/>
  <c r="BS189"/>
  <c r="BS205"/>
  <c r="BR24"/>
  <c r="BR28"/>
  <c r="BR30"/>
  <c r="BR37"/>
  <c r="BR23"/>
  <c r="BR41"/>
  <c r="BR44"/>
  <c r="BR50"/>
  <c r="BR43"/>
  <c r="BR22"/>
  <c r="BR197"/>
  <c r="BR62"/>
  <c r="BR67"/>
  <c r="BR61"/>
  <c r="BR71"/>
  <c r="BR80"/>
  <c r="BR83"/>
  <c r="BR94"/>
  <c r="BR105"/>
  <c r="BR109"/>
  <c r="BR112"/>
  <c r="BR118"/>
  <c r="BR122"/>
  <c r="BR125"/>
  <c r="BR128"/>
  <c r="BR136"/>
  <c r="BR70"/>
  <c r="BR60"/>
  <c r="BR198"/>
  <c r="BR199"/>
  <c r="BR200"/>
  <c r="BR156"/>
  <c r="BR201"/>
  <c r="BR169"/>
  <c r="BR181"/>
  <c r="BR184"/>
  <c r="BR175"/>
  <c r="BR202"/>
  <c r="BR203"/>
  <c r="BR204"/>
  <c r="BR143"/>
  <c r="BR142"/>
  <c r="BR147"/>
  <c r="BR146"/>
  <c r="BR150"/>
  <c r="BR153"/>
  <c r="BR149"/>
  <c r="BR141"/>
  <c r="BR21"/>
  <c r="BR163"/>
  <c r="BR189"/>
  <c r="BR205"/>
  <c r="BQ24"/>
  <c r="BQ28"/>
  <c r="BQ30"/>
  <c r="BQ37"/>
  <c r="BQ23"/>
  <c r="BQ41"/>
  <c r="BQ44"/>
  <c r="BQ50"/>
  <c r="BQ43"/>
  <c r="BQ22"/>
  <c r="BQ197"/>
  <c r="BQ62"/>
  <c r="BQ67"/>
  <c r="BQ61"/>
  <c r="BQ71"/>
  <c r="BQ80"/>
  <c r="BQ83"/>
  <c r="BQ94"/>
  <c r="BQ105"/>
  <c r="BQ109"/>
  <c r="BQ112"/>
  <c r="BQ118"/>
  <c r="BQ122"/>
  <c r="BQ125"/>
  <c r="BQ128"/>
  <c r="BQ136"/>
  <c r="BQ70"/>
  <c r="BQ60"/>
  <c r="BQ198"/>
  <c r="BQ199"/>
  <c r="BQ200"/>
  <c r="BQ156"/>
  <c r="BQ201"/>
  <c r="BQ169"/>
  <c r="BQ181"/>
  <c r="BQ184"/>
  <c r="BQ175"/>
  <c r="BQ202"/>
  <c r="BQ203"/>
  <c r="BQ204"/>
  <c r="BQ143"/>
  <c r="BQ142"/>
  <c r="BQ147"/>
  <c r="BQ146"/>
  <c r="BQ150"/>
  <c r="BQ153"/>
  <c r="BQ149"/>
  <c r="BQ141"/>
  <c r="BQ21"/>
  <c r="BQ163"/>
  <c r="BQ189"/>
  <c r="BQ205"/>
  <c r="BP24"/>
  <c r="BP28"/>
  <c r="BP30"/>
  <c r="BP37"/>
  <c r="BP23"/>
  <c r="BP41"/>
  <c r="BP44"/>
  <c r="BP50"/>
  <c r="BP43"/>
  <c r="BP22"/>
  <c r="BP197"/>
  <c r="BP62"/>
  <c r="BP67"/>
  <c r="BP61"/>
  <c r="BP71"/>
  <c r="BP80"/>
  <c r="BP83"/>
  <c r="BP94"/>
  <c r="BP105"/>
  <c r="BP109"/>
  <c r="BP112"/>
  <c r="BP118"/>
  <c r="BP122"/>
  <c r="BP125"/>
  <c r="BP128"/>
  <c r="BP136"/>
  <c r="BP70"/>
  <c r="BP60"/>
  <c r="BP198"/>
  <c r="BP199"/>
  <c r="BP200"/>
  <c r="BP156"/>
  <c r="BP201"/>
  <c r="BP169"/>
  <c r="BP181"/>
  <c r="BP184"/>
  <c r="BP175"/>
  <c r="BP202"/>
  <c r="BP203"/>
  <c r="BP204"/>
  <c r="BP143"/>
  <c r="BP142"/>
  <c r="BP147"/>
  <c r="BP146"/>
  <c r="BP150"/>
  <c r="BP153"/>
  <c r="BP149"/>
  <c r="BP141"/>
  <c r="BP21"/>
  <c r="BP163"/>
  <c r="BP189"/>
  <c r="BP205"/>
  <c r="BO24"/>
  <c r="BO28"/>
  <c r="BO30"/>
  <c r="BO37"/>
  <c r="BO23"/>
  <c r="BO41"/>
  <c r="BO44"/>
  <c r="BO50"/>
  <c r="BO43"/>
  <c r="BO22"/>
  <c r="BO197"/>
  <c r="BO62"/>
  <c r="BO67"/>
  <c r="BO61"/>
  <c r="BO71"/>
  <c r="BO80"/>
  <c r="BO83"/>
  <c r="BO94"/>
  <c r="BO105"/>
  <c r="BO109"/>
  <c r="BO112"/>
  <c r="BO118"/>
  <c r="BO122"/>
  <c r="BO125"/>
  <c r="BO128"/>
  <c r="BO136"/>
  <c r="BO70"/>
  <c r="BO60"/>
  <c r="BO198"/>
  <c r="BO199"/>
  <c r="BO200"/>
  <c r="BO156"/>
  <c r="BO201"/>
  <c r="BO169"/>
  <c r="BO181"/>
  <c r="BO184"/>
  <c r="BO175"/>
  <c r="BO202"/>
  <c r="BO203"/>
  <c r="BO204"/>
  <c r="BO143"/>
  <c r="BO142"/>
  <c r="BO147"/>
  <c r="BO146"/>
  <c r="BO150"/>
  <c r="BO153"/>
  <c r="BO149"/>
  <c r="BO141"/>
  <c r="BO21"/>
  <c r="BO163"/>
  <c r="BO189"/>
  <c r="BO205"/>
  <c r="BN24"/>
  <c r="BN28"/>
  <c r="BN30"/>
  <c r="BN37"/>
  <c r="BN23"/>
  <c r="BN41"/>
  <c r="BN44"/>
  <c r="BN50"/>
  <c r="BN43"/>
  <c r="BN22"/>
  <c r="BN197"/>
  <c r="BN62"/>
  <c r="BN67"/>
  <c r="BN61"/>
  <c r="BN71"/>
  <c r="BN80"/>
  <c r="BN83"/>
  <c r="BN94"/>
  <c r="BN105"/>
  <c r="BN109"/>
  <c r="BN112"/>
  <c r="BN118"/>
  <c r="BN122"/>
  <c r="BN125"/>
  <c r="BN128"/>
  <c r="BN136"/>
  <c r="BN70"/>
  <c r="BN60"/>
  <c r="BN198"/>
  <c r="BN199"/>
  <c r="BN200"/>
  <c r="BN156"/>
  <c r="BN201"/>
  <c r="BN169"/>
  <c r="BN181"/>
  <c r="BN184"/>
  <c r="BN175"/>
  <c r="BN202"/>
  <c r="BN203"/>
  <c r="BN204"/>
  <c r="BN143"/>
  <c r="BN142"/>
  <c r="BN147"/>
  <c r="BN146"/>
  <c r="BN150"/>
  <c r="BN153"/>
  <c r="BN149"/>
  <c r="BN141"/>
  <c r="BN21"/>
  <c r="BN163"/>
  <c r="BN189"/>
  <c r="BN205"/>
  <c r="BM24"/>
  <c r="BM28"/>
  <c r="BM30"/>
  <c r="BM37"/>
  <c r="BM23"/>
  <c r="BM41"/>
  <c r="BM44"/>
  <c r="BM50"/>
  <c r="BM43"/>
  <c r="BM22"/>
  <c r="BM197"/>
  <c r="BM62"/>
  <c r="BM67"/>
  <c r="BM61"/>
  <c r="BM71"/>
  <c r="BM80"/>
  <c r="BM83"/>
  <c r="BM94"/>
  <c r="BM105"/>
  <c r="BM109"/>
  <c r="BM112"/>
  <c r="BM118"/>
  <c r="BM122"/>
  <c r="BM125"/>
  <c r="BM128"/>
  <c r="BM136"/>
  <c r="BM70"/>
  <c r="BM60"/>
  <c r="BM198"/>
  <c r="BM199"/>
  <c r="BM200"/>
  <c r="BM156"/>
  <c r="BM201"/>
  <c r="BM169"/>
  <c r="BM184"/>
  <c r="BM175"/>
  <c r="BM202"/>
  <c r="BM203"/>
  <c r="BM204"/>
  <c r="BM143"/>
  <c r="BM142"/>
  <c r="BM147"/>
  <c r="BM146"/>
  <c r="BM150"/>
  <c r="BM153"/>
  <c r="BM149"/>
  <c r="BM141"/>
  <c r="BM21"/>
  <c r="BM163"/>
  <c r="BM189"/>
  <c r="BM205"/>
  <c r="BL24"/>
  <c r="BL28"/>
  <c r="BL30"/>
  <c r="BL37"/>
  <c r="BL23"/>
  <c r="BL41"/>
  <c r="BL44"/>
  <c r="BL50"/>
  <c r="BL43"/>
  <c r="BL22"/>
  <c r="BL197"/>
  <c r="BL62"/>
  <c r="BL67"/>
  <c r="BL61"/>
  <c r="BL71"/>
  <c r="BL80"/>
  <c r="BL83"/>
  <c r="BL94"/>
  <c r="BL105"/>
  <c r="BL109"/>
  <c r="BL112"/>
  <c r="BL118"/>
  <c r="BL122"/>
  <c r="BL125"/>
  <c r="BL128"/>
  <c r="BL136"/>
  <c r="BL70"/>
  <c r="BL60"/>
  <c r="BL198"/>
  <c r="BL199"/>
  <c r="BL200"/>
  <c r="BL156"/>
  <c r="BL201"/>
  <c r="BL169"/>
  <c r="BL181"/>
  <c r="BL184"/>
  <c r="BL175"/>
  <c r="BL202"/>
  <c r="BL203"/>
  <c r="BL204"/>
  <c r="BL143"/>
  <c r="BL142"/>
  <c r="BL147"/>
  <c r="BL146"/>
  <c r="BL150"/>
  <c r="BL153"/>
  <c r="BL149"/>
  <c r="BL141"/>
  <c r="BL21"/>
  <c r="BL163"/>
  <c r="BL189"/>
  <c r="BL205"/>
  <c r="BK24"/>
  <c r="BK28"/>
  <c r="BK30"/>
  <c r="BK37"/>
  <c r="BK23"/>
  <c r="BK41"/>
  <c r="BK44"/>
  <c r="BK50"/>
  <c r="BK43"/>
  <c r="BK22"/>
  <c r="BK197"/>
  <c r="BK62"/>
  <c r="BK67"/>
  <c r="BK61"/>
  <c r="BK71"/>
  <c r="BK80"/>
  <c r="BK83"/>
  <c r="BK94"/>
  <c r="BK105"/>
  <c r="BK109"/>
  <c r="BK112"/>
  <c r="BK118"/>
  <c r="BK122"/>
  <c r="BK125"/>
  <c r="BK128"/>
  <c r="BK136"/>
  <c r="BK70"/>
  <c r="BK60"/>
  <c r="BK198"/>
  <c r="BK199"/>
  <c r="BK200"/>
  <c r="BK156"/>
  <c r="BK201"/>
  <c r="BK169"/>
  <c r="BK181"/>
  <c r="BK184"/>
  <c r="BK175"/>
  <c r="BK202"/>
  <c r="BK203"/>
  <c r="BK204"/>
  <c r="BK143"/>
  <c r="BK142"/>
  <c r="BK147"/>
  <c r="BK146"/>
  <c r="BK150"/>
  <c r="BK153"/>
  <c r="BK149"/>
  <c r="BK141"/>
  <c r="BK21"/>
  <c r="BK163"/>
  <c r="BK189"/>
  <c r="BK205"/>
  <c r="BJ197"/>
  <c r="BJ198"/>
  <c r="BJ199"/>
  <c r="BJ200"/>
  <c r="BJ201"/>
  <c r="BJ202"/>
  <c r="BJ203"/>
  <c r="BJ204"/>
  <c r="BJ163"/>
  <c r="BJ189"/>
  <c r="BJ205"/>
  <c r="BI24"/>
  <c r="BI28"/>
  <c r="BI30"/>
  <c r="BI37"/>
  <c r="BI23"/>
  <c r="BI41"/>
  <c r="BI44"/>
  <c r="BI50"/>
  <c r="BI43"/>
  <c r="BI22"/>
  <c r="BI197"/>
  <c r="BI62"/>
  <c r="BI67"/>
  <c r="BI61"/>
  <c r="BI71"/>
  <c r="BI80"/>
  <c r="BI83"/>
  <c r="BI94"/>
  <c r="BI105"/>
  <c r="BI109"/>
  <c r="BI112"/>
  <c r="BI118"/>
  <c r="BI122"/>
  <c r="BI125"/>
  <c r="BI128"/>
  <c r="BI136"/>
  <c r="BI70"/>
  <c r="BI60"/>
  <c r="BI198"/>
  <c r="BI199"/>
  <c r="BI200"/>
  <c r="BI156"/>
  <c r="BI201"/>
  <c r="BI169"/>
  <c r="BI181"/>
  <c r="BI184"/>
  <c r="BI175"/>
  <c r="BI202"/>
  <c r="BI203"/>
  <c r="BI204"/>
  <c r="BI143"/>
  <c r="BI142"/>
  <c r="BI147"/>
  <c r="BI146"/>
  <c r="BI150"/>
  <c r="BI153"/>
  <c r="BI149"/>
  <c r="BI141"/>
  <c r="BI21"/>
  <c r="BI163"/>
  <c r="BI189"/>
  <c r="BI205"/>
  <c r="BH24"/>
  <c r="BH28"/>
  <c r="BH30"/>
  <c r="BH37"/>
  <c r="BH23"/>
  <c r="BH41"/>
  <c r="BH44"/>
  <c r="BH50"/>
  <c r="BH43"/>
  <c r="BH22"/>
  <c r="BH197"/>
  <c r="BH62"/>
  <c r="BH67"/>
  <c r="BH61"/>
  <c r="BH71"/>
  <c r="BH80"/>
  <c r="BH83"/>
  <c r="BH94"/>
  <c r="BH105"/>
  <c r="BH109"/>
  <c r="BH112"/>
  <c r="BH118"/>
  <c r="BH122"/>
  <c r="BH125"/>
  <c r="BH128"/>
  <c r="BH136"/>
  <c r="BH70"/>
  <c r="BH60"/>
  <c r="BH198"/>
  <c r="BH199"/>
  <c r="BH200"/>
  <c r="BH156"/>
  <c r="BH201"/>
  <c r="BH169"/>
  <c r="BH181"/>
  <c r="BH184"/>
  <c r="BH175"/>
  <c r="BH202"/>
  <c r="BH203"/>
  <c r="BH204"/>
  <c r="BH143"/>
  <c r="BH142"/>
  <c r="BH147"/>
  <c r="BH146"/>
  <c r="BH150"/>
  <c r="BH153"/>
  <c r="BH149"/>
  <c r="BH141"/>
  <c r="BH21"/>
  <c r="BH163"/>
  <c r="BH189"/>
  <c r="BH205"/>
  <c r="BG24"/>
  <c r="BG28"/>
  <c r="BG30"/>
  <c r="BG37"/>
  <c r="BG23"/>
  <c r="BG41"/>
  <c r="BG44"/>
  <c r="BG50"/>
  <c r="BG43"/>
  <c r="BG22"/>
  <c r="BG197"/>
  <c r="BG62"/>
  <c r="BG67"/>
  <c r="BG61"/>
  <c r="BG71"/>
  <c r="BG80"/>
  <c r="BG83"/>
  <c r="BG94"/>
  <c r="BG105"/>
  <c r="BG109"/>
  <c r="BG112"/>
  <c r="BG118"/>
  <c r="BG122"/>
  <c r="BG125"/>
  <c r="BG128"/>
  <c r="BG136"/>
  <c r="BG70"/>
  <c r="BG60"/>
  <c r="BG198"/>
  <c r="BG199"/>
  <c r="BG200"/>
  <c r="BG156"/>
  <c r="BG201"/>
  <c r="BG169"/>
  <c r="BG181"/>
  <c r="BG184"/>
  <c r="BG175"/>
  <c r="BG202"/>
  <c r="BG203"/>
  <c r="BG204"/>
  <c r="BG143"/>
  <c r="BG142"/>
  <c r="BG147"/>
  <c r="BG146"/>
  <c r="BG150"/>
  <c r="BG153"/>
  <c r="BG149"/>
  <c r="BG141"/>
  <c r="BG21"/>
  <c r="BG163"/>
  <c r="BG189"/>
  <c r="BG205"/>
  <c r="BF24"/>
  <c r="BF28"/>
  <c r="BF30"/>
  <c r="BF37"/>
  <c r="BF23"/>
  <c r="BF41"/>
  <c r="BF44"/>
  <c r="BF50"/>
  <c r="BF43"/>
  <c r="BF22"/>
  <c r="BF197"/>
  <c r="BF62"/>
  <c r="BF67"/>
  <c r="BF61"/>
  <c r="BF71"/>
  <c r="BF80"/>
  <c r="BF83"/>
  <c r="BF94"/>
  <c r="BF105"/>
  <c r="BF109"/>
  <c r="BF112"/>
  <c r="BF118"/>
  <c r="BF122"/>
  <c r="BF125"/>
  <c r="BF128"/>
  <c r="BF136"/>
  <c r="BF70"/>
  <c r="BF60"/>
  <c r="BF198"/>
  <c r="BF199"/>
  <c r="BF200"/>
  <c r="BF156"/>
  <c r="BF201"/>
  <c r="BF169"/>
  <c r="BF181"/>
  <c r="BF184"/>
  <c r="BF175"/>
  <c r="BF202"/>
  <c r="BF203"/>
  <c r="BF204"/>
  <c r="BF143"/>
  <c r="BF142"/>
  <c r="BF147"/>
  <c r="BF146"/>
  <c r="BF150"/>
  <c r="BF153"/>
  <c r="BF149"/>
  <c r="BF141"/>
  <c r="BF21"/>
  <c r="BF163"/>
  <c r="BF189"/>
  <c r="BF205"/>
  <c r="BE24"/>
  <c r="BE28"/>
  <c r="BE30"/>
  <c r="BE37"/>
  <c r="BE23"/>
  <c r="BE41"/>
  <c r="BE44"/>
  <c r="BE50"/>
  <c r="BE43"/>
  <c r="BE22"/>
  <c r="BE197"/>
  <c r="BE62"/>
  <c r="BE67"/>
  <c r="BE61"/>
  <c r="BE71"/>
  <c r="BE80"/>
  <c r="BE83"/>
  <c r="BE94"/>
  <c r="BE105"/>
  <c r="BE109"/>
  <c r="BE112"/>
  <c r="BE118"/>
  <c r="BE122"/>
  <c r="BE125"/>
  <c r="BE128"/>
  <c r="BE136"/>
  <c r="BE70"/>
  <c r="BE60"/>
  <c r="BE198"/>
  <c r="BE199"/>
  <c r="BE200"/>
  <c r="BE156"/>
  <c r="BE201"/>
  <c r="BE169"/>
  <c r="BE181"/>
  <c r="BE184"/>
  <c r="BE175"/>
  <c r="BE202"/>
  <c r="BE203"/>
  <c r="BE204"/>
  <c r="BE143"/>
  <c r="BE142"/>
  <c r="BE147"/>
  <c r="BE146"/>
  <c r="BE150"/>
  <c r="BE153"/>
  <c r="BE149"/>
  <c r="BE141"/>
  <c r="BE21"/>
  <c r="BE163"/>
  <c r="BE189"/>
  <c r="BE205"/>
  <c r="BD24"/>
  <c r="BD28"/>
  <c r="BD30"/>
  <c r="BD37"/>
  <c r="BD23"/>
  <c r="BD41"/>
  <c r="BD44"/>
  <c r="BD50"/>
  <c r="BD43"/>
  <c r="BD22"/>
  <c r="BD197"/>
  <c r="BD62"/>
  <c r="BD67"/>
  <c r="BD61"/>
  <c r="BD71"/>
  <c r="BD80"/>
  <c r="BD83"/>
  <c r="BD94"/>
  <c r="BD105"/>
  <c r="BD109"/>
  <c r="BD112"/>
  <c r="BD118"/>
  <c r="BD122"/>
  <c r="BD125"/>
  <c r="BD128"/>
  <c r="BD136"/>
  <c r="BD70"/>
  <c r="BD60"/>
  <c r="BD198"/>
  <c r="BD199"/>
  <c r="BD200"/>
  <c r="BD156"/>
  <c r="BD201"/>
  <c r="BD169"/>
  <c r="BD181"/>
  <c r="BD184"/>
  <c r="BD175"/>
  <c r="BD202"/>
  <c r="BD203"/>
  <c r="BD204"/>
  <c r="BD143"/>
  <c r="BD142"/>
  <c r="BD147"/>
  <c r="BD146"/>
  <c r="BD150"/>
  <c r="BD153"/>
  <c r="BD149"/>
  <c r="BD141"/>
  <c r="BD21"/>
  <c r="BD163"/>
  <c r="BD189"/>
  <c r="BD205"/>
  <c r="BC24"/>
  <c r="BC28"/>
  <c r="BC30"/>
  <c r="BC37"/>
  <c r="BC23"/>
  <c r="BC41"/>
  <c r="BC44"/>
  <c r="BC50"/>
  <c r="BC43"/>
  <c r="BC22"/>
  <c r="BC197"/>
  <c r="BC62"/>
  <c r="BC67"/>
  <c r="BC61"/>
  <c r="BC71"/>
  <c r="BC80"/>
  <c r="BC83"/>
  <c r="BC94"/>
  <c r="BC105"/>
  <c r="BC109"/>
  <c r="BC112"/>
  <c r="BC118"/>
  <c r="BC122"/>
  <c r="BC125"/>
  <c r="BC128"/>
  <c r="BC136"/>
  <c r="BC70"/>
  <c r="BC60"/>
  <c r="BC198"/>
  <c r="BC199"/>
  <c r="BC200"/>
  <c r="BC156"/>
  <c r="BC201"/>
  <c r="BC169"/>
  <c r="BC181"/>
  <c r="BC184"/>
  <c r="BC175"/>
  <c r="BC202"/>
  <c r="BC203"/>
  <c r="BC204"/>
  <c r="BC143"/>
  <c r="BC142"/>
  <c r="BC147"/>
  <c r="BC146"/>
  <c r="BC150"/>
  <c r="BC153"/>
  <c r="BC149"/>
  <c r="BC141"/>
  <c r="BC21"/>
  <c r="BC163"/>
  <c r="BC189"/>
  <c r="BC205"/>
  <c r="BB24"/>
  <c r="BB28"/>
  <c r="BB30"/>
  <c r="BB37"/>
  <c r="BB23"/>
  <c r="BB41"/>
  <c r="BB44"/>
  <c r="BB50"/>
  <c r="BB43"/>
  <c r="BB22"/>
  <c r="BB197"/>
  <c r="BB62"/>
  <c r="BB67"/>
  <c r="BB61"/>
  <c r="BB71"/>
  <c r="BB80"/>
  <c r="BB83"/>
  <c r="BB94"/>
  <c r="BB105"/>
  <c r="BB109"/>
  <c r="BB112"/>
  <c r="BB118"/>
  <c r="BB122"/>
  <c r="BB125"/>
  <c r="BB128"/>
  <c r="BB136"/>
  <c r="BB70"/>
  <c r="BB60"/>
  <c r="BB198"/>
  <c r="BB199"/>
  <c r="BB200"/>
  <c r="BB156"/>
  <c r="BB201"/>
  <c r="BB169"/>
  <c r="BB181"/>
  <c r="BB184"/>
  <c r="BB175"/>
  <c r="BB202"/>
  <c r="BB203"/>
  <c r="BB204"/>
  <c r="BB143"/>
  <c r="BB142"/>
  <c r="BB147"/>
  <c r="BB146"/>
  <c r="BB150"/>
  <c r="BB153"/>
  <c r="BB149"/>
  <c r="BB141"/>
  <c r="BB21"/>
  <c r="BB163"/>
  <c r="BB189"/>
  <c r="BB205"/>
  <c r="BA24"/>
  <c r="BA28"/>
  <c r="BA30"/>
  <c r="BA37"/>
  <c r="BA23"/>
  <c r="BA41"/>
  <c r="BA44"/>
  <c r="BA50"/>
  <c r="BA43"/>
  <c r="BA22"/>
  <c r="BA197"/>
  <c r="BA62"/>
  <c r="BA67"/>
  <c r="BA61"/>
  <c r="BA71"/>
  <c r="BA80"/>
  <c r="BA83"/>
  <c r="BA94"/>
  <c r="BA105"/>
  <c r="BA109"/>
  <c r="BA112"/>
  <c r="BA118"/>
  <c r="BA122"/>
  <c r="BA125"/>
  <c r="BA128"/>
  <c r="BA136"/>
  <c r="BA70"/>
  <c r="BA60"/>
  <c r="BA198"/>
  <c r="BA199"/>
  <c r="BA200"/>
  <c r="BA156"/>
  <c r="BA201"/>
  <c r="BA169"/>
  <c r="BA181"/>
  <c r="BA184"/>
  <c r="BA175"/>
  <c r="BA202"/>
  <c r="BA203"/>
  <c r="BA204"/>
  <c r="BA143"/>
  <c r="BA142"/>
  <c r="BA147"/>
  <c r="BA146"/>
  <c r="BA150"/>
  <c r="BA153"/>
  <c r="BA149"/>
  <c r="BA141"/>
  <c r="BA21"/>
  <c r="BA163"/>
  <c r="BA189"/>
  <c r="BA205"/>
  <c r="AZ24"/>
  <c r="AZ28"/>
  <c r="AZ30"/>
  <c r="AZ37"/>
  <c r="AZ23"/>
  <c r="AZ41"/>
  <c r="AZ44"/>
  <c r="AZ50"/>
  <c r="AZ43"/>
  <c r="AZ22"/>
  <c r="AZ197"/>
  <c r="AZ62"/>
  <c r="AZ67"/>
  <c r="AZ61"/>
  <c r="AZ71"/>
  <c r="AZ80"/>
  <c r="AZ83"/>
  <c r="AZ94"/>
  <c r="AZ105"/>
  <c r="AZ109"/>
  <c r="AZ112"/>
  <c r="AZ118"/>
  <c r="AZ122"/>
  <c r="AZ125"/>
  <c r="AZ128"/>
  <c r="AZ136"/>
  <c r="AZ70"/>
  <c r="AZ60"/>
  <c r="AZ198"/>
  <c r="AZ199"/>
  <c r="AZ200"/>
  <c r="AZ156"/>
  <c r="AZ201"/>
  <c r="AZ169"/>
  <c r="AZ181"/>
  <c r="AZ184"/>
  <c r="AZ175"/>
  <c r="AZ202"/>
  <c r="AZ203"/>
  <c r="AZ204"/>
  <c r="AZ143"/>
  <c r="AZ142"/>
  <c r="AZ147"/>
  <c r="AZ146"/>
  <c r="AZ150"/>
  <c r="AZ153"/>
  <c r="AZ149"/>
  <c r="AZ141"/>
  <c r="AZ21"/>
  <c r="AZ163"/>
  <c r="AZ189"/>
  <c r="AZ205"/>
  <c r="AY24"/>
  <c r="AY28"/>
  <c r="AY30"/>
  <c r="AY37"/>
  <c r="AY23"/>
  <c r="AY41"/>
  <c r="AY44"/>
  <c r="AY50"/>
  <c r="AY43"/>
  <c r="AY22"/>
  <c r="AY197"/>
  <c r="AY62"/>
  <c r="AY67"/>
  <c r="AY61"/>
  <c r="AY71"/>
  <c r="AY80"/>
  <c r="AY83"/>
  <c r="AY94"/>
  <c r="AY105"/>
  <c r="AY109"/>
  <c r="AY112"/>
  <c r="AY118"/>
  <c r="AY122"/>
  <c r="AY125"/>
  <c r="AY128"/>
  <c r="AY136"/>
  <c r="AY70"/>
  <c r="AY60"/>
  <c r="AY198"/>
  <c r="AY199"/>
  <c r="AY200"/>
  <c r="AY156"/>
  <c r="AY201"/>
  <c r="AY169"/>
  <c r="AY181"/>
  <c r="AY184"/>
  <c r="AY175"/>
  <c r="AY202"/>
  <c r="AY203"/>
  <c r="AY204"/>
  <c r="AY143"/>
  <c r="AY142"/>
  <c r="AY147"/>
  <c r="AY146"/>
  <c r="AY150"/>
  <c r="AY153"/>
  <c r="AY149"/>
  <c r="AY141"/>
  <c r="AY21"/>
  <c r="AY163"/>
  <c r="AY189"/>
  <c r="AY205"/>
  <c r="AX24"/>
  <c r="AX28"/>
  <c r="AX30"/>
  <c r="AX37"/>
  <c r="AX23"/>
  <c r="AX41"/>
  <c r="AX44"/>
  <c r="AX50"/>
  <c r="AX43"/>
  <c r="AX22"/>
  <c r="AX197"/>
  <c r="AX62"/>
  <c r="AX67"/>
  <c r="AX61"/>
  <c r="AX71"/>
  <c r="AX80"/>
  <c r="AX83"/>
  <c r="AX94"/>
  <c r="AX105"/>
  <c r="AX109"/>
  <c r="AX112"/>
  <c r="AX118"/>
  <c r="AX122"/>
  <c r="AX125"/>
  <c r="AX128"/>
  <c r="AX136"/>
  <c r="AX70"/>
  <c r="AX60"/>
  <c r="AX198"/>
  <c r="AX199"/>
  <c r="AX200"/>
  <c r="AX156"/>
  <c r="AX201"/>
  <c r="AX169"/>
  <c r="AX181"/>
  <c r="AX184"/>
  <c r="AX175"/>
  <c r="AX202"/>
  <c r="AX203"/>
  <c r="AX204"/>
  <c r="AX143"/>
  <c r="AX142"/>
  <c r="AX147"/>
  <c r="AX146"/>
  <c r="AX150"/>
  <c r="AX153"/>
  <c r="AX149"/>
  <c r="AX141"/>
  <c r="AX21"/>
  <c r="AX163"/>
  <c r="AX189"/>
  <c r="AX205"/>
  <c r="AW197"/>
  <c r="AW198"/>
  <c r="AW199"/>
  <c r="AW200"/>
  <c r="AW201"/>
  <c r="AW202"/>
  <c r="AW203"/>
  <c r="AW204"/>
  <c r="AW163"/>
  <c r="AW189"/>
  <c r="AW205"/>
  <c r="AV24"/>
  <c r="AV28"/>
  <c r="AV30"/>
  <c r="AV37"/>
  <c r="AV23"/>
  <c r="AV41"/>
  <c r="AV44"/>
  <c r="AV50"/>
  <c r="AV43"/>
  <c r="AV22"/>
  <c r="AV197"/>
  <c r="AV62"/>
  <c r="AV67"/>
  <c r="AV61"/>
  <c r="AV71"/>
  <c r="AV80"/>
  <c r="AV83"/>
  <c r="AV94"/>
  <c r="AV105"/>
  <c r="AV109"/>
  <c r="AV112"/>
  <c r="AV118"/>
  <c r="AV122"/>
  <c r="AV125"/>
  <c r="AV128"/>
  <c r="AV136"/>
  <c r="AV70"/>
  <c r="AV60"/>
  <c r="AV198"/>
  <c r="AV199"/>
  <c r="AV200"/>
  <c r="AV156"/>
  <c r="AV201"/>
  <c r="AV169"/>
  <c r="AV181"/>
  <c r="AV184"/>
  <c r="AV175"/>
  <c r="AV202"/>
  <c r="AV203"/>
  <c r="AV204"/>
  <c r="AV143"/>
  <c r="AV142"/>
  <c r="AV147"/>
  <c r="AV146"/>
  <c r="AV150"/>
  <c r="AV153"/>
  <c r="AV149"/>
  <c r="AV141"/>
  <c r="AV21"/>
  <c r="AV163"/>
  <c r="AV189"/>
  <c r="AV205"/>
  <c r="AU24"/>
  <c r="AU28"/>
  <c r="AU30"/>
  <c r="AU37"/>
  <c r="AU23"/>
  <c r="AU41"/>
  <c r="AU44"/>
  <c r="AU50"/>
  <c r="AU43"/>
  <c r="AU22"/>
  <c r="AU197"/>
  <c r="AU62"/>
  <c r="AU67"/>
  <c r="AU61"/>
  <c r="AU71"/>
  <c r="AU80"/>
  <c r="AU83"/>
  <c r="AU94"/>
  <c r="AU105"/>
  <c r="AU109"/>
  <c r="AU112"/>
  <c r="AU118"/>
  <c r="AU122"/>
  <c r="AU125"/>
  <c r="AU128"/>
  <c r="AU136"/>
  <c r="AU70"/>
  <c r="AU60"/>
  <c r="AU198"/>
  <c r="AU199"/>
  <c r="AU200"/>
  <c r="AU156"/>
  <c r="AU201"/>
  <c r="AU169"/>
  <c r="AU181"/>
  <c r="AU184"/>
  <c r="AU175"/>
  <c r="AU202"/>
  <c r="AU203"/>
  <c r="AU204"/>
  <c r="AU143"/>
  <c r="AU142"/>
  <c r="AU147"/>
  <c r="AU146"/>
  <c r="AU150"/>
  <c r="AU153"/>
  <c r="AU149"/>
  <c r="AU141"/>
  <c r="AU21"/>
  <c r="AU163"/>
  <c r="AU189"/>
  <c r="AU205"/>
  <c r="AT24"/>
  <c r="AT28"/>
  <c r="AT30"/>
  <c r="AT37"/>
  <c r="AT23"/>
  <c r="AT41"/>
  <c r="AT44"/>
  <c r="AT50"/>
  <c r="AT43"/>
  <c r="AT22"/>
  <c r="AT197"/>
  <c r="AT62"/>
  <c r="AT67"/>
  <c r="AT61"/>
  <c r="AT71"/>
  <c r="AT80"/>
  <c r="AT83"/>
  <c r="AT94"/>
  <c r="AT105"/>
  <c r="AT109"/>
  <c r="AT112"/>
  <c r="AT118"/>
  <c r="AT122"/>
  <c r="AT125"/>
  <c r="AT128"/>
  <c r="AT136"/>
  <c r="AT70"/>
  <c r="AT60"/>
  <c r="AT198"/>
  <c r="AT199"/>
  <c r="AT200"/>
  <c r="AT156"/>
  <c r="AT201"/>
  <c r="AT169"/>
  <c r="AT181"/>
  <c r="AT184"/>
  <c r="AT175"/>
  <c r="AT202"/>
  <c r="AT203"/>
  <c r="AT204"/>
  <c r="AT143"/>
  <c r="AT142"/>
  <c r="AT147"/>
  <c r="AT146"/>
  <c r="AT150"/>
  <c r="AT153"/>
  <c r="AT149"/>
  <c r="AT141"/>
  <c r="AT21"/>
  <c r="AT163"/>
  <c r="AT189"/>
  <c r="AT205"/>
  <c r="AS24"/>
  <c r="AS28"/>
  <c r="AS30"/>
  <c r="AS37"/>
  <c r="AS23"/>
  <c r="AS41"/>
  <c r="AS44"/>
  <c r="AS50"/>
  <c r="AS43"/>
  <c r="AS22"/>
  <c r="AS197"/>
  <c r="AS62"/>
  <c r="AS67"/>
  <c r="AS61"/>
  <c r="AS71"/>
  <c r="AS80"/>
  <c r="AS83"/>
  <c r="AS94"/>
  <c r="AS105"/>
  <c r="AS109"/>
  <c r="AS112"/>
  <c r="AS118"/>
  <c r="AS122"/>
  <c r="AS125"/>
  <c r="AS128"/>
  <c r="AS136"/>
  <c r="AS70"/>
  <c r="AS60"/>
  <c r="AS198"/>
  <c r="AS199"/>
  <c r="AS200"/>
  <c r="AS156"/>
  <c r="AS201"/>
  <c r="AS169"/>
  <c r="AS181"/>
  <c r="AS184"/>
  <c r="AS175"/>
  <c r="AS202"/>
  <c r="AS203"/>
  <c r="AS204"/>
  <c r="AS143"/>
  <c r="AS142"/>
  <c r="AS147"/>
  <c r="AS146"/>
  <c r="AS150"/>
  <c r="AS153"/>
  <c r="AS149"/>
  <c r="AS141"/>
  <c r="AS21"/>
  <c r="AS163"/>
  <c r="AS189"/>
  <c r="AS205"/>
  <c r="AR24"/>
  <c r="AR28"/>
  <c r="AR30"/>
  <c r="AR37"/>
  <c r="AR23"/>
  <c r="AR41"/>
  <c r="AR44"/>
  <c r="AR50"/>
  <c r="AR43"/>
  <c r="AR22"/>
  <c r="AR197"/>
  <c r="AR62"/>
  <c r="AR67"/>
  <c r="AR61"/>
  <c r="AR71"/>
  <c r="AR80"/>
  <c r="AR83"/>
  <c r="AR94"/>
  <c r="AR105"/>
  <c r="AR109"/>
  <c r="AR112"/>
  <c r="AR118"/>
  <c r="AR122"/>
  <c r="AR125"/>
  <c r="AR128"/>
  <c r="AR136"/>
  <c r="AR70"/>
  <c r="AR60"/>
  <c r="AR198"/>
  <c r="AR199"/>
  <c r="AR200"/>
  <c r="AR156"/>
  <c r="AR201"/>
  <c r="AR169"/>
  <c r="AR181"/>
  <c r="AR184"/>
  <c r="AR175"/>
  <c r="AR202"/>
  <c r="AR203"/>
  <c r="AR204"/>
  <c r="AR143"/>
  <c r="AR142"/>
  <c r="AR147"/>
  <c r="AR146"/>
  <c r="AR150"/>
  <c r="AR153"/>
  <c r="AR149"/>
  <c r="AR141"/>
  <c r="AR21"/>
  <c r="AR163"/>
  <c r="AR189"/>
  <c r="AR205"/>
  <c r="AQ24"/>
  <c r="AQ28"/>
  <c r="AQ30"/>
  <c r="AQ37"/>
  <c r="AQ23"/>
  <c r="AQ41"/>
  <c r="AQ44"/>
  <c r="AQ50"/>
  <c r="AQ43"/>
  <c r="AQ22"/>
  <c r="AQ197"/>
  <c r="AQ62"/>
  <c r="AQ67"/>
  <c r="AQ61"/>
  <c r="AQ71"/>
  <c r="AQ80"/>
  <c r="AQ83"/>
  <c r="AQ94"/>
  <c r="AQ105"/>
  <c r="AQ109"/>
  <c r="AQ112"/>
  <c r="AQ118"/>
  <c r="AQ122"/>
  <c r="AQ125"/>
  <c r="AQ128"/>
  <c r="AQ136"/>
  <c r="AQ70"/>
  <c r="AQ60"/>
  <c r="AQ198"/>
  <c r="AQ199"/>
  <c r="AQ200"/>
  <c r="AQ156"/>
  <c r="AQ201"/>
  <c r="AQ169"/>
  <c r="AQ181"/>
  <c r="AQ184"/>
  <c r="AQ175"/>
  <c r="AQ202"/>
  <c r="AQ203"/>
  <c r="AQ204"/>
  <c r="AQ143"/>
  <c r="AQ142"/>
  <c r="AQ147"/>
  <c r="AQ146"/>
  <c r="AQ150"/>
  <c r="AQ153"/>
  <c r="AQ149"/>
  <c r="AQ141"/>
  <c r="AQ21"/>
  <c r="AQ163"/>
  <c r="AQ189"/>
  <c r="AQ205"/>
  <c r="AP24"/>
  <c r="AP28"/>
  <c r="AP30"/>
  <c r="AP37"/>
  <c r="AP23"/>
  <c r="AP41"/>
  <c r="AP44"/>
  <c r="AP50"/>
  <c r="AP43"/>
  <c r="AP22"/>
  <c r="AP197"/>
  <c r="AP62"/>
  <c r="AP67"/>
  <c r="AP61"/>
  <c r="AP71"/>
  <c r="AP80"/>
  <c r="AP83"/>
  <c r="AP94"/>
  <c r="AP105"/>
  <c r="AP109"/>
  <c r="AP112"/>
  <c r="AP118"/>
  <c r="AP122"/>
  <c r="AP125"/>
  <c r="AP128"/>
  <c r="AP136"/>
  <c r="AP70"/>
  <c r="AP60"/>
  <c r="AP198"/>
  <c r="AP199"/>
  <c r="AP200"/>
  <c r="AP156"/>
  <c r="AP201"/>
  <c r="AP169"/>
  <c r="AP181"/>
  <c r="AP184"/>
  <c r="AP175"/>
  <c r="AP202"/>
  <c r="AP203"/>
  <c r="AP204"/>
  <c r="AP143"/>
  <c r="AP142"/>
  <c r="AP147"/>
  <c r="AP146"/>
  <c r="AP150"/>
  <c r="AP153"/>
  <c r="AP149"/>
  <c r="AP141"/>
  <c r="AP21"/>
  <c r="AP163"/>
  <c r="AP189"/>
  <c r="AP205"/>
  <c r="AO24"/>
  <c r="AO28"/>
  <c r="AO30"/>
  <c r="AO37"/>
  <c r="AO23"/>
  <c r="AO41"/>
  <c r="AO44"/>
  <c r="AO50"/>
  <c r="AO43"/>
  <c r="AO22"/>
  <c r="AO197"/>
  <c r="AO62"/>
  <c r="AO67"/>
  <c r="AO61"/>
  <c r="AO71"/>
  <c r="AO80"/>
  <c r="AO83"/>
  <c r="AO94"/>
  <c r="AO105"/>
  <c r="AO109"/>
  <c r="AO112"/>
  <c r="AO118"/>
  <c r="AO122"/>
  <c r="AO125"/>
  <c r="AO128"/>
  <c r="AO136"/>
  <c r="AO70"/>
  <c r="AO60"/>
  <c r="AO198"/>
  <c r="AO199"/>
  <c r="AO200"/>
  <c r="AO156"/>
  <c r="AO201"/>
  <c r="AO169"/>
  <c r="AO181"/>
  <c r="AO184"/>
  <c r="AO175"/>
  <c r="AO202"/>
  <c r="AO203"/>
  <c r="AO204"/>
  <c r="AO143"/>
  <c r="AO142"/>
  <c r="AO147"/>
  <c r="AO146"/>
  <c r="AO150"/>
  <c r="AO153"/>
  <c r="AO149"/>
  <c r="AO141"/>
  <c r="AO21"/>
  <c r="AO163"/>
  <c r="AO189"/>
  <c r="AO205"/>
  <c r="AN24"/>
  <c r="AN28"/>
  <c r="AN30"/>
  <c r="AN37"/>
  <c r="AN23"/>
  <c r="AN41"/>
  <c r="AN44"/>
  <c r="AN50"/>
  <c r="AN43"/>
  <c r="AN22"/>
  <c r="AN197"/>
  <c r="AN62"/>
  <c r="AN67"/>
  <c r="AN61"/>
  <c r="AN71"/>
  <c r="AN80"/>
  <c r="AN83"/>
  <c r="AN94"/>
  <c r="AN105"/>
  <c r="AN109"/>
  <c r="AN112"/>
  <c r="AN118"/>
  <c r="AN122"/>
  <c r="AN125"/>
  <c r="AN128"/>
  <c r="AN136"/>
  <c r="AN70"/>
  <c r="AN60"/>
  <c r="AN198"/>
  <c r="AN199"/>
  <c r="AN200"/>
  <c r="AN156"/>
  <c r="AN201"/>
  <c r="AN169"/>
  <c r="AN181"/>
  <c r="AN184"/>
  <c r="AN175"/>
  <c r="AN202"/>
  <c r="AN203"/>
  <c r="AN204"/>
  <c r="AN143"/>
  <c r="AN142"/>
  <c r="AN147"/>
  <c r="AN146"/>
  <c r="AN150"/>
  <c r="AN153"/>
  <c r="AN149"/>
  <c r="AN141"/>
  <c r="AN21"/>
  <c r="AN163"/>
  <c r="AN189"/>
  <c r="AN205"/>
  <c r="AM24"/>
  <c r="AM28"/>
  <c r="AM30"/>
  <c r="AM37"/>
  <c r="AM23"/>
  <c r="AM41"/>
  <c r="AM44"/>
  <c r="AM50"/>
  <c r="AM43"/>
  <c r="AM22"/>
  <c r="AM197"/>
  <c r="AM62"/>
  <c r="AM67"/>
  <c r="AM61"/>
  <c r="AM71"/>
  <c r="AM80"/>
  <c r="AM83"/>
  <c r="AM94"/>
  <c r="AM105"/>
  <c r="AM109"/>
  <c r="AM112"/>
  <c r="AM118"/>
  <c r="AM122"/>
  <c r="AM125"/>
  <c r="AM128"/>
  <c r="AM136"/>
  <c r="AM70"/>
  <c r="AM60"/>
  <c r="AM198"/>
  <c r="AM199"/>
  <c r="AM200"/>
  <c r="AM156"/>
  <c r="AM201"/>
  <c r="AM169"/>
  <c r="AM184"/>
  <c r="AM175"/>
  <c r="AM202"/>
  <c r="AM203"/>
  <c r="AM204"/>
  <c r="AM143"/>
  <c r="AM142"/>
  <c r="AM147"/>
  <c r="AM146"/>
  <c r="AM150"/>
  <c r="AM153"/>
  <c r="AM149"/>
  <c r="AM141"/>
  <c r="AM21"/>
  <c r="AM163"/>
  <c r="AM189"/>
  <c r="AM205"/>
  <c r="AL24"/>
  <c r="AL28"/>
  <c r="AL30"/>
  <c r="AL37"/>
  <c r="AL23"/>
  <c r="AL41"/>
  <c r="AL44"/>
  <c r="AL50"/>
  <c r="AL43"/>
  <c r="AL22"/>
  <c r="AL197"/>
  <c r="AL62"/>
  <c r="AL67"/>
  <c r="AL61"/>
  <c r="AL71"/>
  <c r="AL80"/>
  <c r="AL83"/>
  <c r="AL94"/>
  <c r="AL105"/>
  <c r="AL109"/>
  <c r="AL112"/>
  <c r="AL118"/>
  <c r="AL122"/>
  <c r="AL125"/>
  <c r="AL128"/>
  <c r="AL136"/>
  <c r="AL70"/>
  <c r="AL60"/>
  <c r="AL198"/>
  <c r="AL199"/>
  <c r="AL200"/>
  <c r="AL156"/>
  <c r="AL201"/>
  <c r="AL169"/>
  <c r="AL181"/>
  <c r="AL184"/>
  <c r="AL175"/>
  <c r="AL202"/>
  <c r="AL203"/>
  <c r="AL204"/>
  <c r="AL143"/>
  <c r="AL142"/>
  <c r="AL147"/>
  <c r="AL146"/>
  <c r="AL150"/>
  <c r="AL153"/>
  <c r="AL149"/>
  <c r="AL141"/>
  <c r="AL21"/>
  <c r="AL163"/>
  <c r="AL189"/>
  <c r="AL205"/>
  <c r="AK24"/>
  <c r="AK28"/>
  <c r="AK30"/>
  <c r="AK37"/>
  <c r="AK23"/>
  <c r="AK41"/>
  <c r="AK44"/>
  <c r="AK50"/>
  <c r="AK43"/>
  <c r="AK22"/>
  <c r="AK197"/>
  <c r="AK62"/>
  <c r="AK67"/>
  <c r="AK61"/>
  <c r="AK71"/>
  <c r="AK80"/>
  <c r="AK83"/>
  <c r="AK94"/>
  <c r="AK105"/>
  <c r="AK109"/>
  <c r="AK112"/>
  <c r="AK118"/>
  <c r="AK122"/>
  <c r="AK125"/>
  <c r="AK128"/>
  <c r="AK136"/>
  <c r="AK70"/>
  <c r="AK60"/>
  <c r="AK198"/>
  <c r="AK199"/>
  <c r="AK200"/>
  <c r="AK156"/>
  <c r="AK201"/>
  <c r="AK169"/>
  <c r="AK181"/>
  <c r="AK184"/>
  <c r="AK175"/>
  <c r="AK202"/>
  <c r="AK203"/>
  <c r="AK204"/>
  <c r="AK143"/>
  <c r="AK142"/>
  <c r="AK147"/>
  <c r="AK146"/>
  <c r="AK150"/>
  <c r="AK153"/>
  <c r="AK149"/>
  <c r="AK141"/>
  <c r="AK21"/>
  <c r="AK163"/>
  <c r="AK189"/>
  <c r="AK205"/>
  <c r="AJ197"/>
  <c r="AJ198"/>
  <c r="AJ199"/>
  <c r="AJ200"/>
  <c r="AJ201"/>
  <c r="AJ202"/>
  <c r="AJ203"/>
  <c r="AJ204"/>
  <c r="AJ163"/>
  <c r="AJ189"/>
  <c r="AJ205"/>
  <c r="AI24"/>
  <c r="AI28"/>
  <c r="AI30"/>
  <c r="AI37"/>
  <c r="AI23"/>
  <c r="AI41"/>
  <c r="AI44"/>
  <c r="AI50"/>
  <c r="AI43"/>
  <c r="AI22"/>
  <c r="AI197"/>
  <c r="AI62"/>
  <c r="AI67"/>
  <c r="AI61"/>
  <c r="AI71"/>
  <c r="AI80"/>
  <c r="AI83"/>
  <c r="AI94"/>
  <c r="AI105"/>
  <c r="AI109"/>
  <c r="AI112"/>
  <c r="AI118"/>
  <c r="AI122"/>
  <c r="AI125"/>
  <c r="AI128"/>
  <c r="AI136"/>
  <c r="AI70"/>
  <c r="AI60"/>
  <c r="AI198"/>
  <c r="AI199"/>
  <c r="AI200"/>
  <c r="AI156"/>
  <c r="AI201"/>
  <c r="AI169"/>
  <c r="AI184"/>
  <c r="AI202"/>
  <c r="AI203"/>
  <c r="AI204"/>
  <c r="AI143"/>
  <c r="AI142"/>
  <c r="AI147"/>
  <c r="AI146"/>
  <c r="AI150"/>
  <c r="AI153"/>
  <c r="AI149"/>
  <c r="AI141"/>
  <c r="AI21"/>
  <c r="AI163"/>
  <c r="AI189"/>
  <c r="AI205"/>
  <c r="AH24"/>
  <c r="AH28"/>
  <c r="AH30"/>
  <c r="AH37"/>
  <c r="AH23"/>
  <c r="AH41"/>
  <c r="AH44"/>
  <c r="AH50"/>
  <c r="AH43"/>
  <c r="AH22"/>
  <c r="AH197"/>
  <c r="AH62"/>
  <c r="AH67"/>
  <c r="AH61"/>
  <c r="AH71"/>
  <c r="AH80"/>
  <c r="AH83"/>
  <c r="AH94"/>
  <c r="AH105"/>
  <c r="AH109"/>
  <c r="AH112"/>
  <c r="AH118"/>
  <c r="AH122"/>
  <c r="AH125"/>
  <c r="AH128"/>
  <c r="AH136"/>
  <c r="AH70"/>
  <c r="AH60"/>
  <c r="AH198"/>
  <c r="AH199"/>
  <c r="AH200"/>
  <c r="AH156"/>
  <c r="AH201"/>
  <c r="AH169"/>
  <c r="AH184"/>
  <c r="AH202"/>
  <c r="AH203"/>
  <c r="AH204"/>
  <c r="AH143"/>
  <c r="AH142"/>
  <c r="AH147"/>
  <c r="AH146"/>
  <c r="AH150"/>
  <c r="AH153"/>
  <c r="AH149"/>
  <c r="AH141"/>
  <c r="AH21"/>
  <c r="AH163"/>
  <c r="AH189"/>
  <c r="AH205"/>
  <c r="AG24"/>
  <c r="AG28"/>
  <c r="AG30"/>
  <c r="AG37"/>
  <c r="AG23"/>
  <c r="AG41"/>
  <c r="AG44"/>
  <c r="AG50"/>
  <c r="AG43"/>
  <c r="AG22"/>
  <c r="AG197"/>
  <c r="AG62"/>
  <c r="AG67"/>
  <c r="AG61"/>
  <c r="AG71"/>
  <c r="AG80"/>
  <c r="AG83"/>
  <c r="AG94"/>
  <c r="AG105"/>
  <c r="AG109"/>
  <c r="AG112"/>
  <c r="AG118"/>
  <c r="AG122"/>
  <c r="AG125"/>
  <c r="AG128"/>
  <c r="AG136"/>
  <c r="AG70"/>
  <c r="AG60"/>
  <c r="AG198"/>
  <c r="AG199"/>
  <c r="AG200"/>
  <c r="AG156"/>
  <c r="AG201"/>
  <c r="AG169"/>
  <c r="AG184"/>
  <c r="AG202"/>
  <c r="AG203"/>
  <c r="AG204"/>
  <c r="AG143"/>
  <c r="AG142"/>
  <c r="AG147"/>
  <c r="AG146"/>
  <c r="AG150"/>
  <c r="AG153"/>
  <c r="AG149"/>
  <c r="AG141"/>
  <c r="AG21"/>
  <c r="AG163"/>
  <c r="AG189"/>
  <c r="AG205"/>
  <c r="AF24"/>
  <c r="AF28"/>
  <c r="AF30"/>
  <c r="AF37"/>
  <c r="AF23"/>
  <c r="AF41"/>
  <c r="AF44"/>
  <c r="AF50"/>
  <c r="AF43"/>
  <c r="AF22"/>
  <c r="AF197"/>
  <c r="AF62"/>
  <c r="H67"/>
  <c r="J67"/>
  <c r="L67"/>
  <c r="N67"/>
  <c r="P67"/>
  <c r="R67"/>
  <c r="T67"/>
  <c r="V67"/>
  <c r="X67"/>
  <c r="Z67"/>
  <c r="AB67"/>
  <c r="AD67"/>
  <c r="AF67"/>
  <c r="AF61"/>
  <c r="H71"/>
  <c r="H80"/>
  <c r="H83"/>
  <c r="H94"/>
  <c r="H105"/>
  <c r="H109"/>
  <c r="H112"/>
  <c r="H118"/>
  <c r="H122"/>
  <c r="H125"/>
  <c r="H128"/>
  <c r="H70"/>
  <c r="J71"/>
  <c r="J80"/>
  <c r="J83"/>
  <c r="J94"/>
  <c r="J105"/>
  <c r="J109"/>
  <c r="J112"/>
  <c r="J118"/>
  <c r="J122"/>
  <c r="J125"/>
  <c r="J128"/>
  <c r="J70"/>
  <c r="L71"/>
  <c r="L80"/>
  <c r="L83"/>
  <c r="L94"/>
  <c r="L105"/>
  <c r="L109"/>
  <c r="L112"/>
  <c r="L118"/>
  <c r="L122"/>
  <c r="L125"/>
  <c r="L128"/>
  <c r="L70"/>
  <c r="N71"/>
  <c r="N80"/>
  <c r="N83"/>
  <c r="N94"/>
  <c r="N105"/>
  <c r="N109"/>
  <c r="N112"/>
  <c r="N118"/>
  <c r="N122"/>
  <c r="N125"/>
  <c r="N128"/>
  <c r="N70"/>
  <c r="P71"/>
  <c r="P80"/>
  <c r="P83"/>
  <c r="P94"/>
  <c r="P105"/>
  <c r="P109"/>
  <c r="P112"/>
  <c r="P118"/>
  <c r="P122"/>
  <c r="P125"/>
  <c r="P128"/>
  <c r="P70"/>
  <c r="R71"/>
  <c r="R80"/>
  <c r="R83"/>
  <c r="R94"/>
  <c r="R105"/>
  <c r="R109"/>
  <c r="R112"/>
  <c r="R118"/>
  <c r="R122"/>
  <c r="R125"/>
  <c r="R128"/>
  <c r="R70"/>
  <c r="T71"/>
  <c r="T80"/>
  <c r="T83"/>
  <c r="T94"/>
  <c r="T105"/>
  <c r="T109"/>
  <c r="T112"/>
  <c r="T118"/>
  <c r="T122"/>
  <c r="T125"/>
  <c r="T128"/>
  <c r="T70"/>
  <c r="V71"/>
  <c r="V80"/>
  <c r="V83"/>
  <c r="V94"/>
  <c r="V105"/>
  <c r="V109"/>
  <c r="V112"/>
  <c r="V118"/>
  <c r="V122"/>
  <c r="V125"/>
  <c r="V128"/>
  <c r="V70"/>
  <c r="X71"/>
  <c r="X80"/>
  <c r="X83"/>
  <c r="X94"/>
  <c r="X105"/>
  <c r="X109"/>
  <c r="X112"/>
  <c r="X118"/>
  <c r="X122"/>
  <c r="X125"/>
  <c r="X128"/>
  <c r="X70"/>
  <c r="Z71"/>
  <c r="Z80"/>
  <c r="Z83"/>
  <c r="Z94"/>
  <c r="Z105"/>
  <c r="Z109"/>
  <c r="Z112"/>
  <c r="Z118"/>
  <c r="Z122"/>
  <c r="Z125"/>
  <c r="Z128"/>
  <c r="Z70"/>
  <c r="AB71"/>
  <c r="AB80"/>
  <c r="AB83"/>
  <c r="AB94"/>
  <c r="AB105"/>
  <c r="AB109"/>
  <c r="AB112"/>
  <c r="AB118"/>
  <c r="AB122"/>
  <c r="AB125"/>
  <c r="AB128"/>
  <c r="AB70"/>
  <c r="AD71"/>
  <c r="AD80"/>
  <c r="AD83"/>
  <c r="AD94"/>
  <c r="AD105"/>
  <c r="AD109"/>
  <c r="AD112"/>
  <c r="AD118"/>
  <c r="AD122"/>
  <c r="AD125"/>
  <c r="AD128"/>
  <c r="AD70"/>
  <c r="AF70"/>
  <c r="AF60"/>
  <c r="AF198"/>
  <c r="AF199"/>
  <c r="AF200"/>
  <c r="AF156"/>
  <c r="AF201"/>
  <c r="AF167"/>
  <c r="AF178"/>
  <c r="AF184"/>
  <c r="AF175"/>
  <c r="AF202"/>
  <c r="AF203"/>
  <c r="AF204"/>
  <c r="AF143"/>
  <c r="AF142"/>
  <c r="AF147"/>
  <c r="AF146"/>
  <c r="AF150"/>
  <c r="AF153"/>
  <c r="AF149"/>
  <c r="AF141"/>
  <c r="AF21"/>
  <c r="AF163"/>
  <c r="AF189"/>
  <c r="AF205"/>
  <c r="AE24"/>
  <c r="AE28"/>
  <c r="AE30"/>
  <c r="AE37"/>
  <c r="AE23"/>
  <c r="AE41"/>
  <c r="AE44"/>
  <c r="AE50"/>
  <c r="AE43"/>
  <c r="AE22"/>
  <c r="AE197"/>
  <c r="AE62"/>
  <c r="G67"/>
  <c r="I67"/>
  <c r="K67"/>
  <c r="M67"/>
  <c r="O67"/>
  <c r="Q67"/>
  <c r="S67"/>
  <c r="U67"/>
  <c r="W67"/>
  <c r="Y67"/>
  <c r="AA67"/>
  <c r="AC67"/>
  <c r="AE67"/>
  <c r="AE61"/>
  <c r="G71"/>
  <c r="G80"/>
  <c r="G83"/>
  <c r="G94"/>
  <c r="G105"/>
  <c r="G109"/>
  <c r="G112"/>
  <c r="G118"/>
  <c r="G122"/>
  <c r="G125"/>
  <c r="G128"/>
  <c r="G70"/>
  <c r="I71"/>
  <c r="I80"/>
  <c r="I83"/>
  <c r="I94"/>
  <c r="I105"/>
  <c r="I109"/>
  <c r="I112"/>
  <c r="I118"/>
  <c r="I122"/>
  <c r="I125"/>
  <c r="I128"/>
  <c r="I70"/>
  <c r="K71"/>
  <c r="K80"/>
  <c r="K83"/>
  <c r="K94"/>
  <c r="K105"/>
  <c r="K109"/>
  <c r="K112"/>
  <c r="K118"/>
  <c r="K122"/>
  <c r="K125"/>
  <c r="K128"/>
  <c r="K70"/>
  <c r="M71"/>
  <c r="M80"/>
  <c r="M83"/>
  <c r="M94"/>
  <c r="M105"/>
  <c r="M109"/>
  <c r="M112"/>
  <c r="M118"/>
  <c r="M122"/>
  <c r="M125"/>
  <c r="M128"/>
  <c r="M70"/>
  <c r="O71"/>
  <c r="O80"/>
  <c r="O83"/>
  <c r="O94"/>
  <c r="O105"/>
  <c r="O109"/>
  <c r="O112"/>
  <c r="O118"/>
  <c r="O122"/>
  <c r="O125"/>
  <c r="O128"/>
  <c r="O70"/>
  <c r="Q71"/>
  <c r="Q80"/>
  <c r="Q83"/>
  <c r="Q94"/>
  <c r="Q105"/>
  <c r="Q109"/>
  <c r="Q112"/>
  <c r="Q118"/>
  <c r="Q122"/>
  <c r="Q125"/>
  <c r="Q128"/>
  <c r="Q70"/>
  <c r="S71"/>
  <c r="S80"/>
  <c r="S83"/>
  <c r="S94"/>
  <c r="S105"/>
  <c r="S109"/>
  <c r="S112"/>
  <c r="S118"/>
  <c r="S122"/>
  <c r="S125"/>
  <c r="S128"/>
  <c r="S70"/>
  <c r="U71"/>
  <c r="U80"/>
  <c r="U83"/>
  <c r="U94"/>
  <c r="U105"/>
  <c r="U109"/>
  <c r="U112"/>
  <c r="U118"/>
  <c r="U122"/>
  <c r="U125"/>
  <c r="U128"/>
  <c r="U70"/>
  <c r="W71"/>
  <c r="W80"/>
  <c r="W83"/>
  <c r="W94"/>
  <c r="W105"/>
  <c r="W109"/>
  <c r="W112"/>
  <c r="W118"/>
  <c r="W122"/>
  <c r="W125"/>
  <c r="W128"/>
  <c r="W70"/>
  <c r="Y71"/>
  <c r="Y80"/>
  <c r="Y83"/>
  <c r="Y94"/>
  <c r="Y105"/>
  <c r="Y109"/>
  <c r="Y112"/>
  <c r="Y118"/>
  <c r="Y122"/>
  <c r="Y125"/>
  <c r="Y128"/>
  <c r="Y70"/>
  <c r="AA71"/>
  <c r="AA80"/>
  <c r="AA83"/>
  <c r="AA94"/>
  <c r="AA105"/>
  <c r="AA109"/>
  <c r="AA112"/>
  <c r="AA118"/>
  <c r="AA122"/>
  <c r="AA125"/>
  <c r="AA128"/>
  <c r="AA70"/>
  <c r="AC71"/>
  <c r="AC80"/>
  <c r="AC83"/>
  <c r="AC94"/>
  <c r="AC105"/>
  <c r="AC109"/>
  <c r="AC112"/>
  <c r="AC118"/>
  <c r="AC122"/>
  <c r="AC125"/>
  <c r="AC128"/>
  <c r="AC70"/>
  <c r="AE70"/>
  <c r="AE60"/>
  <c r="AE198"/>
  <c r="AE199"/>
  <c r="AE200"/>
  <c r="AE156"/>
  <c r="AE201"/>
  <c r="AE167"/>
  <c r="AE178"/>
  <c r="AE184"/>
  <c r="AE175"/>
  <c r="AE202"/>
  <c r="AE203"/>
  <c r="AE204"/>
  <c r="AE143"/>
  <c r="AE142"/>
  <c r="AE147"/>
  <c r="AE146"/>
  <c r="AE150"/>
  <c r="AE153"/>
  <c r="AE149"/>
  <c r="AE141"/>
  <c r="AE21"/>
  <c r="AE163"/>
  <c r="AE189"/>
  <c r="AE205"/>
  <c r="AD24"/>
  <c r="AD28"/>
  <c r="AD30"/>
  <c r="AD37"/>
  <c r="AD23"/>
  <c r="AD41"/>
  <c r="AD44"/>
  <c r="AD50"/>
  <c r="AD43"/>
  <c r="AD22"/>
  <c r="AD197"/>
  <c r="AD62"/>
  <c r="AD61"/>
  <c r="AD60"/>
  <c r="AD198"/>
  <c r="AD199"/>
  <c r="AD200"/>
  <c r="AD156"/>
  <c r="AD201"/>
  <c r="AD184"/>
  <c r="AD202"/>
  <c r="AD203"/>
  <c r="AD204"/>
  <c r="AD143"/>
  <c r="AD142"/>
  <c r="AD147"/>
  <c r="AD146"/>
  <c r="AD150"/>
  <c r="AD153"/>
  <c r="AD149"/>
  <c r="AD141"/>
  <c r="AD21"/>
  <c r="AD163"/>
  <c r="AD189"/>
  <c r="AD205"/>
  <c r="AC24"/>
  <c r="AC28"/>
  <c r="AC30"/>
  <c r="AC37"/>
  <c r="AC23"/>
  <c r="AC41"/>
  <c r="AC44"/>
  <c r="AC50"/>
  <c r="AC43"/>
  <c r="AC22"/>
  <c r="AC197"/>
  <c r="AC62"/>
  <c r="AC61"/>
  <c r="AC60"/>
  <c r="AC198"/>
  <c r="AC199"/>
  <c r="AC200"/>
  <c r="AC156"/>
  <c r="AC201"/>
  <c r="AC184"/>
  <c r="AC202"/>
  <c r="AC203"/>
  <c r="AC204"/>
  <c r="AC143"/>
  <c r="AC142"/>
  <c r="AC147"/>
  <c r="AC146"/>
  <c r="AC150"/>
  <c r="AC153"/>
  <c r="AC149"/>
  <c r="AC141"/>
  <c r="AC21"/>
  <c r="AC163"/>
  <c r="AC189"/>
  <c r="AC205"/>
  <c r="AB24"/>
  <c r="AB28"/>
  <c r="AB30"/>
  <c r="AB37"/>
  <c r="AB23"/>
  <c r="AB41"/>
  <c r="AB44"/>
  <c r="AB50"/>
  <c r="AB43"/>
  <c r="AB22"/>
  <c r="AB197"/>
  <c r="AB62"/>
  <c r="AB61"/>
  <c r="AB60"/>
  <c r="AB198"/>
  <c r="AB199"/>
  <c r="AB200"/>
  <c r="AB156"/>
  <c r="AB201"/>
  <c r="AB184"/>
  <c r="AB202"/>
  <c r="AB203"/>
  <c r="AB204"/>
  <c r="AB143"/>
  <c r="AB142"/>
  <c r="AB147"/>
  <c r="AB146"/>
  <c r="AB150"/>
  <c r="AB153"/>
  <c r="AB149"/>
  <c r="AB141"/>
  <c r="AB21"/>
  <c r="AB163"/>
  <c r="AB189"/>
  <c r="AB205"/>
  <c r="AA24"/>
  <c r="AA28"/>
  <c r="AA30"/>
  <c r="AA37"/>
  <c r="AA23"/>
  <c r="AA41"/>
  <c r="AA44"/>
  <c r="AA50"/>
  <c r="AA43"/>
  <c r="AA22"/>
  <c r="AA197"/>
  <c r="AA62"/>
  <c r="AA61"/>
  <c r="AA60"/>
  <c r="AA198"/>
  <c r="AA199"/>
  <c r="AA200"/>
  <c r="AA156"/>
  <c r="AA201"/>
  <c r="AA184"/>
  <c r="AA202"/>
  <c r="AA203"/>
  <c r="AA204"/>
  <c r="AA143"/>
  <c r="AA142"/>
  <c r="AA147"/>
  <c r="AA146"/>
  <c r="AA150"/>
  <c r="AA153"/>
  <c r="AA149"/>
  <c r="AA141"/>
  <c r="AA21"/>
  <c r="AA163"/>
  <c r="AA189"/>
  <c r="AA205"/>
  <c r="Z24"/>
  <c r="Z28"/>
  <c r="Z30"/>
  <c r="Z37"/>
  <c r="Z23"/>
  <c r="Z41"/>
  <c r="Z44"/>
  <c r="Z50"/>
  <c r="Z43"/>
  <c r="Z22"/>
  <c r="Z197"/>
  <c r="Z62"/>
  <c r="Z61"/>
  <c r="Z60"/>
  <c r="Z198"/>
  <c r="Z199"/>
  <c r="Z200"/>
  <c r="Z156"/>
  <c r="Z201"/>
  <c r="Z184"/>
  <c r="Z202"/>
  <c r="Z203"/>
  <c r="Z204"/>
  <c r="Z143"/>
  <c r="Z142"/>
  <c r="Z147"/>
  <c r="Z146"/>
  <c r="Z150"/>
  <c r="Z153"/>
  <c r="Z149"/>
  <c r="Z141"/>
  <c r="Z21"/>
  <c r="Z163"/>
  <c r="Z189"/>
  <c r="Z205"/>
  <c r="Y24"/>
  <c r="Y28"/>
  <c r="Y30"/>
  <c r="Y37"/>
  <c r="Y23"/>
  <c r="Y41"/>
  <c r="Y44"/>
  <c r="Y50"/>
  <c r="Y43"/>
  <c r="Y22"/>
  <c r="Y197"/>
  <c r="Y62"/>
  <c r="Y61"/>
  <c r="Y60"/>
  <c r="Y198"/>
  <c r="Y199"/>
  <c r="Y200"/>
  <c r="Y156"/>
  <c r="Y201"/>
  <c r="Y184"/>
  <c r="Y202"/>
  <c r="Y203"/>
  <c r="Y204"/>
  <c r="Y143"/>
  <c r="Y142"/>
  <c r="Y147"/>
  <c r="Y146"/>
  <c r="Y150"/>
  <c r="Y153"/>
  <c r="Y149"/>
  <c r="Y141"/>
  <c r="Y21"/>
  <c r="Y163"/>
  <c r="Y189"/>
  <c r="Y205"/>
  <c r="X24"/>
  <c r="X28"/>
  <c r="X30"/>
  <c r="X37"/>
  <c r="X23"/>
  <c r="X41"/>
  <c r="X44"/>
  <c r="X50"/>
  <c r="X43"/>
  <c r="X22"/>
  <c r="X197"/>
  <c r="X62"/>
  <c r="X61"/>
  <c r="X60"/>
  <c r="X198"/>
  <c r="X199"/>
  <c r="X200"/>
  <c r="X156"/>
  <c r="X201"/>
  <c r="X184"/>
  <c r="X202"/>
  <c r="X203"/>
  <c r="X204"/>
  <c r="X143"/>
  <c r="X142"/>
  <c r="X147"/>
  <c r="X146"/>
  <c r="X150"/>
  <c r="X153"/>
  <c r="X149"/>
  <c r="X141"/>
  <c r="X21"/>
  <c r="X163"/>
  <c r="X189"/>
  <c r="X205"/>
  <c r="W24"/>
  <c r="W28"/>
  <c r="W30"/>
  <c r="W37"/>
  <c r="W23"/>
  <c r="W41"/>
  <c r="W44"/>
  <c r="W50"/>
  <c r="W43"/>
  <c r="W22"/>
  <c r="W197"/>
  <c r="W62"/>
  <c r="W61"/>
  <c r="W60"/>
  <c r="W198"/>
  <c r="W199"/>
  <c r="W200"/>
  <c r="W156"/>
  <c r="W201"/>
  <c r="W184"/>
  <c r="W202"/>
  <c r="W203"/>
  <c r="W204"/>
  <c r="W143"/>
  <c r="W142"/>
  <c r="W147"/>
  <c r="W146"/>
  <c r="W150"/>
  <c r="W153"/>
  <c r="W149"/>
  <c r="W141"/>
  <c r="W21"/>
  <c r="W163"/>
  <c r="W189"/>
  <c r="W205"/>
  <c r="V24"/>
  <c r="V28"/>
  <c r="V30"/>
  <c r="V37"/>
  <c r="V23"/>
  <c r="V41"/>
  <c r="V44"/>
  <c r="V50"/>
  <c r="V43"/>
  <c r="V22"/>
  <c r="V197"/>
  <c r="V62"/>
  <c r="V61"/>
  <c r="V60"/>
  <c r="V198"/>
  <c r="V199"/>
  <c r="V200"/>
  <c r="V156"/>
  <c r="V201"/>
  <c r="V184"/>
  <c r="V202"/>
  <c r="V203"/>
  <c r="V204"/>
  <c r="V143"/>
  <c r="V142"/>
  <c r="V147"/>
  <c r="V146"/>
  <c r="V150"/>
  <c r="V153"/>
  <c r="V149"/>
  <c r="V141"/>
  <c r="V21"/>
  <c r="V163"/>
  <c r="V189"/>
  <c r="V205"/>
  <c r="U24"/>
  <c r="U28"/>
  <c r="U30"/>
  <c r="U37"/>
  <c r="U23"/>
  <c r="U41"/>
  <c r="U44"/>
  <c r="U50"/>
  <c r="U43"/>
  <c r="U22"/>
  <c r="U197"/>
  <c r="U62"/>
  <c r="U61"/>
  <c r="U60"/>
  <c r="U198"/>
  <c r="U199"/>
  <c r="U200"/>
  <c r="U156"/>
  <c r="U201"/>
  <c r="U184"/>
  <c r="U202"/>
  <c r="U203"/>
  <c r="U204"/>
  <c r="U143"/>
  <c r="U142"/>
  <c r="U147"/>
  <c r="U146"/>
  <c r="U150"/>
  <c r="U153"/>
  <c r="U149"/>
  <c r="U141"/>
  <c r="U21"/>
  <c r="U163"/>
  <c r="U189"/>
  <c r="U205"/>
  <c r="T24"/>
  <c r="T28"/>
  <c r="T30"/>
  <c r="T37"/>
  <c r="T23"/>
  <c r="T41"/>
  <c r="T44"/>
  <c r="T50"/>
  <c r="T43"/>
  <c r="T22"/>
  <c r="T197"/>
  <c r="T62"/>
  <c r="T61"/>
  <c r="T60"/>
  <c r="T198"/>
  <c r="T199"/>
  <c r="T200"/>
  <c r="T156"/>
  <c r="T201"/>
  <c r="T184"/>
  <c r="T202"/>
  <c r="T203"/>
  <c r="T204"/>
  <c r="T143"/>
  <c r="T142"/>
  <c r="T147"/>
  <c r="T146"/>
  <c r="T150"/>
  <c r="T153"/>
  <c r="T149"/>
  <c r="T141"/>
  <c r="T21"/>
  <c r="T163"/>
  <c r="T189"/>
  <c r="T205"/>
  <c r="S24"/>
  <c r="S28"/>
  <c r="S30"/>
  <c r="S37"/>
  <c r="S23"/>
  <c r="S41"/>
  <c r="S44"/>
  <c r="S50"/>
  <c r="S43"/>
  <c r="S22"/>
  <c r="S197"/>
  <c r="S62"/>
  <c r="S61"/>
  <c r="S60"/>
  <c r="S198"/>
  <c r="S199"/>
  <c r="S200"/>
  <c r="S156"/>
  <c r="S201"/>
  <c r="S184"/>
  <c r="S202"/>
  <c r="S203"/>
  <c r="S204"/>
  <c r="S143"/>
  <c r="S142"/>
  <c r="S147"/>
  <c r="S146"/>
  <c r="S150"/>
  <c r="S153"/>
  <c r="S149"/>
  <c r="S141"/>
  <c r="S21"/>
  <c r="S163"/>
  <c r="S189"/>
  <c r="S205"/>
  <c r="R24"/>
  <c r="R28"/>
  <c r="R30"/>
  <c r="R37"/>
  <c r="R23"/>
  <c r="R41"/>
  <c r="R44"/>
  <c r="R50"/>
  <c r="R43"/>
  <c r="R22"/>
  <c r="R197"/>
  <c r="R62"/>
  <c r="R61"/>
  <c r="R60"/>
  <c r="R198"/>
  <c r="R199"/>
  <c r="R200"/>
  <c r="R156"/>
  <c r="R201"/>
  <c r="R184"/>
  <c r="R202"/>
  <c r="R203"/>
  <c r="R204"/>
  <c r="R143"/>
  <c r="R142"/>
  <c r="R147"/>
  <c r="R146"/>
  <c r="R150"/>
  <c r="R153"/>
  <c r="R149"/>
  <c r="R141"/>
  <c r="R21"/>
  <c r="R163"/>
  <c r="R189"/>
  <c r="R205"/>
  <c r="Q24"/>
  <c r="Q28"/>
  <c r="Q30"/>
  <c r="Q37"/>
  <c r="Q23"/>
  <c r="Q41"/>
  <c r="Q44"/>
  <c r="Q50"/>
  <c r="Q43"/>
  <c r="Q22"/>
  <c r="Q197"/>
  <c r="Q62"/>
  <c r="Q61"/>
  <c r="Q60"/>
  <c r="Q198"/>
  <c r="Q199"/>
  <c r="Q200"/>
  <c r="Q156"/>
  <c r="Q201"/>
  <c r="Q184"/>
  <c r="Q202"/>
  <c r="Q203"/>
  <c r="Q204"/>
  <c r="Q143"/>
  <c r="Q142"/>
  <c r="Q147"/>
  <c r="Q146"/>
  <c r="Q150"/>
  <c r="Q153"/>
  <c r="Q149"/>
  <c r="Q141"/>
  <c r="Q21"/>
  <c r="Q163"/>
  <c r="Q189"/>
  <c r="Q205"/>
  <c r="P24"/>
  <c r="P28"/>
  <c r="P30"/>
  <c r="P37"/>
  <c r="P23"/>
  <c r="P41"/>
  <c r="P44"/>
  <c r="P50"/>
  <c r="P43"/>
  <c r="P22"/>
  <c r="P197"/>
  <c r="P62"/>
  <c r="P61"/>
  <c r="P60"/>
  <c r="P198"/>
  <c r="P199"/>
  <c r="P200"/>
  <c r="P156"/>
  <c r="P201"/>
  <c r="P184"/>
  <c r="P202"/>
  <c r="P203"/>
  <c r="P204"/>
  <c r="P143"/>
  <c r="P142"/>
  <c r="P147"/>
  <c r="P146"/>
  <c r="P150"/>
  <c r="P153"/>
  <c r="P149"/>
  <c r="P141"/>
  <c r="P21"/>
  <c r="P163"/>
  <c r="P189"/>
  <c r="P205"/>
  <c r="O24"/>
  <c r="O28"/>
  <c r="O30"/>
  <c r="O37"/>
  <c r="O23"/>
  <c r="O41"/>
  <c r="O44"/>
  <c r="O50"/>
  <c r="O43"/>
  <c r="O22"/>
  <c r="O197"/>
  <c r="O62"/>
  <c r="O61"/>
  <c r="O60"/>
  <c r="O198"/>
  <c r="O199"/>
  <c r="O200"/>
  <c r="O156"/>
  <c r="O201"/>
  <c r="O184"/>
  <c r="O202"/>
  <c r="O203"/>
  <c r="O204"/>
  <c r="O143"/>
  <c r="O142"/>
  <c r="O147"/>
  <c r="O146"/>
  <c r="O150"/>
  <c r="O153"/>
  <c r="O149"/>
  <c r="O141"/>
  <c r="O21"/>
  <c r="O163"/>
  <c r="O189"/>
  <c r="O205"/>
  <c r="N24"/>
  <c r="N28"/>
  <c r="N30"/>
  <c r="N37"/>
  <c r="N23"/>
  <c r="N41"/>
  <c r="N44"/>
  <c r="N50"/>
  <c r="N43"/>
  <c r="N22"/>
  <c r="N197"/>
  <c r="N62"/>
  <c r="N61"/>
  <c r="N60"/>
  <c r="N198"/>
  <c r="N199"/>
  <c r="N200"/>
  <c r="N156"/>
  <c r="N201"/>
  <c r="N184"/>
  <c r="N202"/>
  <c r="N203"/>
  <c r="N204"/>
  <c r="N143"/>
  <c r="N142"/>
  <c r="N147"/>
  <c r="N146"/>
  <c r="N150"/>
  <c r="N153"/>
  <c r="N149"/>
  <c r="N141"/>
  <c r="N21"/>
  <c r="N163"/>
  <c r="N189"/>
  <c r="N205"/>
  <c r="M24"/>
  <c r="M28"/>
  <c r="M30"/>
  <c r="M37"/>
  <c r="M23"/>
  <c r="M41"/>
  <c r="M44"/>
  <c r="M50"/>
  <c r="M43"/>
  <c r="M22"/>
  <c r="M197"/>
  <c r="M62"/>
  <c r="M61"/>
  <c r="M60"/>
  <c r="M198"/>
  <c r="M199"/>
  <c r="M200"/>
  <c r="M156"/>
  <c r="M201"/>
  <c r="M184"/>
  <c r="M202"/>
  <c r="M203"/>
  <c r="M204"/>
  <c r="M143"/>
  <c r="M142"/>
  <c r="M147"/>
  <c r="M146"/>
  <c r="M150"/>
  <c r="M153"/>
  <c r="M149"/>
  <c r="M141"/>
  <c r="M21"/>
  <c r="M163"/>
  <c r="M189"/>
  <c r="M205"/>
  <c r="L24"/>
  <c r="L28"/>
  <c r="L30"/>
  <c r="L37"/>
  <c r="L23"/>
  <c r="L41"/>
  <c r="L44"/>
  <c r="L50"/>
  <c r="L43"/>
  <c r="L22"/>
  <c r="L197"/>
  <c r="L62"/>
  <c r="L61"/>
  <c r="L60"/>
  <c r="L198"/>
  <c r="L199"/>
  <c r="L200"/>
  <c r="L156"/>
  <c r="L201"/>
  <c r="L184"/>
  <c r="L202"/>
  <c r="L203"/>
  <c r="L204"/>
  <c r="L143"/>
  <c r="L142"/>
  <c r="L147"/>
  <c r="L146"/>
  <c r="L150"/>
  <c r="L153"/>
  <c r="L149"/>
  <c r="L141"/>
  <c r="L21"/>
  <c r="L163"/>
  <c r="L189"/>
  <c r="L205"/>
  <c r="K24"/>
  <c r="K28"/>
  <c r="K30"/>
  <c r="K37"/>
  <c r="K23"/>
  <c r="K41"/>
  <c r="K44"/>
  <c r="K50"/>
  <c r="K43"/>
  <c r="K22"/>
  <c r="K197"/>
  <c r="K62"/>
  <c r="K61"/>
  <c r="K60"/>
  <c r="K198"/>
  <c r="K199"/>
  <c r="K200"/>
  <c r="K156"/>
  <c r="K201"/>
  <c r="K184"/>
  <c r="K202"/>
  <c r="K203"/>
  <c r="K204"/>
  <c r="K143"/>
  <c r="K142"/>
  <c r="K147"/>
  <c r="K146"/>
  <c r="K150"/>
  <c r="K153"/>
  <c r="K149"/>
  <c r="K141"/>
  <c r="K21"/>
  <c r="K163"/>
  <c r="K189"/>
  <c r="K205"/>
  <c r="J24"/>
  <c r="J28"/>
  <c r="J30"/>
  <c r="J37"/>
  <c r="J23"/>
  <c r="J41"/>
  <c r="J44"/>
  <c r="J50"/>
  <c r="J43"/>
  <c r="J22"/>
  <c r="J197"/>
  <c r="J62"/>
  <c r="J61"/>
  <c r="J60"/>
  <c r="J198"/>
  <c r="J199"/>
  <c r="J200"/>
  <c r="J156"/>
  <c r="J201"/>
  <c r="J184"/>
  <c r="J202"/>
  <c r="J203"/>
  <c r="J204"/>
  <c r="J143"/>
  <c r="J142"/>
  <c r="J147"/>
  <c r="J146"/>
  <c r="J150"/>
  <c r="J153"/>
  <c r="J149"/>
  <c r="J141"/>
  <c r="J21"/>
  <c r="J163"/>
  <c r="J189"/>
  <c r="J205"/>
  <c r="I24"/>
  <c r="I28"/>
  <c r="I30"/>
  <c r="I37"/>
  <c r="I23"/>
  <c r="I41"/>
  <c r="I44"/>
  <c r="I50"/>
  <c r="I43"/>
  <c r="I22"/>
  <c r="I197"/>
  <c r="I62"/>
  <c r="I61"/>
  <c r="I60"/>
  <c r="I198"/>
  <c r="I199"/>
  <c r="I200"/>
  <c r="I156"/>
  <c r="I201"/>
  <c r="I184"/>
  <c r="I202"/>
  <c r="I203"/>
  <c r="I204"/>
  <c r="I143"/>
  <c r="I142"/>
  <c r="I147"/>
  <c r="I146"/>
  <c r="I150"/>
  <c r="I153"/>
  <c r="I149"/>
  <c r="I141"/>
  <c r="I21"/>
  <c r="I163"/>
  <c r="I189"/>
  <c r="I205"/>
  <c r="H24"/>
  <c r="H28"/>
  <c r="H30"/>
  <c r="H37"/>
  <c r="H23"/>
  <c r="H41"/>
  <c r="H44"/>
  <c r="H50"/>
  <c r="H43"/>
  <c r="H22"/>
  <c r="H197"/>
  <c r="H62"/>
  <c r="H61"/>
  <c r="H60"/>
  <c r="H198"/>
  <c r="H199"/>
  <c r="H200"/>
  <c r="H156"/>
  <c r="H201"/>
  <c r="H184"/>
  <c r="H175"/>
  <c r="H202"/>
  <c r="H203"/>
  <c r="H204"/>
  <c r="H143"/>
  <c r="H142"/>
  <c r="H147"/>
  <c r="H146"/>
  <c r="H150"/>
  <c r="H153"/>
  <c r="H149"/>
  <c r="H141"/>
  <c r="H21"/>
  <c r="H163"/>
  <c r="H189"/>
  <c r="H205"/>
  <c r="G24"/>
  <c r="G28"/>
  <c r="G30"/>
  <c r="G37"/>
  <c r="G23"/>
  <c r="G41"/>
  <c r="G44"/>
  <c r="G50"/>
  <c r="G43"/>
  <c r="G22"/>
  <c r="G197"/>
  <c r="G62"/>
  <c r="G61"/>
  <c r="G60"/>
  <c r="G198"/>
  <c r="G199"/>
  <c r="G200"/>
  <c r="G156"/>
  <c r="G201"/>
  <c r="G184"/>
  <c r="G175"/>
  <c r="G202"/>
  <c r="G203"/>
  <c r="G204"/>
  <c r="G143"/>
  <c r="G142"/>
  <c r="G147"/>
  <c r="G146"/>
  <c r="G150"/>
  <c r="G153"/>
  <c r="G149"/>
  <c r="G141"/>
  <c r="G21"/>
  <c r="G163"/>
  <c r="G189"/>
  <c r="G205"/>
  <c r="F24"/>
  <c r="F28"/>
  <c r="F30"/>
  <c r="F37"/>
  <c r="F23"/>
  <c r="F41"/>
  <c r="F44"/>
  <c r="F50"/>
  <c r="F43"/>
  <c r="F22"/>
  <c r="F197"/>
  <c r="F62"/>
  <c r="F67"/>
  <c r="F61"/>
  <c r="F71"/>
  <c r="F80"/>
  <c r="F83"/>
  <c r="F94"/>
  <c r="F105"/>
  <c r="F109"/>
  <c r="F112"/>
  <c r="F118"/>
  <c r="F122"/>
  <c r="F125"/>
  <c r="F128"/>
  <c r="F70"/>
  <c r="F60"/>
  <c r="F198"/>
  <c r="F199"/>
  <c r="F200"/>
  <c r="F156"/>
  <c r="F201"/>
  <c r="F184"/>
  <c r="F175"/>
  <c r="F202"/>
  <c r="F203"/>
  <c r="F204"/>
  <c r="F143"/>
  <c r="F142"/>
  <c r="F147"/>
  <c r="F146"/>
  <c r="F150"/>
  <c r="F153"/>
  <c r="F149"/>
  <c r="F141"/>
  <c r="F21"/>
  <c r="F163"/>
  <c r="F189"/>
  <c r="F205"/>
  <c r="AJ191"/>
  <c r="AJ192"/>
  <c r="CY187"/>
  <c r="CW187"/>
  <c r="CU187"/>
  <c r="CS187"/>
  <c r="CQ187"/>
  <c r="CN187"/>
  <c r="CM187"/>
  <c r="CL187"/>
  <c r="CK187"/>
  <c r="B187"/>
  <c r="CY186"/>
  <c r="CW186"/>
  <c r="CU186"/>
  <c r="CS186"/>
  <c r="CQ186"/>
  <c r="CN186"/>
  <c r="CM186"/>
  <c r="CL186"/>
  <c r="CK186"/>
  <c r="B186"/>
  <c r="CY185"/>
  <c r="CW185"/>
  <c r="CU185"/>
  <c r="CS185"/>
  <c r="CQ185"/>
  <c r="CN185"/>
  <c r="CM185"/>
  <c r="CL185"/>
  <c r="CK185"/>
  <c r="B185"/>
  <c r="DJ184"/>
  <c r="DH184"/>
  <c r="DF184"/>
  <c r="DD184"/>
  <c r="DB184"/>
  <c r="CX184"/>
  <c r="CY184"/>
  <c r="CW184"/>
  <c r="CV184"/>
  <c r="CT184"/>
  <c r="CU184"/>
  <c r="CS184"/>
  <c r="CR184"/>
  <c r="CP184"/>
  <c r="CQ184"/>
  <c r="CY183"/>
  <c r="CW183"/>
  <c r="CU183"/>
  <c r="CS183"/>
  <c r="AE183"/>
  <c r="AF183"/>
  <c r="AJ183"/>
  <c r="CQ183"/>
  <c r="CN183"/>
  <c r="CM183"/>
  <c r="CL183"/>
  <c r="CK183"/>
  <c r="B183"/>
  <c r="CY182"/>
  <c r="CW182"/>
  <c r="CU182"/>
  <c r="CS182"/>
  <c r="AE182"/>
  <c r="AF182"/>
  <c r="AJ182"/>
  <c r="CQ182"/>
  <c r="CN182"/>
  <c r="CM182"/>
  <c r="CL182"/>
  <c r="CK182"/>
  <c r="B182"/>
  <c r="DJ181"/>
  <c r="DH181"/>
  <c r="DF181"/>
  <c r="DD181"/>
  <c r="DB181"/>
  <c r="CX181"/>
  <c r="CY181"/>
  <c r="CW181"/>
  <c r="CV181"/>
  <c r="CT181"/>
  <c r="CU181"/>
  <c r="CS181"/>
  <c r="CR181"/>
  <c r="CP181"/>
  <c r="CQ181"/>
  <c r="B181"/>
  <c r="DJ180"/>
  <c r="DH180"/>
  <c r="DF180"/>
  <c r="DD180"/>
  <c r="DB180"/>
  <c r="CY180"/>
  <c r="CW180"/>
  <c r="CU180"/>
  <c r="CS180"/>
  <c r="CQ180"/>
  <c r="B180"/>
  <c r="DJ179"/>
  <c r="DH179"/>
  <c r="DF179"/>
  <c r="DD179"/>
  <c r="DB179"/>
  <c r="CY179"/>
  <c r="CW179"/>
  <c r="CU179"/>
  <c r="CS179"/>
  <c r="CQ179"/>
  <c r="B179"/>
  <c r="DJ178"/>
  <c r="DH178"/>
  <c r="DF178"/>
  <c r="DD178"/>
  <c r="DB178"/>
  <c r="CY178"/>
  <c r="CW178"/>
  <c r="CU178"/>
  <c r="CS178"/>
  <c r="CQ178"/>
  <c r="B178"/>
  <c r="CY177"/>
  <c r="CW177"/>
  <c r="CU177"/>
  <c r="CS177"/>
  <c r="CQ177"/>
  <c r="CN177"/>
  <c r="CM177"/>
  <c r="CL177"/>
  <c r="CK177"/>
  <c r="B177"/>
  <c r="CY176"/>
  <c r="CW176"/>
  <c r="CU176"/>
  <c r="CS176"/>
  <c r="CQ176"/>
  <c r="CN176"/>
  <c r="CM176"/>
  <c r="CL176"/>
  <c r="CK176"/>
  <c r="B176"/>
  <c r="DJ175"/>
  <c r="DH175"/>
  <c r="DF175"/>
  <c r="DD175"/>
  <c r="DB175"/>
  <c r="CY175"/>
  <c r="CX175"/>
  <c r="CW175"/>
  <c r="CV175"/>
  <c r="CU175"/>
  <c r="CT175"/>
  <c r="CS175"/>
  <c r="CR175"/>
  <c r="CQ175"/>
  <c r="CP175"/>
  <c r="DJ174"/>
  <c r="DH174"/>
  <c r="DF174"/>
  <c r="DD174"/>
  <c r="DB174"/>
  <c r="CY174"/>
  <c r="CW174"/>
  <c r="CU174"/>
  <c r="CS174"/>
  <c r="CQ174"/>
  <c r="B174"/>
  <c r="DJ173"/>
  <c r="DH173"/>
  <c r="DF173"/>
  <c r="DD173"/>
  <c r="DB173"/>
  <c r="CY173"/>
  <c r="CW173"/>
  <c r="CU173"/>
  <c r="CS173"/>
  <c r="CQ173"/>
  <c r="B173"/>
  <c r="DJ172"/>
  <c r="DH172"/>
  <c r="DF172"/>
  <c r="DD172"/>
  <c r="DB172"/>
  <c r="CY172"/>
  <c r="CW172"/>
  <c r="CU172"/>
  <c r="CS172"/>
  <c r="CQ172"/>
  <c r="B172"/>
  <c r="CY171"/>
  <c r="CW171"/>
  <c r="CU171"/>
  <c r="CS171"/>
  <c r="AE171"/>
  <c r="AF171"/>
  <c r="AJ171"/>
  <c r="CQ171"/>
  <c r="CN171"/>
  <c r="CM171"/>
  <c r="CL171"/>
  <c r="CK171"/>
  <c r="B171"/>
  <c r="CY170"/>
  <c r="CW170"/>
  <c r="CU170"/>
  <c r="CS170"/>
  <c r="AE170"/>
  <c r="AF170"/>
  <c r="AJ170"/>
  <c r="CQ170"/>
  <c r="CN170"/>
  <c r="CM170"/>
  <c r="CL170"/>
  <c r="CK170"/>
  <c r="B170"/>
  <c r="DJ169"/>
  <c r="DH169"/>
  <c r="DF169"/>
  <c r="DD169"/>
  <c r="DB169"/>
  <c r="CX169"/>
  <c r="CY169"/>
  <c r="CW169"/>
  <c r="CV169"/>
  <c r="CT169"/>
  <c r="CU169"/>
  <c r="CS169"/>
  <c r="CR169"/>
  <c r="CP169"/>
  <c r="CQ169"/>
  <c r="DJ168"/>
  <c r="DH168"/>
  <c r="DF168"/>
  <c r="DD168"/>
  <c r="DB168"/>
  <c r="CY168"/>
  <c r="CW168"/>
  <c r="CU168"/>
  <c r="CS168"/>
  <c r="CQ168"/>
  <c r="B168"/>
  <c r="DJ167"/>
  <c r="DH167"/>
  <c r="DF167"/>
  <c r="DD167"/>
  <c r="DB167"/>
  <c r="CY167"/>
  <c r="CW167"/>
  <c r="CU167"/>
  <c r="CS167"/>
  <c r="CQ167"/>
  <c r="B167"/>
  <c r="DJ166"/>
  <c r="DH166"/>
  <c r="DF166"/>
  <c r="DD166"/>
  <c r="DB166"/>
  <c r="CY166"/>
  <c r="CW166"/>
  <c r="CU166"/>
  <c r="CS166"/>
  <c r="CQ166"/>
  <c r="B166"/>
  <c r="DJ165"/>
  <c r="DH165"/>
  <c r="DF165"/>
  <c r="DD165"/>
  <c r="DB165"/>
  <c r="CY165"/>
  <c r="CW165"/>
  <c r="CU165"/>
  <c r="CS165"/>
  <c r="CQ165"/>
  <c r="B165"/>
  <c r="DJ164"/>
  <c r="DH164"/>
  <c r="DF164"/>
  <c r="DD164"/>
  <c r="DB164"/>
  <c r="CY164"/>
  <c r="CW164"/>
  <c r="CU164"/>
  <c r="CS164"/>
  <c r="CQ164"/>
  <c r="B164"/>
  <c r="DJ163"/>
  <c r="DI163"/>
  <c r="DH163"/>
  <c r="DG163"/>
  <c r="DF163"/>
  <c r="DE163"/>
  <c r="DD163"/>
  <c r="DC163"/>
  <c r="DA163"/>
  <c r="CY163"/>
  <c r="CX163"/>
  <c r="CW163"/>
  <c r="CV163"/>
  <c r="CU163"/>
  <c r="CT163"/>
  <c r="CS163"/>
  <c r="CR163"/>
  <c r="CQ163"/>
  <c r="CP163"/>
  <c r="CU162"/>
  <c r="DJ162"/>
  <c r="DF162"/>
  <c r="CY162"/>
  <c r="CQ162"/>
  <c r="CY161"/>
  <c r="CW161"/>
  <c r="CU161"/>
  <c r="CS161"/>
  <c r="CQ161"/>
  <c r="B161"/>
  <c r="DJ160"/>
  <c r="DH160"/>
  <c r="DF160"/>
  <c r="DD160"/>
  <c r="DB160"/>
  <c r="CY160"/>
  <c r="CW160"/>
  <c r="CU160"/>
  <c r="CS160"/>
  <c r="CQ160"/>
  <c r="B160"/>
  <c r="DJ159"/>
  <c r="DH159"/>
  <c r="DF159"/>
  <c r="DD159"/>
  <c r="DB159"/>
  <c r="CY159"/>
  <c r="CW159"/>
  <c r="CU159"/>
  <c r="CS159"/>
  <c r="CQ159"/>
  <c r="B159"/>
  <c r="CU158"/>
  <c r="DJ158"/>
  <c r="DH158"/>
  <c r="DF158"/>
  <c r="DD158"/>
  <c r="CY158"/>
  <c r="CW158"/>
  <c r="CS158"/>
  <c r="CQ158"/>
  <c r="CN158"/>
  <c r="CM158"/>
  <c r="CL158"/>
  <c r="CK158"/>
  <c r="B158"/>
  <c r="A158"/>
  <c r="CU157"/>
  <c r="DJ157"/>
  <c r="DH157"/>
  <c r="DF157"/>
  <c r="DD157"/>
  <c r="CY157"/>
  <c r="CW157"/>
  <c r="CS157"/>
  <c r="CQ157"/>
  <c r="CN157"/>
  <c r="CM157"/>
  <c r="CL157"/>
  <c r="CK157"/>
  <c r="B157"/>
  <c r="A157"/>
  <c r="DJ156"/>
  <c r="DH156"/>
  <c r="DF156"/>
  <c r="DD156"/>
  <c r="DB156"/>
  <c r="CX156"/>
  <c r="CY156"/>
  <c r="CW156"/>
  <c r="CV156"/>
  <c r="CU156"/>
  <c r="CT156"/>
  <c r="CS156"/>
  <c r="CR156"/>
  <c r="CP156"/>
  <c r="CQ156"/>
  <c r="DJ155"/>
  <c r="DH155"/>
  <c r="DF155"/>
  <c r="DD155"/>
  <c r="DB155"/>
  <c r="CY155"/>
  <c r="CW155"/>
  <c r="CU155"/>
  <c r="CS155"/>
  <c r="CQ155"/>
  <c r="B155"/>
  <c r="DJ154"/>
  <c r="DH154"/>
  <c r="DF154"/>
  <c r="DD154"/>
  <c r="DB154"/>
  <c r="CY154"/>
  <c r="CW154"/>
  <c r="CU154"/>
  <c r="CS154"/>
  <c r="CQ154"/>
  <c r="B154"/>
  <c r="DI153"/>
  <c r="DJ153"/>
  <c r="DH153"/>
  <c r="DG153"/>
  <c r="DE153"/>
  <c r="DF153"/>
  <c r="DD153"/>
  <c r="DC153"/>
  <c r="DA153"/>
  <c r="CX153"/>
  <c r="CY153"/>
  <c r="CW153"/>
  <c r="CV153"/>
  <c r="CT153"/>
  <c r="CU153"/>
  <c r="CS153"/>
  <c r="CR153"/>
  <c r="CP153"/>
  <c r="CQ153"/>
  <c r="CN153"/>
  <c r="CM153"/>
  <c r="CL153"/>
  <c r="CK153"/>
  <c r="CU152"/>
  <c r="DJ152"/>
  <c r="DH152"/>
  <c r="DF152"/>
  <c r="DD152"/>
  <c r="CY152"/>
  <c r="CW152"/>
  <c r="CS152"/>
  <c r="CQ152"/>
  <c r="B152"/>
  <c r="CU151"/>
  <c r="DJ151"/>
  <c r="DH151"/>
  <c r="DF151"/>
  <c r="DD151"/>
  <c r="CY151"/>
  <c r="CW151"/>
  <c r="CS151"/>
  <c r="CQ151"/>
  <c r="B151"/>
  <c r="DJ150"/>
  <c r="DH150"/>
  <c r="DF150"/>
  <c r="DD150"/>
  <c r="DB150"/>
  <c r="CX150"/>
  <c r="CY150"/>
  <c r="CW150"/>
  <c r="CV150"/>
  <c r="CT150"/>
  <c r="CU150"/>
  <c r="CS150"/>
  <c r="CR150"/>
  <c r="CP150"/>
  <c r="CQ150"/>
  <c r="CN150"/>
  <c r="CM150"/>
  <c r="CL150"/>
  <c r="CK150"/>
  <c r="DI149"/>
  <c r="DJ149"/>
  <c r="DH149"/>
  <c r="DG149"/>
  <c r="DE149"/>
  <c r="DF149"/>
  <c r="DD149"/>
  <c r="DC149"/>
  <c r="DA149"/>
  <c r="CX149"/>
  <c r="CY149"/>
  <c r="CW149"/>
  <c r="CV149"/>
  <c r="CT149"/>
  <c r="CU149"/>
  <c r="CS149"/>
  <c r="CR149"/>
  <c r="CP149"/>
  <c r="CQ149"/>
  <c r="CN149"/>
  <c r="CM149"/>
  <c r="CL149"/>
  <c r="CK149"/>
  <c r="DJ148"/>
  <c r="DH148"/>
  <c r="DF148"/>
  <c r="DD148"/>
  <c r="DB148"/>
  <c r="CY148"/>
  <c r="CW148"/>
  <c r="CU148"/>
  <c r="CS148"/>
  <c r="CQ148"/>
  <c r="B148"/>
  <c r="DI147"/>
  <c r="CT147"/>
  <c r="CU147"/>
  <c r="DJ147"/>
  <c r="DH147"/>
  <c r="DG147"/>
  <c r="DE147"/>
  <c r="DF147"/>
  <c r="DD147"/>
  <c r="DC147"/>
  <c r="DA147"/>
  <c r="CX147"/>
  <c r="CY147"/>
  <c r="CW147"/>
  <c r="CV147"/>
  <c r="CS147"/>
  <c r="CR147"/>
  <c r="CP147"/>
  <c r="CQ147"/>
  <c r="CN147"/>
  <c r="CM147"/>
  <c r="CL147"/>
  <c r="CK147"/>
  <c r="DI146"/>
  <c r="CT146"/>
  <c r="CU146"/>
  <c r="DJ146"/>
  <c r="DH146"/>
  <c r="DG146"/>
  <c r="DE146"/>
  <c r="DF146"/>
  <c r="DD146"/>
  <c r="DC146"/>
  <c r="DA146"/>
  <c r="CX146"/>
  <c r="CY146"/>
  <c r="CW146"/>
  <c r="CV146"/>
  <c r="CS146"/>
  <c r="CR146"/>
  <c r="CP146"/>
  <c r="CQ146"/>
  <c r="CN146"/>
  <c r="CM146"/>
  <c r="CL146"/>
  <c r="CK146"/>
  <c r="DJ145"/>
  <c r="DH145"/>
  <c r="DF145"/>
  <c r="DD145"/>
  <c r="DB145"/>
  <c r="CY145"/>
  <c r="CW145"/>
  <c r="CU145"/>
  <c r="CS145"/>
  <c r="CQ145"/>
  <c r="B145"/>
  <c r="A145"/>
  <c r="CY144"/>
  <c r="CW144"/>
  <c r="CU144"/>
  <c r="CS144"/>
  <c r="CQ144"/>
  <c r="B144"/>
  <c r="A144"/>
  <c r="DI143"/>
  <c r="CT143"/>
  <c r="CU143"/>
  <c r="DJ143"/>
  <c r="DH143"/>
  <c r="DG143"/>
  <c r="DE143"/>
  <c r="DF143"/>
  <c r="DD143"/>
  <c r="DC143"/>
  <c r="DA143"/>
  <c r="CX143"/>
  <c r="CY143"/>
  <c r="CW143"/>
  <c r="CV143"/>
  <c r="CS143"/>
  <c r="CR143"/>
  <c r="CP143"/>
  <c r="CQ143"/>
  <c r="CN143"/>
  <c r="CM143"/>
  <c r="CL143"/>
  <c r="CK143"/>
  <c r="DI142"/>
  <c r="CT142"/>
  <c r="CU142"/>
  <c r="DJ142"/>
  <c r="DH142"/>
  <c r="DG142"/>
  <c r="DE142"/>
  <c r="DF142"/>
  <c r="DD142"/>
  <c r="DC142"/>
  <c r="DA142"/>
  <c r="CX142"/>
  <c r="CY142"/>
  <c r="CW142"/>
  <c r="CV142"/>
  <c r="CS142"/>
  <c r="CR142"/>
  <c r="CP142"/>
  <c r="CQ142"/>
  <c r="CN142"/>
  <c r="CM142"/>
  <c r="CL142"/>
  <c r="CK142"/>
  <c r="DI141"/>
  <c r="CT141"/>
  <c r="CU141"/>
  <c r="DJ141"/>
  <c r="DH141"/>
  <c r="DG141"/>
  <c r="DE141"/>
  <c r="DF141"/>
  <c r="DD141"/>
  <c r="DC141"/>
  <c r="DA141"/>
  <c r="CX141"/>
  <c r="CY141"/>
  <c r="CW141"/>
  <c r="CV141"/>
  <c r="CS141"/>
  <c r="CR141"/>
  <c r="CP141"/>
  <c r="CQ141"/>
  <c r="CN141"/>
  <c r="CM141"/>
  <c r="CL141"/>
  <c r="CK141"/>
  <c r="CU140"/>
  <c r="DJ140"/>
  <c r="DF140"/>
  <c r="CY140"/>
  <c r="CQ140"/>
  <c r="CU139"/>
  <c r="DJ139"/>
  <c r="DH139"/>
  <c r="DF139"/>
  <c r="DD139"/>
  <c r="CY139"/>
  <c r="CW139"/>
  <c r="CS139"/>
  <c r="AE139"/>
  <c r="AF139"/>
  <c r="AJ139"/>
  <c r="CQ139"/>
  <c r="CN139"/>
  <c r="CM139"/>
  <c r="CL139"/>
  <c r="CK139"/>
  <c r="B139"/>
  <c r="CU138"/>
  <c r="DJ138"/>
  <c r="DH138"/>
  <c r="DF138"/>
  <c r="DD138"/>
  <c r="CY138"/>
  <c r="CW138"/>
  <c r="CS138"/>
  <c r="AE138"/>
  <c r="AF138"/>
  <c r="AJ138"/>
  <c r="CQ138"/>
  <c r="CN138"/>
  <c r="CM138"/>
  <c r="CL138"/>
  <c r="CK138"/>
  <c r="B138"/>
  <c r="CU137"/>
  <c r="DJ137"/>
  <c r="DH137"/>
  <c r="DF137"/>
  <c r="DD137"/>
  <c r="CY137"/>
  <c r="CW137"/>
  <c r="CS137"/>
  <c r="AE137"/>
  <c r="AF137"/>
  <c r="AJ137"/>
  <c r="CQ137"/>
  <c r="CN137"/>
  <c r="CM137"/>
  <c r="CL137"/>
  <c r="CK137"/>
  <c r="B137"/>
  <c r="DI136"/>
  <c r="CT136"/>
  <c r="CU136"/>
  <c r="DJ136"/>
  <c r="DH136"/>
  <c r="DG136"/>
  <c r="DE136"/>
  <c r="DF136"/>
  <c r="DD136"/>
  <c r="DC136"/>
  <c r="DA136"/>
  <c r="CX136"/>
  <c r="CY136"/>
  <c r="CW136"/>
  <c r="CV136"/>
  <c r="CS136"/>
  <c r="CR136"/>
  <c r="CP136"/>
  <c r="CQ136"/>
  <c r="CN136"/>
  <c r="CM136"/>
  <c r="CL136"/>
  <c r="CK136"/>
  <c r="CU135"/>
  <c r="DJ135"/>
  <c r="DH135"/>
  <c r="DF135"/>
  <c r="DD135"/>
  <c r="CY135"/>
  <c r="CW135"/>
  <c r="CS135"/>
  <c r="CQ135"/>
  <c r="CN135"/>
  <c r="CM135"/>
  <c r="CL135"/>
  <c r="CK135"/>
  <c r="B135"/>
  <c r="CU134"/>
  <c r="DJ134"/>
  <c r="DH134"/>
  <c r="DF134"/>
  <c r="DD134"/>
  <c r="CY134"/>
  <c r="CW134"/>
  <c r="CS134"/>
  <c r="CQ134"/>
  <c r="CN134"/>
  <c r="CM134"/>
  <c r="CL134"/>
  <c r="CK134"/>
  <c r="B134"/>
  <c r="CU133"/>
  <c r="DJ133"/>
  <c r="DH133"/>
  <c r="DF133"/>
  <c r="DD133"/>
  <c r="CY133"/>
  <c r="CW133"/>
  <c r="CS133"/>
  <c r="CQ133"/>
  <c r="CN133"/>
  <c r="CM133"/>
  <c r="CL133"/>
  <c r="CK133"/>
  <c r="B133"/>
  <c r="CU132"/>
  <c r="DJ132"/>
  <c r="DH132"/>
  <c r="DF132"/>
  <c r="DD132"/>
  <c r="CY132"/>
  <c r="CW132"/>
  <c r="CS132"/>
  <c r="CQ132"/>
  <c r="CN132"/>
  <c r="CM132"/>
  <c r="CL132"/>
  <c r="CK132"/>
  <c r="B132"/>
  <c r="CU131"/>
  <c r="DJ131"/>
  <c r="DH131"/>
  <c r="DF131"/>
  <c r="DD131"/>
  <c r="CY131"/>
  <c r="CW131"/>
  <c r="CS131"/>
  <c r="CQ131"/>
  <c r="CN131"/>
  <c r="CM131"/>
  <c r="CL131"/>
  <c r="CK131"/>
  <c r="B131"/>
  <c r="CU130"/>
  <c r="DJ130"/>
  <c r="DH130"/>
  <c r="DF130"/>
  <c r="DD130"/>
  <c r="CY130"/>
  <c r="CW130"/>
  <c r="CS130"/>
  <c r="CQ130"/>
  <c r="CN130"/>
  <c r="CM130"/>
  <c r="CL130"/>
  <c r="CK130"/>
  <c r="B130"/>
  <c r="CU129"/>
  <c r="DJ129"/>
  <c r="DH129"/>
  <c r="DF129"/>
  <c r="DD129"/>
  <c r="CY129"/>
  <c r="CW129"/>
  <c r="CS129"/>
  <c r="CQ129"/>
  <c r="CN129"/>
  <c r="CM129"/>
  <c r="CL129"/>
  <c r="CK129"/>
  <c r="B129"/>
  <c r="DI128"/>
  <c r="CT128"/>
  <c r="CU128"/>
  <c r="DJ128"/>
  <c r="DH128"/>
  <c r="DG128"/>
  <c r="DE128"/>
  <c r="DF128"/>
  <c r="DD128"/>
  <c r="DC128"/>
  <c r="DA128"/>
  <c r="CX128"/>
  <c r="CY128"/>
  <c r="CW128"/>
  <c r="CV128"/>
  <c r="CS128"/>
  <c r="CR128"/>
  <c r="CP128"/>
  <c r="CQ128"/>
  <c r="CN128"/>
  <c r="CM128"/>
  <c r="CL128"/>
  <c r="CK128"/>
  <c r="AF128"/>
  <c r="AE128"/>
  <c r="CU127"/>
  <c r="DJ127"/>
  <c r="DH127"/>
  <c r="DF127"/>
  <c r="DD127"/>
  <c r="CY127"/>
  <c r="CW127"/>
  <c r="CS127"/>
  <c r="CQ127"/>
  <c r="CN127"/>
  <c r="CM127"/>
  <c r="CL127"/>
  <c r="CK127"/>
  <c r="B127"/>
  <c r="CU126"/>
  <c r="DJ126"/>
  <c r="DH126"/>
  <c r="DF126"/>
  <c r="DD126"/>
  <c r="CY126"/>
  <c r="CW126"/>
  <c r="CS126"/>
  <c r="CQ126"/>
  <c r="CN126"/>
  <c r="CM126"/>
  <c r="CL126"/>
  <c r="CK126"/>
  <c r="B126"/>
  <c r="DI125"/>
  <c r="CT125"/>
  <c r="CU125"/>
  <c r="DJ125"/>
  <c r="DH125"/>
  <c r="DG125"/>
  <c r="DE125"/>
  <c r="DF125"/>
  <c r="DD125"/>
  <c r="DC125"/>
  <c r="DA125"/>
  <c r="CX125"/>
  <c r="CY125"/>
  <c r="CW125"/>
  <c r="CV125"/>
  <c r="CS125"/>
  <c r="CR125"/>
  <c r="CP125"/>
  <c r="CQ125"/>
  <c r="CN125"/>
  <c r="CM125"/>
  <c r="CL125"/>
  <c r="CK125"/>
  <c r="AF125"/>
  <c r="AE125"/>
  <c r="CU124"/>
  <c r="DJ124"/>
  <c r="DH124"/>
  <c r="DF124"/>
  <c r="DD124"/>
  <c r="CY124"/>
  <c r="CW124"/>
  <c r="CS124"/>
  <c r="CQ124"/>
  <c r="CN124"/>
  <c r="CM124"/>
  <c r="CL124"/>
  <c r="CK124"/>
  <c r="B124"/>
  <c r="CU123"/>
  <c r="DJ123"/>
  <c r="DH123"/>
  <c r="DF123"/>
  <c r="DD123"/>
  <c r="CY123"/>
  <c r="CW123"/>
  <c r="CS123"/>
  <c r="AE123"/>
  <c r="AF123"/>
  <c r="AJ123"/>
  <c r="CQ123"/>
  <c r="CN123"/>
  <c r="CM123"/>
  <c r="CL123"/>
  <c r="CK123"/>
  <c r="B123"/>
  <c r="DI122"/>
  <c r="CT122"/>
  <c r="CU122"/>
  <c r="DJ122"/>
  <c r="DH122"/>
  <c r="DG122"/>
  <c r="DE122"/>
  <c r="DF122"/>
  <c r="DD122"/>
  <c r="DC122"/>
  <c r="DA122"/>
  <c r="CX122"/>
  <c r="CY122"/>
  <c r="CW122"/>
  <c r="CV122"/>
  <c r="CS122"/>
  <c r="CR122"/>
  <c r="CP122"/>
  <c r="CQ122"/>
  <c r="CN122"/>
  <c r="CM122"/>
  <c r="CL122"/>
  <c r="CK122"/>
  <c r="AF122"/>
  <c r="AE122"/>
  <c r="CU121"/>
  <c r="DJ121"/>
  <c r="DH121"/>
  <c r="DF121"/>
  <c r="DD121"/>
  <c r="CY121"/>
  <c r="CW121"/>
  <c r="CS121"/>
  <c r="CQ121"/>
  <c r="CN121"/>
  <c r="CM121"/>
  <c r="CL121"/>
  <c r="CK121"/>
  <c r="B121"/>
  <c r="CU120"/>
  <c r="DJ120"/>
  <c r="DH120"/>
  <c r="DF120"/>
  <c r="DD120"/>
  <c r="CY120"/>
  <c r="CW120"/>
  <c r="CS120"/>
  <c r="CQ120"/>
  <c r="CN120"/>
  <c r="CM120"/>
  <c r="CL120"/>
  <c r="CK120"/>
  <c r="B120"/>
  <c r="CU119"/>
  <c r="DJ119"/>
  <c r="DH119"/>
  <c r="DF119"/>
  <c r="DD119"/>
  <c r="CY119"/>
  <c r="CW119"/>
  <c r="CS119"/>
  <c r="CQ119"/>
  <c r="CN119"/>
  <c r="CM119"/>
  <c r="CL119"/>
  <c r="CK119"/>
  <c r="B119"/>
  <c r="DI118"/>
  <c r="CT118"/>
  <c r="CU118"/>
  <c r="DJ118"/>
  <c r="DH118"/>
  <c r="DG118"/>
  <c r="DE118"/>
  <c r="DF118"/>
  <c r="DD118"/>
  <c r="DC118"/>
  <c r="DA118"/>
  <c r="CX118"/>
  <c r="CY118"/>
  <c r="CW118"/>
  <c r="CV118"/>
  <c r="CS118"/>
  <c r="CR118"/>
  <c r="CP118"/>
  <c r="CQ118"/>
  <c r="CN118"/>
  <c r="CM118"/>
  <c r="CL118"/>
  <c r="CK118"/>
  <c r="AF118"/>
  <c r="AE118"/>
  <c r="CU117"/>
  <c r="DJ117"/>
  <c r="DH117"/>
  <c r="DF117"/>
  <c r="DD117"/>
  <c r="CY117"/>
  <c r="CW117"/>
  <c r="CS117"/>
  <c r="CQ117"/>
  <c r="CN117"/>
  <c r="CM117"/>
  <c r="CL117"/>
  <c r="CK117"/>
  <c r="B117"/>
  <c r="CU116"/>
  <c r="DJ116"/>
  <c r="DH116"/>
  <c r="DF116"/>
  <c r="DD116"/>
  <c r="CY116"/>
  <c r="CW116"/>
  <c r="CS116"/>
  <c r="CQ116"/>
  <c r="CN116"/>
  <c r="CM116"/>
  <c r="CL116"/>
  <c r="CK116"/>
  <c r="B116"/>
  <c r="CU115"/>
  <c r="DJ115"/>
  <c r="DH115"/>
  <c r="DF115"/>
  <c r="DD115"/>
  <c r="CY115"/>
  <c r="CW115"/>
  <c r="CS115"/>
  <c r="CQ115"/>
  <c r="CN115"/>
  <c r="CM115"/>
  <c r="CL115"/>
  <c r="CK115"/>
  <c r="B115"/>
  <c r="CU114"/>
  <c r="DJ114"/>
  <c r="DH114"/>
  <c r="DF114"/>
  <c r="DD114"/>
  <c r="CY114"/>
  <c r="CW114"/>
  <c r="CS114"/>
  <c r="CQ114"/>
  <c r="CN114"/>
  <c r="CM114"/>
  <c r="CL114"/>
  <c r="CK114"/>
  <c r="B114"/>
  <c r="CU113"/>
  <c r="DJ113"/>
  <c r="DH113"/>
  <c r="DF113"/>
  <c r="DD113"/>
  <c r="CY113"/>
  <c r="CW113"/>
  <c r="CS113"/>
  <c r="CQ113"/>
  <c r="CN113"/>
  <c r="CM113"/>
  <c r="CL113"/>
  <c r="CK113"/>
  <c r="B113"/>
  <c r="DI112"/>
  <c r="CT112"/>
  <c r="CU112"/>
  <c r="DJ112"/>
  <c r="DH112"/>
  <c r="DG112"/>
  <c r="DE112"/>
  <c r="DF112"/>
  <c r="DD112"/>
  <c r="DC112"/>
  <c r="DA112"/>
  <c r="CX112"/>
  <c r="CY112"/>
  <c r="CW112"/>
  <c r="CV112"/>
  <c r="CS112"/>
  <c r="CR112"/>
  <c r="CP112"/>
  <c r="CQ112"/>
  <c r="CN112"/>
  <c r="CM112"/>
  <c r="CL112"/>
  <c r="CK112"/>
  <c r="AF112"/>
  <c r="AE112"/>
  <c r="CU111"/>
  <c r="DJ111"/>
  <c r="DH111"/>
  <c r="DF111"/>
  <c r="DD111"/>
  <c r="CY111"/>
  <c r="CW111"/>
  <c r="CS111"/>
  <c r="CQ111"/>
  <c r="CN111"/>
  <c r="CM111"/>
  <c r="CL111"/>
  <c r="CK111"/>
  <c r="B111"/>
  <c r="CU110"/>
  <c r="DJ110"/>
  <c r="DH110"/>
  <c r="DF110"/>
  <c r="DD110"/>
  <c r="CY110"/>
  <c r="CW110"/>
  <c r="CS110"/>
  <c r="CQ110"/>
  <c r="CN110"/>
  <c r="CM110"/>
  <c r="CL110"/>
  <c r="CK110"/>
  <c r="B110"/>
  <c r="DI109"/>
  <c r="CT109"/>
  <c r="CU109"/>
  <c r="DJ109"/>
  <c r="DH109"/>
  <c r="DG109"/>
  <c r="DE109"/>
  <c r="DF109"/>
  <c r="DD109"/>
  <c r="DC109"/>
  <c r="DA109"/>
  <c r="CX109"/>
  <c r="CY109"/>
  <c r="CW109"/>
  <c r="CV109"/>
  <c r="CS109"/>
  <c r="CR109"/>
  <c r="CP109"/>
  <c r="CQ109"/>
  <c r="CN109"/>
  <c r="CM109"/>
  <c r="CL109"/>
  <c r="CK109"/>
  <c r="AF109"/>
  <c r="AE109"/>
  <c r="CU108"/>
  <c r="DJ108"/>
  <c r="DH108"/>
  <c r="DF108"/>
  <c r="DD108"/>
  <c r="CY108"/>
  <c r="CW108"/>
  <c r="CS108"/>
  <c r="CQ108"/>
  <c r="CN108"/>
  <c r="CM108"/>
  <c r="CL108"/>
  <c r="CK108"/>
  <c r="B108"/>
  <c r="CU107"/>
  <c r="DJ107"/>
  <c r="DH107"/>
  <c r="DF107"/>
  <c r="DD107"/>
  <c r="CY107"/>
  <c r="CW107"/>
  <c r="CS107"/>
  <c r="CQ107"/>
  <c r="CN107"/>
  <c r="CM107"/>
  <c r="CL107"/>
  <c r="CK107"/>
  <c r="B107"/>
  <c r="CU106"/>
  <c r="DJ106"/>
  <c r="DH106"/>
  <c r="DF106"/>
  <c r="DD106"/>
  <c r="CY106"/>
  <c r="CW106"/>
  <c r="CS106"/>
  <c r="CQ106"/>
  <c r="CN106"/>
  <c r="CM106"/>
  <c r="CL106"/>
  <c r="CK106"/>
  <c r="B106"/>
  <c r="DI105"/>
  <c r="CT105"/>
  <c r="CU105"/>
  <c r="DJ105"/>
  <c r="DH105"/>
  <c r="DG105"/>
  <c r="DE105"/>
  <c r="DF105"/>
  <c r="DD105"/>
  <c r="DC105"/>
  <c r="DA105"/>
  <c r="CX105"/>
  <c r="CY105"/>
  <c r="CW105"/>
  <c r="CV105"/>
  <c r="CS105"/>
  <c r="CR105"/>
  <c r="CP105"/>
  <c r="CQ105"/>
  <c r="CN105"/>
  <c r="CM105"/>
  <c r="CL105"/>
  <c r="CK105"/>
  <c r="AF105"/>
  <c r="AE105"/>
  <c r="CU104"/>
  <c r="DJ104"/>
  <c r="DH104"/>
  <c r="DF104"/>
  <c r="DD104"/>
  <c r="CY104"/>
  <c r="CW104"/>
  <c r="CS104"/>
  <c r="CQ104"/>
  <c r="CN104"/>
  <c r="CM104"/>
  <c r="CL104"/>
  <c r="CK104"/>
  <c r="B104"/>
  <c r="CU103"/>
  <c r="DJ103"/>
  <c r="DH103"/>
  <c r="DF103"/>
  <c r="DD103"/>
  <c r="CY103"/>
  <c r="CW103"/>
  <c r="CS103"/>
  <c r="CQ103"/>
  <c r="CN103"/>
  <c r="CM103"/>
  <c r="CL103"/>
  <c r="CK103"/>
  <c r="B103"/>
  <c r="CU102"/>
  <c r="DJ102"/>
  <c r="DH102"/>
  <c r="DF102"/>
  <c r="DD102"/>
  <c r="CY102"/>
  <c r="CW102"/>
  <c r="CS102"/>
  <c r="CQ102"/>
  <c r="CN102"/>
  <c r="CM102"/>
  <c r="CL102"/>
  <c r="CK102"/>
  <c r="B102"/>
  <c r="CU101"/>
  <c r="DJ101"/>
  <c r="DH101"/>
  <c r="DF101"/>
  <c r="DD101"/>
  <c r="CY101"/>
  <c r="CW101"/>
  <c r="CS101"/>
  <c r="CQ101"/>
  <c r="CN101"/>
  <c r="CM101"/>
  <c r="CL101"/>
  <c r="CK101"/>
  <c r="B101"/>
  <c r="CU100"/>
  <c r="DJ100"/>
  <c r="DH100"/>
  <c r="DF100"/>
  <c r="DD100"/>
  <c r="CY100"/>
  <c r="CW100"/>
  <c r="CS100"/>
  <c r="CQ100"/>
  <c r="CN100"/>
  <c r="CM100"/>
  <c r="CL100"/>
  <c r="CK100"/>
  <c r="B100"/>
  <c r="CU99"/>
  <c r="DJ99"/>
  <c r="DH99"/>
  <c r="DF99"/>
  <c r="DD99"/>
  <c r="CY99"/>
  <c r="CW99"/>
  <c r="CS99"/>
  <c r="CQ99"/>
  <c r="CN99"/>
  <c r="CM99"/>
  <c r="CL99"/>
  <c r="CK99"/>
  <c r="B99"/>
  <c r="CU98"/>
  <c r="DJ98"/>
  <c r="DH98"/>
  <c r="DF98"/>
  <c r="DD98"/>
  <c r="CY98"/>
  <c r="CW98"/>
  <c r="CS98"/>
  <c r="CQ98"/>
  <c r="CN98"/>
  <c r="CM98"/>
  <c r="CL98"/>
  <c r="CK98"/>
  <c r="B98"/>
  <c r="CU97"/>
  <c r="DJ97"/>
  <c r="DH97"/>
  <c r="DF97"/>
  <c r="DD97"/>
  <c r="CY97"/>
  <c r="CW97"/>
  <c r="CS97"/>
  <c r="CQ97"/>
  <c r="CN97"/>
  <c r="CM97"/>
  <c r="CL97"/>
  <c r="CK97"/>
  <c r="B97"/>
  <c r="CU96"/>
  <c r="DJ96"/>
  <c r="DH96"/>
  <c r="DF96"/>
  <c r="DD96"/>
  <c r="CY96"/>
  <c r="CW96"/>
  <c r="CS96"/>
  <c r="CQ96"/>
  <c r="CN96"/>
  <c r="CM96"/>
  <c r="CL96"/>
  <c r="CK96"/>
  <c r="B96"/>
  <c r="CU95"/>
  <c r="DJ95"/>
  <c r="DH95"/>
  <c r="DF95"/>
  <c r="DD95"/>
  <c r="CY95"/>
  <c r="CW95"/>
  <c r="CS95"/>
  <c r="CQ95"/>
  <c r="CN95"/>
  <c r="CM95"/>
  <c r="CL95"/>
  <c r="CK95"/>
  <c r="B95"/>
  <c r="DI94"/>
  <c r="CT94"/>
  <c r="CU94"/>
  <c r="DJ94"/>
  <c r="DH94"/>
  <c r="DG94"/>
  <c r="DE94"/>
  <c r="DF94"/>
  <c r="DD94"/>
  <c r="DC94"/>
  <c r="DA94"/>
  <c r="CX94"/>
  <c r="CY94"/>
  <c r="CW94"/>
  <c r="CV94"/>
  <c r="CS94"/>
  <c r="CR94"/>
  <c r="CP94"/>
  <c r="CQ94"/>
  <c r="CN94"/>
  <c r="CM94"/>
  <c r="CL94"/>
  <c r="CK94"/>
  <c r="AF94"/>
  <c r="AE94"/>
  <c r="CU93"/>
  <c r="DJ93"/>
  <c r="DH93"/>
  <c r="DF93"/>
  <c r="DD93"/>
  <c r="CY93"/>
  <c r="CW93"/>
  <c r="CS93"/>
  <c r="CQ93"/>
  <c r="CN93"/>
  <c r="CM93"/>
  <c r="CL93"/>
  <c r="CK93"/>
  <c r="B93"/>
  <c r="CU92"/>
  <c r="DJ92"/>
  <c r="DH92"/>
  <c r="DF92"/>
  <c r="DD92"/>
  <c r="CY92"/>
  <c r="CW92"/>
  <c r="CS92"/>
  <c r="CQ92"/>
  <c r="CN92"/>
  <c r="CM92"/>
  <c r="CL92"/>
  <c r="CK92"/>
  <c r="B92"/>
  <c r="CU91"/>
  <c r="DJ91"/>
  <c r="DH91"/>
  <c r="DF91"/>
  <c r="DD91"/>
  <c r="CY91"/>
  <c r="CW91"/>
  <c r="CS91"/>
  <c r="CQ91"/>
  <c r="CN91"/>
  <c r="CM91"/>
  <c r="CL91"/>
  <c r="CK91"/>
  <c r="B91"/>
  <c r="CU90"/>
  <c r="DJ90"/>
  <c r="DH90"/>
  <c r="DF90"/>
  <c r="DD90"/>
  <c r="CY90"/>
  <c r="CW90"/>
  <c r="CS90"/>
  <c r="CQ90"/>
  <c r="CN90"/>
  <c r="CM90"/>
  <c r="CL90"/>
  <c r="CK90"/>
  <c r="B90"/>
  <c r="CU89"/>
  <c r="DJ89"/>
  <c r="DH89"/>
  <c r="DF89"/>
  <c r="DD89"/>
  <c r="CY89"/>
  <c r="CW89"/>
  <c r="CS89"/>
  <c r="CQ89"/>
  <c r="CN89"/>
  <c r="CM89"/>
  <c r="CL89"/>
  <c r="CK89"/>
  <c r="B89"/>
  <c r="CU88"/>
  <c r="DJ88"/>
  <c r="DH88"/>
  <c r="DF88"/>
  <c r="DD88"/>
  <c r="CY88"/>
  <c r="CW88"/>
  <c r="CS88"/>
  <c r="CQ88"/>
  <c r="CN88"/>
  <c r="CM88"/>
  <c r="CL88"/>
  <c r="CK88"/>
  <c r="B88"/>
  <c r="CU87"/>
  <c r="DJ87"/>
  <c r="DH87"/>
  <c r="DF87"/>
  <c r="DD87"/>
  <c r="CY87"/>
  <c r="CW87"/>
  <c r="CS87"/>
  <c r="CQ87"/>
  <c r="CN87"/>
  <c r="CM87"/>
  <c r="CL87"/>
  <c r="CK87"/>
  <c r="B87"/>
  <c r="CU86"/>
  <c r="DJ86"/>
  <c r="DH86"/>
  <c r="DF86"/>
  <c r="DD86"/>
  <c r="CY86"/>
  <c r="CW86"/>
  <c r="CS86"/>
  <c r="CQ86"/>
  <c r="CN86"/>
  <c r="CM86"/>
  <c r="CL86"/>
  <c r="CK86"/>
  <c r="B86"/>
  <c r="CU85"/>
  <c r="DJ85"/>
  <c r="DH85"/>
  <c r="DF85"/>
  <c r="DD85"/>
  <c r="CY85"/>
  <c r="CW85"/>
  <c r="CS85"/>
  <c r="CQ85"/>
  <c r="CN85"/>
  <c r="CM85"/>
  <c r="CL85"/>
  <c r="CK85"/>
  <c r="B85"/>
  <c r="CU84"/>
  <c r="DJ84"/>
  <c r="DH84"/>
  <c r="DF84"/>
  <c r="DD84"/>
  <c r="CY84"/>
  <c r="CW84"/>
  <c r="CS84"/>
  <c r="CQ84"/>
  <c r="CN84"/>
  <c r="CM84"/>
  <c r="CL84"/>
  <c r="CK84"/>
  <c r="B84"/>
  <c r="DI83"/>
  <c r="CT83"/>
  <c r="CU83"/>
  <c r="DJ83"/>
  <c r="DH83"/>
  <c r="DG83"/>
  <c r="DE83"/>
  <c r="DF83"/>
  <c r="DD83"/>
  <c r="DC83"/>
  <c r="DA83"/>
  <c r="CX83"/>
  <c r="CY83"/>
  <c r="CW83"/>
  <c r="CV83"/>
  <c r="CS83"/>
  <c r="CR83"/>
  <c r="CP83"/>
  <c r="CQ83"/>
  <c r="CN83"/>
  <c r="CM83"/>
  <c r="CL83"/>
  <c r="CK83"/>
  <c r="AF83"/>
  <c r="AE83"/>
  <c r="CU82"/>
  <c r="DJ82"/>
  <c r="DH82"/>
  <c r="DF82"/>
  <c r="DD82"/>
  <c r="CY82"/>
  <c r="CW82"/>
  <c r="CS82"/>
  <c r="CQ82"/>
  <c r="CN82"/>
  <c r="CM82"/>
  <c r="CL82"/>
  <c r="CK82"/>
  <c r="B82"/>
  <c r="CU81"/>
  <c r="DJ81"/>
  <c r="DH81"/>
  <c r="DF81"/>
  <c r="DD81"/>
  <c r="CY81"/>
  <c r="CW81"/>
  <c r="CS81"/>
  <c r="CQ81"/>
  <c r="CN81"/>
  <c r="CM81"/>
  <c r="CL81"/>
  <c r="CK81"/>
  <c r="B81"/>
  <c r="DI80"/>
  <c r="CT80"/>
  <c r="CU80"/>
  <c r="DJ80"/>
  <c r="DH80"/>
  <c r="DG80"/>
  <c r="DE80"/>
  <c r="DF80"/>
  <c r="DD80"/>
  <c r="DC80"/>
  <c r="DA80"/>
  <c r="CX80"/>
  <c r="CY80"/>
  <c r="CW80"/>
  <c r="CV80"/>
  <c r="CS80"/>
  <c r="CR80"/>
  <c r="CP80"/>
  <c r="CQ80"/>
  <c r="CN80"/>
  <c r="CM80"/>
  <c r="CL80"/>
  <c r="CK80"/>
  <c r="AF80"/>
  <c r="AE80"/>
  <c r="CU79"/>
  <c r="DJ79"/>
  <c r="DH79"/>
  <c r="DF79"/>
  <c r="DD79"/>
  <c r="CY79"/>
  <c r="CW79"/>
  <c r="CS79"/>
  <c r="AE79"/>
  <c r="AF79"/>
  <c r="AJ79"/>
  <c r="CQ79"/>
  <c r="CN79"/>
  <c r="CM79"/>
  <c r="CL79"/>
  <c r="CK79"/>
  <c r="B79"/>
  <c r="CU78"/>
  <c r="DJ78"/>
  <c r="DH78"/>
  <c r="DF78"/>
  <c r="DD78"/>
  <c r="CY78"/>
  <c r="CW78"/>
  <c r="CS78"/>
  <c r="CQ78"/>
  <c r="CN78"/>
  <c r="CM78"/>
  <c r="CL78"/>
  <c r="CK78"/>
  <c r="B78"/>
  <c r="CU77"/>
  <c r="DJ77"/>
  <c r="DH77"/>
  <c r="DF77"/>
  <c r="DD77"/>
  <c r="CY77"/>
  <c r="CW77"/>
  <c r="CS77"/>
  <c r="CQ77"/>
  <c r="CN77"/>
  <c r="CM77"/>
  <c r="CL77"/>
  <c r="CK77"/>
  <c r="B77"/>
  <c r="CU76"/>
  <c r="DJ76"/>
  <c r="DH76"/>
  <c r="DF76"/>
  <c r="DD76"/>
  <c r="CY76"/>
  <c r="CW76"/>
  <c r="CS76"/>
  <c r="CQ76"/>
  <c r="CN76"/>
  <c r="CM76"/>
  <c r="CL76"/>
  <c r="CK76"/>
  <c r="B76"/>
  <c r="CU75"/>
  <c r="DJ75"/>
  <c r="DH75"/>
  <c r="DF75"/>
  <c r="DD75"/>
  <c r="CY75"/>
  <c r="CW75"/>
  <c r="CS75"/>
  <c r="CQ75"/>
  <c r="CN75"/>
  <c r="CM75"/>
  <c r="CL75"/>
  <c r="CK75"/>
  <c r="B75"/>
  <c r="CU74"/>
  <c r="DJ74"/>
  <c r="DH74"/>
  <c r="DF74"/>
  <c r="DD74"/>
  <c r="CY74"/>
  <c r="CW74"/>
  <c r="CS74"/>
  <c r="CQ74"/>
  <c r="CN74"/>
  <c r="CM74"/>
  <c r="CL74"/>
  <c r="CK74"/>
  <c r="B74"/>
  <c r="CU73"/>
  <c r="DJ73"/>
  <c r="DH73"/>
  <c r="DF73"/>
  <c r="DD73"/>
  <c r="CY73"/>
  <c r="CW73"/>
  <c r="CS73"/>
  <c r="CQ73"/>
  <c r="CN73"/>
  <c r="CM73"/>
  <c r="CL73"/>
  <c r="CK73"/>
  <c r="B73"/>
  <c r="CU72"/>
  <c r="DJ72"/>
  <c r="DH72"/>
  <c r="DF72"/>
  <c r="DD72"/>
  <c r="CY72"/>
  <c r="CW72"/>
  <c r="CS72"/>
  <c r="CQ72"/>
  <c r="CN72"/>
  <c r="CM72"/>
  <c r="CL72"/>
  <c r="CK72"/>
  <c r="B72"/>
  <c r="DI71"/>
  <c r="CT71"/>
  <c r="CU71"/>
  <c r="DJ71"/>
  <c r="DH71"/>
  <c r="DG71"/>
  <c r="DE71"/>
  <c r="DF71"/>
  <c r="DD71"/>
  <c r="DC71"/>
  <c r="DA71"/>
  <c r="CX71"/>
  <c r="CY71"/>
  <c r="CW71"/>
  <c r="CV71"/>
  <c r="CS71"/>
  <c r="CR71"/>
  <c r="CP71"/>
  <c r="CQ71"/>
  <c r="CN71"/>
  <c r="CM71"/>
  <c r="CL71"/>
  <c r="CK71"/>
  <c r="AF71"/>
  <c r="AE71"/>
  <c r="DJ70"/>
  <c r="DH70"/>
  <c r="DF70"/>
  <c r="DD70"/>
  <c r="DB70"/>
  <c r="CX70"/>
  <c r="CY70"/>
  <c r="CW70"/>
  <c r="CV70"/>
  <c r="CT70"/>
  <c r="CU70"/>
  <c r="CS70"/>
  <c r="CR70"/>
  <c r="CP70"/>
  <c r="CQ70"/>
  <c r="CN70"/>
  <c r="CM70"/>
  <c r="CL70"/>
  <c r="CK70"/>
  <c r="CU69"/>
  <c r="DJ69"/>
  <c r="DH69"/>
  <c r="DF69"/>
  <c r="DD69"/>
  <c r="CY69"/>
  <c r="CW69"/>
  <c r="CS69"/>
  <c r="CQ69"/>
  <c r="CN69"/>
  <c r="CM69"/>
  <c r="CL69"/>
  <c r="CK69"/>
  <c r="B69"/>
  <c r="CU68"/>
  <c r="DJ68"/>
  <c r="DH68"/>
  <c r="DF68"/>
  <c r="DD68"/>
  <c r="CY68"/>
  <c r="CW68"/>
  <c r="CS68"/>
  <c r="CQ68"/>
  <c r="CN68"/>
  <c r="CM68"/>
  <c r="CL68"/>
  <c r="CK68"/>
  <c r="B68"/>
  <c r="DI67"/>
  <c r="CT67"/>
  <c r="CU67"/>
  <c r="DJ67"/>
  <c r="DH67"/>
  <c r="DG67"/>
  <c r="DE67"/>
  <c r="DF67"/>
  <c r="DD67"/>
  <c r="DC67"/>
  <c r="DA67"/>
  <c r="CX67"/>
  <c r="CY67"/>
  <c r="CW67"/>
  <c r="CV67"/>
  <c r="CS67"/>
  <c r="CR67"/>
  <c r="CP67"/>
  <c r="CQ67"/>
  <c r="CN67"/>
  <c r="CM67"/>
  <c r="CL67"/>
  <c r="CK67"/>
  <c r="CU66"/>
  <c r="DJ66"/>
  <c r="DH66"/>
  <c r="DF66"/>
  <c r="DD66"/>
  <c r="CY66"/>
  <c r="CW66"/>
  <c r="CS66"/>
  <c r="CQ66"/>
  <c r="CN66"/>
  <c r="CM66"/>
  <c r="CL66"/>
  <c r="CK66"/>
  <c r="B66"/>
  <c r="CU65"/>
  <c r="DJ65"/>
  <c r="DH65"/>
  <c r="DF65"/>
  <c r="DD65"/>
  <c r="CY65"/>
  <c r="CW65"/>
  <c r="CS65"/>
  <c r="CQ65"/>
  <c r="CN65"/>
  <c r="CM65"/>
  <c r="CL65"/>
  <c r="CK65"/>
  <c r="B65"/>
  <c r="CU64"/>
  <c r="DJ64"/>
  <c r="DH64"/>
  <c r="DF64"/>
  <c r="DD64"/>
  <c r="CY64"/>
  <c r="CW64"/>
  <c r="CS64"/>
  <c r="CQ64"/>
  <c r="CN64"/>
  <c r="CM64"/>
  <c r="CL64"/>
  <c r="CK64"/>
  <c r="B64"/>
  <c r="CU63"/>
  <c r="DJ63"/>
  <c r="DH63"/>
  <c r="DF63"/>
  <c r="DD63"/>
  <c r="CY63"/>
  <c r="CW63"/>
  <c r="CS63"/>
  <c r="CQ63"/>
  <c r="CN63"/>
  <c r="CM63"/>
  <c r="CL63"/>
  <c r="CK63"/>
  <c r="B63"/>
  <c r="DI62"/>
  <c r="CT62"/>
  <c r="CU62"/>
  <c r="DJ62"/>
  <c r="DH62"/>
  <c r="DG62"/>
  <c r="DE62"/>
  <c r="DF62"/>
  <c r="DD62"/>
  <c r="DC62"/>
  <c r="DA62"/>
  <c r="CX62"/>
  <c r="CY62"/>
  <c r="CW62"/>
  <c r="CV62"/>
  <c r="CS62"/>
  <c r="CR62"/>
  <c r="CP62"/>
  <c r="CQ62"/>
  <c r="CN62"/>
  <c r="CM62"/>
  <c r="CL62"/>
  <c r="CK62"/>
  <c r="DJ61"/>
  <c r="DH61"/>
  <c r="DF61"/>
  <c r="DD61"/>
  <c r="DB61"/>
  <c r="CX61"/>
  <c r="CY61"/>
  <c r="CW61"/>
  <c r="CV61"/>
  <c r="CT61"/>
  <c r="CU61"/>
  <c r="CS61"/>
  <c r="CR61"/>
  <c r="CP61"/>
  <c r="CQ61"/>
  <c r="CN61"/>
  <c r="CM61"/>
  <c r="CL61"/>
  <c r="CK61"/>
  <c r="DI60"/>
  <c r="DJ60"/>
  <c r="DG60"/>
  <c r="DH60"/>
  <c r="DE60"/>
  <c r="DF60"/>
  <c r="DD60"/>
  <c r="DC60"/>
  <c r="DA60"/>
  <c r="DB60"/>
  <c r="CX60"/>
  <c r="CY60"/>
  <c r="CW60"/>
  <c r="CV60"/>
  <c r="CT60"/>
  <c r="CU60"/>
  <c r="CS60"/>
  <c r="CR60"/>
  <c r="CP60"/>
  <c r="CQ60"/>
  <c r="CU59"/>
  <c r="DJ59"/>
  <c r="DF59"/>
  <c r="CY59"/>
  <c r="CQ59"/>
  <c r="CU58"/>
  <c r="DJ58"/>
  <c r="DH58"/>
  <c r="DF58"/>
  <c r="DD58"/>
  <c r="CY58"/>
  <c r="CW58"/>
  <c r="CS58"/>
  <c r="CQ58"/>
  <c r="CN58"/>
  <c r="CM58"/>
  <c r="CL58"/>
  <c r="CK58"/>
  <c r="B58"/>
  <c r="CU57"/>
  <c r="DJ57"/>
  <c r="DH57"/>
  <c r="DF57"/>
  <c r="DD57"/>
  <c r="CY57"/>
  <c r="CW57"/>
  <c r="CS57"/>
  <c r="CQ57"/>
  <c r="CN57"/>
  <c r="CM57"/>
  <c r="CL57"/>
  <c r="CK57"/>
  <c r="B57"/>
  <c r="CU56"/>
  <c r="DJ56"/>
  <c r="DH56"/>
  <c r="DF56"/>
  <c r="DD56"/>
  <c r="CY56"/>
  <c r="CW56"/>
  <c r="CS56"/>
  <c r="CQ56"/>
  <c r="CN56"/>
  <c r="CM56"/>
  <c r="CL56"/>
  <c r="CK56"/>
  <c r="B56"/>
  <c r="CU55"/>
  <c r="DJ55"/>
  <c r="DH55"/>
  <c r="DF55"/>
  <c r="DD55"/>
  <c r="CY55"/>
  <c r="CW55"/>
  <c r="CS55"/>
  <c r="CQ55"/>
  <c r="CN55"/>
  <c r="CM55"/>
  <c r="CL55"/>
  <c r="CK55"/>
  <c r="B55"/>
  <c r="CU54"/>
  <c r="DJ54"/>
  <c r="DH54"/>
  <c r="DF54"/>
  <c r="DD54"/>
  <c r="CY54"/>
  <c r="CW54"/>
  <c r="CS54"/>
  <c r="CQ54"/>
  <c r="CN54"/>
  <c r="CM54"/>
  <c r="CL54"/>
  <c r="CK54"/>
  <c r="B54"/>
  <c r="CU53"/>
  <c r="DJ53"/>
  <c r="DH53"/>
  <c r="DF53"/>
  <c r="DD53"/>
  <c r="CY53"/>
  <c r="CW53"/>
  <c r="CS53"/>
  <c r="CQ53"/>
  <c r="CN53"/>
  <c r="CM53"/>
  <c r="CL53"/>
  <c r="CK53"/>
  <c r="B53"/>
  <c r="CU52"/>
  <c r="DJ52"/>
  <c r="DH52"/>
  <c r="DF52"/>
  <c r="DD52"/>
  <c r="CY52"/>
  <c r="CW52"/>
  <c r="CS52"/>
  <c r="CQ52"/>
  <c r="CN52"/>
  <c r="CM52"/>
  <c r="CL52"/>
  <c r="CK52"/>
  <c r="B52"/>
  <c r="CU51"/>
  <c r="DJ51"/>
  <c r="DH51"/>
  <c r="DF51"/>
  <c r="DD51"/>
  <c r="CY51"/>
  <c r="CW51"/>
  <c r="CS51"/>
  <c r="CQ51"/>
  <c r="CN51"/>
  <c r="CM51"/>
  <c r="CL51"/>
  <c r="CK51"/>
  <c r="B51"/>
  <c r="DI50"/>
  <c r="CT50"/>
  <c r="CU50"/>
  <c r="DJ50"/>
  <c r="DG50"/>
  <c r="DE50"/>
  <c r="DF50"/>
  <c r="DD50"/>
  <c r="DC50"/>
  <c r="DA50"/>
  <c r="CX50"/>
  <c r="CY50"/>
  <c r="CV50"/>
  <c r="CS50"/>
  <c r="CR50"/>
  <c r="CP50"/>
  <c r="CQ50"/>
  <c r="CN50"/>
  <c r="CM50"/>
  <c r="CL50"/>
  <c r="CK50"/>
  <c r="CU49"/>
  <c r="DJ49"/>
  <c r="DH49"/>
  <c r="DF49"/>
  <c r="DD49"/>
  <c r="CY49"/>
  <c r="CW49"/>
  <c r="CS49"/>
  <c r="CQ49"/>
  <c r="CN49"/>
  <c r="CM49"/>
  <c r="CL49"/>
  <c r="CK49"/>
  <c r="B49"/>
  <c r="CU48"/>
  <c r="DJ48"/>
  <c r="DH48"/>
  <c r="DF48"/>
  <c r="DD48"/>
  <c r="CY48"/>
  <c r="CW48"/>
  <c r="CS48"/>
  <c r="CQ48"/>
  <c r="CN48"/>
  <c r="CM48"/>
  <c r="CL48"/>
  <c r="CK48"/>
  <c r="B48"/>
  <c r="CU47"/>
  <c r="DJ47"/>
  <c r="DH47"/>
  <c r="DF47"/>
  <c r="DD47"/>
  <c r="CY47"/>
  <c r="CW47"/>
  <c r="CS47"/>
  <c r="CQ47"/>
  <c r="CN47"/>
  <c r="CM47"/>
  <c r="CL47"/>
  <c r="CK47"/>
  <c r="B47"/>
  <c r="CU46"/>
  <c r="DJ46"/>
  <c r="DH46"/>
  <c r="DF46"/>
  <c r="DD46"/>
  <c r="CY46"/>
  <c r="CW46"/>
  <c r="CS46"/>
  <c r="CQ46"/>
  <c r="CN46"/>
  <c r="CM46"/>
  <c r="CL46"/>
  <c r="CK46"/>
  <c r="B46"/>
  <c r="CU45"/>
  <c r="DJ45"/>
  <c r="DH45"/>
  <c r="DF45"/>
  <c r="DD45"/>
  <c r="CY45"/>
  <c r="CW45"/>
  <c r="CS45"/>
  <c r="CQ45"/>
  <c r="CN45"/>
  <c r="CM45"/>
  <c r="CL45"/>
  <c r="CK45"/>
  <c r="B45"/>
  <c r="DI44"/>
  <c r="CT44"/>
  <c r="CU44"/>
  <c r="DJ44"/>
  <c r="DG44"/>
  <c r="DE44"/>
  <c r="DF44"/>
  <c r="DD44"/>
  <c r="DC44"/>
  <c r="DA44"/>
  <c r="CX44"/>
  <c r="CY44"/>
  <c r="CV44"/>
  <c r="CS44"/>
  <c r="CR44"/>
  <c r="CP44"/>
  <c r="CQ44"/>
  <c r="CN44"/>
  <c r="CM44"/>
  <c r="CL44"/>
  <c r="CK44"/>
  <c r="DJ43"/>
  <c r="DH43"/>
  <c r="DF43"/>
  <c r="DD43"/>
  <c r="DB43"/>
  <c r="CX43"/>
  <c r="CY43"/>
  <c r="CV43"/>
  <c r="CT43"/>
  <c r="CU43"/>
  <c r="CS43"/>
  <c r="CR43"/>
  <c r="CP43"/>
  <c r="CQ43"/>
  <c r="CN43"/>
  <c r="CM43"/>
  <c r="CL43"/>
  <c r="CK43"/>
  <c r="CU42"/>
  <c r="DJ42"/>
  <c r="DH42"/>
  <c r="DF42"/>
  <c r="DD42"/>
  <c r="CY42"/>
  <c r="CW42"/>
  <c r="CS42"/>
  <c r="CQ42"/>
  <c r="CN42"/>
  <c r="CM42"/>
  <c r="CL42"/>
  <c r="CK42"/>
  <c r="B42"/>
  <c r="DJ41"/>
  <c r="DH41"/>
  <c r="DF41"/>
  <c r="DD41"/>
  <c r="DB41"/>
  <c r="CX41"/>
  <c r="CY41"/>
  <c r="CV41"/>
  <c r="CT41"/>
  <c r="CU41"/>
  <c r="CS41"/>
  <c r="CR41"/>
  <c r="CP41"/>
  <c r="CQ41"/>
  <c r="CN41"/>
  <c r="CM41"/>
  <c r="CL41"/>
  <c r="CK41"/>
  <c r="CU40"/>
  <c r="DJ40"/>
  <c r="DH40"/>
  <c r="DF40"/>
  <c r="DD40"/>
  <c r="CY40"/>
  <c r="CW40"/>
  <c r="CS40"/>
  <c r="CQ40"/>
  <c r="CN40"/>
  <c r="CM40"/>
  <c r="CL40"/>
  <c r="CK40"/>
  <c r="B40"/>
  <c r="CU39"/>
  <c r="DJ39"/>
  <c r="DH39"/>
  <c r="DF39"/>
  <c r="DD39"/>
  <c r="CY39"/>
  <c r="CW39"/>
  <c r="CS39"/>
  <c r="CQ39"/>
  <c r="CN39"/>
  <c r="CM39"/>
  <c r="CL39"/>
  <c r="CK39"/>
  <c r="B39"/>
  <c r="CU38"/>
  <c r="DJ38"/>
  <c r="DH38"/>
  <c r="DF38"/>
  <c r="DD38"/>
  <c r="CY38"/>
  <c r="CW38"/>
  <c r="CS38"/>
  <c r="CQ38"/>
  <c r="CN38"/>
  <c r="CM38"/>
  <c r="CL38"/>
  <c r="CK38"/>
  <c r="B38"/>
  <c r="DJ37"/>
  <c r="DH37"/>
  <c r="DF37"/>
  <c r="DD37"/>
  <c r="DB37"/>
  <c r="CY37"/>
  <c r="CX37"/>
  <c r="CW37"/>
  <c r="CV37"/>
  <c r="CT37"/>
  <c r="CU37"/>
  <c r="CS37"/>
  <c r="CR37"/>
  <c r="CP37"/>
  <c r="CQ37"/>
  <c r="CN37"/>
  <c r="CM37"/>
  <c r="CL37"/>
  <c r="CK37"/>
  <c r="CU36"/>
  <c r="DJ36"/>
  <c r="DH36"/>
  <c r="DF36"/>
  <c r="DD36"/>
  <c r="CY36"/>
  <c r="CW36"/>
  <c r="CS36"/>
  <c r="CQ36"/>
  <c r="CN36"/>
  <c r="CM36"/>
  <c r="CL36"/>
  <c r="CK36"/>
  <c r="B36"/>
  <c r="CU35"/>
  <c r="DJ35"/>
  <c r="DH35"/>
  <c r="DF35"/>
  <c r="DD35"/>
  <c r="CY35"/>
  <c r="CW35"/>
  <c r="CS35"/>
  <c r="CQ35"/>
  <c r="CN35"/>
  <c r="CM35"/>
  <c r="CL35"/>
  <c r="CK35"/>
  <c r="B35"/>
  <c r="CU34"/>
  <c r="DJ34"/>
  <c r="DH34"/>
  <c r="DF34"/>
  <c r="DD34"/>
  <c r="CY34"/>
  <c r="CW34"/>
  <c r="CS34"/>
  <c r="CQ34"/>
  <c r="CN34"/>
  <c r="CM34"/>
  <c r="CL34"/>
  <c r="CK34"/>
  <c r="B34"/>
  <c r="CU33"/>
  <c r="DJ33"/>
  <c r="DH33"/>
  <c r="DF33"/>
  <c r="DD33"/>
  <c r="CY33"/>
  <c r="CW33"/>
  <c r="CS33"/>
  <c r="CQ33"/>
  <c r="CN33"/>
  <c r="CM33"/>
  <c r="CL33"/>
  <c r="CK33"/>
  <c r="B33"/>
  <c r="CU32"/>
  <c r="DJ32"/>
  <c r="DH32"/>
  <c r="DF32"/>
  <c r="DD32"/>
  <c r="CY32"/>
  <c r="CW32"/>
  <c r="CS32"/>
  <c r="CQ32"/>
  <c r="CN32"/>
  <c r="CM32"/>
  <c r="CL32"/>
  <c r="CK32"/>
  <c r="B32"/>
  <c r="CU31"/>
  <c r="DJ31"/>
  <c r="DH31"/>
  <c r="DF31"/>
  <c r="DD31"/>
  <c r="CY31"/>
  <c r="CW31"/>
  <c r="CS31"/>
  <c r="CQ31"/>
  <c r="CN31"/>
  <c r="CM31"/>
  <c r="CL31"/>
  <c r="CK31"/>
  <c r="B31"/>
  <c r="DJ30"/>
  <c r="DH30"/>
  <c r="DF30"/>
  <c r="DD30"/>
  <c r="DB30"/>
  <c r="CY30"/>
  <c r="CX30"/>
  <c r="CW30"/>
  <c r="CV30"/>
  <c r="CU30"/>
  <c r="CT30"/>
  <c r="CS30"/>
  <c r="CR30"/>
  <c r="CP30"/>
  <c r="CQ30"/>
  <c r="CN30"/>
  <c r="CM30"/>
  <c r="CL30"/>
  <c r="CK30"/>
  <c r="CU29"/>
  <c r="DJ29"/>
  <c r="DH29"/>
  <c r="DF29"/>
  <c r="DD29"/>
  <c r="CY29"/>
  <c r="CW29"/>
  <c r="CS29"/>
  <c r="CQ29"/>
  <c r="CN29"/>
  <c r="CM29"/>
  <c r="CL29"/>
  <c r="CK29"/>
  <c r="B29"/>
  <c r="DJ28"/>
  <c r="DH28"/>
  <c r="DF28"/>
  <c r="DD28"/>
  <c r="DB28"/>
  <c r="CY28"/>
  <c r="CX28"/>
  <c r="CW28"/>
  <c r="CV28"/>
  <c r="CT28"/>
  <c r="CU28"/>
  <c r="CS28"/>
  <c r="CR28"/>
  <c r="CP28"/>
  <c r="CQ28"/>
  <c r="CN28"/>
  <c r="CM28"/>
  <c r="CL28"/>
  <c r="CK28"/>
  <c r="CU27"/>
  <c r="DJ27"/>
  <c r="DH27"/>
  <c r="DF27"/>
  <c r="DD27"/>
  <c r="CY27"/>
  <c r="CW27"/>
  <c r="CS27"/>
  <c r="CQ27"/>
  <c r="CN27"/>
  <c r="CM27"/>
  <c r="CL27"/>
  <c r="CK27"/>
  <c r="B27"/>
  <c r="CU26"/>
  <c r="DJ26"/>
  <c r="DH26"/>
  <c r="DF26"/>
  <c r="DD26"/>
  <c r="CY26"/>
  <c r="CW26"/>
  <c r="CS26"/>
  <c r="CQ26"/>
  <c r="CN26"/>
  <c r="CM26"/>
  <c r="CL26"/>
  <c r="CK26"/>
  <c r="B26"/>
  <c r="CU25"/>
  <c r="DJ25"/>
  <c r="DH25"/>
  <c r="DF25"/>
  <c r="DD25"/>
  <c r="CY25"/>
  <c r="CW25"/>
  <c r="CS25"/>
  <c r="CQ25"/>
  <c r="CN25"/>
  <c r="CM25"/>
  <c r="CL25"/>
  <c r="CK25"/>
  <c r="B25"/>
  <c r="DJ24"/>
  <c r="DH24"/>
  <c r="DF24"/>
  <c r="DD24"/>
  <c r="DB24"/>
  <c r="CY24"/>
  <c r="CX24"/>
  <c r="CW24"/>
  <c r="CV24"/>
  <c r="CT24"/>
  <c r="CU24"/>
  <c r="CS24"/>
  <c r="CR24"/>
  <c r="CP24"/>
  <c r="CQ24"/>
  <c r="CN24"/>
  <c r="CM24"/>
  <c r="CL24"/>
  <c r="CK24"/>
  <c r="DI23"/>
  <c r="DJ23"/>
  <c r="DG23"/>
  <c r="DH23"/>
  <c r="DE23"/>
  <c r="DF23"/>
  <c r="DC23"/>
  <c r="DD23"/>
  <c r="DA23"/>
  <c r="DB23"/>
  <c r="CY23"/>
  <c r="CX23"/>
  <c r="CW23"/>
  <c r="CV23"/>
  <c r="CT23"/>
  <c r="CU23"/>
  <c r="CS23"/>
  <c r="CR23"/>
  <c r="CP23"/>
  <c r="CQ23"/>
  <c r="CN23"/>
  <c r="CM23"/>
  <c r="CL23"/>
  <c r="CK23"/>
  <c r="DI22"/>
  <c r="DJ22"/>
  <c r="DG22"/>
  <c r="DH22"/>
  <c r="DE22"/>
  <c r="DF22"/>
  <c r="DC22"/>
  <c r="DD22"/>
  <c r="DA22"/>
  <c r="DB22"/>
  <c r="CY22"/>
  <c r="CX22"/>
  <c r="CW22"/>
  <c r="CV22"/>
  <c r="CT22"/>
  <c r="CU22"/>
  <c r="CS22"/>
  <c r="CR22"/>
  <c r="CP22"/>
  <c r="CQ22"/>
  <c r="DI21"/>
  <c r="DJ21"/>
  <c r="DG21"/>
  <c r="DH21"/>
  <c r="DE21"/>
  <c r="DF21"/>
  <c r="DC21"/>
  <c r="DD21"/>
  <c r="DA21"/>
  <c r="DB21"/>
  <c r="CY21"/>
  <c r="CX21"/>
  <c r="CW21"/>
  <c r="CV21"/>
  <c r="CT21"/>
  <c r="CU21"/>
  <c r="CS21"/>
  <c r="CR21"/>
  <c r="CP21"/>
  <c r="CQ21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N17"/>
  <c r="BI14"/>
  <c r="BH14"/>
  <c r="BG14"/>
  <c r="BF14"/>
  <c r="BE14"/>
  <c r="BD14"/>
  <c r="AJ11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L9"/>
  <c r="AJ9"/>
  <c r="CN5"/>
  <c r="CN6"/>
  <c r="CM5"/>
  <c r="CM6"/>
  <c r="CL5"/>
  <c r="CL6"/>
  <c r="CK5"/>
  <c r="CK6"/>
  <c r="CJ5"/>
  <c r="CJ6"/>
  <c r="CI5"/>
  <c r="CI6"/>
  <c r="CH5"/>
  <c r="CH6"/>
  <c r="CG5"/>
  <c r="CG6"/>
  <c r="CF5"/>
  <c r="CF6"/>
  <c r="CE5"/>
  <c r="CE6"/>
  <c r="CD5"/>
  <c r="CD6"/>
  <c r="CC5"/>
  <c r="CC6"/>
  <c r="CB5"/>
  <c r="CB6"/>
  <c r="CA5"/>
  <c r="CA6"/>
  <c r="BZ5"/>
  <c r="BZ6"/>
  <c r="BY5"/>
  <c r="BY6"/>
  <c r="BX5"/>
  <c r="BX6"/>
  <c r="BW5"/>
  <c r="BW6"/>
  <c r="BV5"/>
  <c r="BV6"/>
  <c r="BU5"/>
  <c r="BU6"/>
  <c r="BT5"/>
  <c r="BT6"/>
  <c r="BS5"/>
  <c r="BS6"/>
  <c r="BR5"/>
  <c r="BR6"/>
  <c r="BQ5"/>
  <c r="BQ6"/>
  <c r="BP5"/>
  <c r="BP6"/>
  <c r="BO5"/>
  <c r="BO6"/>
  <c r="BN5"/>
  <c r="BN6"/>
  <c r="BM5"/>
  <c r="BM6"/>
  <c r="BL5"/>
  <c r="BL6"/>
  <c r="BK5"/>
  <c r="BK6"/>
  <c r="BJ5"/>
  <c r="BJ6"/>
  <c r="BI5"/>
  <c r="BI6"/>
  <c r="BH5"/>
  <c r="BH6"/>
  <c r="BG5"/>
  <c r="BG6"/>
  <c r="BF5"/>
  <c r="BF6"/>
  <c r="BE5"/>
  <c r="BE6"/>
  <c r="BD5"/>
  <c r="BD6"/>
  <c r="BC5"/>
  <c r="BC6"/>
  <c r="BB5"/>
  <c r="BB6"/>
  <c r="BA5"/>
  <c r="BA6"/>
  <c r="AZ5"/>
  <c r="AZ6"/>
  <c r="AY5"/>
  <c r="AY6"/>
  <c r="AX5"/>
  <c r="AX6"/>
  <c r="AW5"/>
  <c r="AW6"/>
  <c r="AL5"/>
  <c r="AL6"/>
  <c r="AJ5"/>
  <c r="AJ6"/>
  <c r="F2"/>
  <c r="F3"/>
  <c r="F4"/>
  <c r="F5"/>
  <c r="F6"/>
  <c r="AJ1"/>
  <c r="AK1"/>
  <c r="AL1"/>
  <c r="AM1"/>
  <c r="AN1"/>
  <c r="AO1"/>
  <c r="AP1"/>
  <c r="AQ1"/>
  <c r="AR1"/>
  <c r="AS1"/>
  <c r="AT1"/>
  <c r="AU1"/>
  <c r="AV1"/>
  <c r="AW1"/>
  <c r="AX1"/>
  <c r="AY1"/>
  <c r="AZ1"/>
  <c r="BA1"/>
  <c r="BB1"/>
  <c r="BC1"/>
  <c r="BD1"/>
  <c r="BE1"/>
  <c r="BF1"/>
  <c r="BG1"/>
  <c r="BH1"/>
  <c r="BI1"/>
  <c r="BJ1"/>
  <c r="BK1"/>
  <c r="BL1"/>
  <c r="BM1"/>
  <c r="BN1"/>
  <c r="BO1"/>
  <c r="BP1"/>
  <c r="BQ1"/>
  <c r="BR1"/>
  <c r="BS1"/>
  <c r="BT1"/>
  <c r="BU1"/>
  <c r="BV1"/>
  <c r="BW1"/>
  <c r="BX1"/>
  <c r="BY1"/>
  <c r="BZ1"/>
  <c r="CA1"/>
  <c r="CB1"/>
  <c r="CC1"/>
  <c r="CD1"/>
  <c r="CE1"/>
  <c r="CF1"/>
  <c r="CG1"/>
  <c r="CH1"/>
  <c r="CI1"/>
  <c r="CJ1"/>
  <c r="CK1"/>
  <c r="CL1"/>
  <c r="CM1"/>
  <c r="CN1"/>
  <c r="AH1"/>
  <c r="AI1"/>
  <c r="F1"/>
  <c r="G1"/>
  <c r="H1"/>
  <c r="I1"/>
  <c r="J1"/>
  <c r="K1"/>
  <c r="L1"/>
  <c r="M1"/>
  <c r="N1"/>
  <c r="O1"/>
  <c r="P1"/>
  <c r="Q1"/>
  <c r="R1"/>
  <c r="S1"/>
  <c r="T1"/>
  <c r="U1"/>
  <c r="V1"/>
  <c r="W1"/>
  <c r="X1"/>
  <c r="Y1"/>
  <c r="Z1"/>
  <c r="AA1"/>
  <c r="AB1"/>
  <c r="AC1"/>
  <c r="AD1"/>
  <c r="AE1"/>
  <c r="AF1"/>
  <c r="AG1"/>
</calcChain>
</file>

<file path=xl/sharedStrings.xml><?xml version="1.0" encoding="utf-8"?>
<sst xmlns="http://schemas.openxmlformats.org/spreadsheetml/2006/main" count="1026" uniqueCount="448">
  <si>
    <r>
      <t>Implementación Sistema De Gestión Documental De La Defensoría Del Pueblo Capitales De Departamento Y Seccionales A Nivel Nacional -</t>
    </r>
    <r>
      <rPr>
        <b/>
        <sz val="12"/>
        <color indexed="10"/>
        <rFont val="Cambria"/>
        <family val="1"/>
      </rPr>
      <t xml:space="preserve"> Previo Concepto DNP</t>
    </r>
  </si>
  <si>
    <r>
      <t xml:space="preserve">Fortalecimiento De La Gestión De La Defensoría Del Pueblo Para La Prevención Y Atención Del Desplazamiento Forzado A Nivel Nacional - </t>
    </r>
    <r>
      <rPr>
        <b/>
        <sz val="12"/>
        <color indexed="10"/>
        <rFont val="Cambria"/>
        <family val="1"/>
      </rPr>
      <t>Previo Concepto DNP</t>
    </r>
  </si>
  <si>
    <r>
      <t xml:space="preserve">Implementación Del Programa De Acompañamiento, Asesoría A Las Victimas De Grupos Étnicos Y Seguimiento En El Marco De Los Decretos Especiales Con Fuerza De Ley - </t>
    </r>
    <r>
      <rPr>
        <b/>
        <sz val="12"/>
        <color indexed="10"/>
        <rFont val="Cambria"/>
        <family val="1"/>
      </rPr>
      <t>Previo Concepto DNP</t>
    </r>
  </si>
  <si>
    <t xml:space="preserve">Otras Transferencias </t>
  </si>
  <si>
    <t>C 670-1507-3-0-4</t>
  </si>
  <si>
    <t>Consolidación Del Sistema De Alertas Tempranas Para La Prevención De Violaciones De DDHH Y DIH A Nivel Nacional ()</t>
  </si>
  <si>
    <t>C 310-1507-4</t>
  </si>
  <si>
    <t>Fuente: Sistema de Información Financiera SIIF</t>
  </si>
  <si>
    <t>A-1-0-1-1</t>
  </si>
  <si>
    <t>A-1-0-1-4</t>
  </si>
  <si>
    <t>A-1-0-1-5</t>
  </si>
  <si>
    <t>A-1-0-1-9</t>
  </si>
  <si>
    <t>A-1-0-2</t>
  </si>
  <si>
    <t>A-1-0-5</t>
  </si>
  <si>
    <t>DIF</t>
  </si>
  <si>
    <t>A-2-0-3</t>
  </si>
  <si>
    <t>A-2-0-4</t>
  </si>
  <si>
    <t>A-3-5-3-44</t>
  </si>
  <si>
    <t>A-3-6-1-1</t>
  </si>
  <si>
    <t>A-3-6-3-4</t>
  </si>
  <si>
    <t>A-3-6-3-7</t>
  </si>
  <si>
    <t>A-3-6-3-11</t>
  </si>
  <si>
    <t>A-3-6-3-21</t>
  </si>
  <si>
    <t>A-3-6-3-66</t>
  </si>
  <si>
    <t>C-121-800-1</t>
  </si>
  <si>
    <t>C-122-800-2</t>
  </si>
  <si>
    <t>C-213-800-1</t>
  </si>
  <si>
    <t>C-310-1507-1</t>
  </si>
  <si>
    <t>C-310-1507-3</t>
  </si>
  <si>
    <t>C-310-1507-4</t>
  </si>
  <si>
    <t>C-320-1304-1</t>
  </si>
  <si>
    <t>C-320-1507-1</t>
  </si>
  <si>
    <t>C-510-800-2</t>
  </si>
  <si>
    <t>C-520-800-3</t>
  </si>
  <si>
    <t>C-520-1507-1</t>
  </si>
  <si>
    <t>C-670-1507-1</t>
  </si>
  <si>
    <t>C-670-1507-2</t>
  </si>
  <si>
    <t>GP</t>
  </si>
  <si>
    <t>GN</t>
  </si>
  <si>
    <t>TR</t>
  </si>
  <si>
    <t>F</t>
  </si>
  <si>
    <t>IN</t>
  </si>
  <si>
    <t>REV</t>
  </si>
  <si>
    <t>A JUNIO DE 2015</t>
  </si>
  <si>
    <t>VALIDACIÓN CON EL INFORME DE EJECUCION ACUMULADA DESAGREAGADA</t>
  </si>
  <si>
    <t>VALIDACIÓN CON EL INFORME DE EJECUCION ACUMULADA AGREAGADA</t>
  </si>
  <si>
    <t>C-122-800-2-11</t>
  </si>
  <si>
    <t>Implementación Del Modelo Organizacional Para La Cualificación Integral Del Talento Humano A Nivel Nacional</t>
  </si>
  <si>
    <t>Implementación De La Estrategia De Atención Defensorial Descentralizada A La Población Rural En Colombia (APVND)</t>
  </si>
  <si>
    <t>C 510-800-2-0-2</t>
  </si>
  <si>
    <t>C 510-800-2-0-3</t>
  </si>
  <si>
    <t>Fortalecimiento De La Capacidad Técnica De Defensa De Los Operadores Nacional (APVND)</t>
  </si>
  <si>
    <t>Fortalecimiento De La Capacidad Técnica De Defensa De Los Operadores Nacional (NV)</t>
  </si>
  <si>
    <t>Fortalecimiento De La Capacidad Técnica De Defensa De Los Operadores Nacional</t>
  </si>
  <si>
    <t>C 510-800-2</t>
  </si>
  <si>
    <t>C 213-800-1</t>
  </si>
  <si>
    <t>Consolidación Del Sistema De Alertas Tempranas Para La Prevención De Violaciones De DDHH Y DHI A Nivel Nacional</t>
  </si>
  <si>
    <t>C-670-1507-3</t>
  </si>
  <si>
    <t>Consolidación Del Sistema De Alertas Tempranas Para La Prevención De Violaciones De DDHH Y DIH A Nivel Nacional (APVND)</t>
  </si>
  <si>
    <t>Consolidación Del Sistema De Alertas Tempranas Para La Prevención De Violaciones De DDHH Y DIH A Nivel Nacional (NV)</t>
  </si>
  <si>
    <t>C 670-1507-3-0-2</t>
  </si>
  <si>
    <t>C 670-1507-3-0-3</t>
  </si>
  <si>
    <t>Asesoría Orientación Y Acompañamiento A Las Víctimas Del Conflicto Armado Interno Nacional (APVND)</t>
  </si>
  <si>
    <t>C 670-1507-1-0-2</t>
  </si>
  <si>
    <t>INFORME DE EJECUCIÓN PRESUPUESTAL VIGENCIA 2015</t>
  </si>
  <si>
    <t>BLOQUEO</t>
  </si>
  <si>
    <t>APLAZAMIENTO</t>
  </si>
  <si>
    <t>C 520-1507-1-0-1</t>
  </si>
  <si>
    <t>Implementación del programa de acompañamiento, asesoría a las víctimas de grupos étnicos y seguimiento en el marco de los decretos espe ciales con fuerza de ley(APVND)</t>
  </si>
  <si>
    <t>Implementación del programa de acompañamiento, asesoría a las víctimas de grupos étnicos y seguimiento en el marco de los decretos espe ciales con fuerza de ley(NV)</t>
  </si>
  <si>
    <t>C 670-1507-2-0-2</t>
  </si>
  <si>
    <t>C 670-1507-2-0-3</t>
  </si>
  <si>
    <t>DISP. VIGENTE</t>
  </si>
  <si>
    <r>
      <t xml:space="preserve">Ampliación Modernización De Los Sistemas De Información Plataforma Computacional Telecomunicaciones Y Seguridad Informática Nacional - </t>
    </r>
    <r>
      <rPr>
        <b/>
        <sz val="12"/>
        <color indexed="10"/>
        <rFont val="Cambria"/>
        <family val="1"/>
      </rPr>
      <t>Previo Concepto DNP</t>
    </r>
  </si>
  <si>
    <r>
      <t xml:space="preserve">Fortalecimiento Para La Promoción Y Seguimiento Al Cumplimiento De Los Derechos De Las Mujeres A Nivel Nacional </t>
    </r>
    <r>
      <rPr>
        <b/>
        <sz val="12"/>
        <color indexed="10"/>
        <rFont val="Cambria"/>
        <family val="1"/>
      </rPr>
      <t>- Previo Concepto DNP</t>
    </r>
  </si>
  <si>
    <t>A 1-0-1-1-4</t>
  </si>
  <si>
    <t>A 1-0-1-4-2</t>
  </si>
  <si>
    <t>A 1-0-1-5-1</t>
  </si>
  <si>
    <t>A 1-0-1-5-2</t>
  </si>
  <si>
    <t>A 1-0-1-5-12</t>
  </si>
  <si>
    <t>A 1-0-1-5-13</t>
  </si>
  <si>
    <t>A 1-0-1-5-14</t>
  </si>
  <si>
    <t>A 1-0-1-5-15</t>
  </si>
  <si>
    <t>A 1-0-1-5-16</t>
  </si>
  <si>
    <t>A 1-0-1-5-22</t>
  </si>
  <si>
    <t>A 1-0-5-1-1</t>
  </si>
  <si>
    <t>A 1-0-5-9</t>
  </si>
  <si>
    <t>A 1-0-5-8</t>
  </si>
  <si>
    <t>A 1-0-5-7</t>
  </si>
  <si>
    <t>A 1-0-5-6</t>
  </si>
  <si>
    <t>A 3-5-3-44</t>
  </si>
  <si>
    <t>A 3-6-3-21</t>
  </si>
  <si>
    <t>A 3-6-3-66</t>
  </si>
  <si>
    <t>A 3-6-3-999</t>
  </si>
  <si>
    <t>C 310-800-2</t>
  </si>
  <si>
    <t>C 122-800-2</t>
  </si>
  <si>
    <t>C 520-800-1</t>
  </si>
  <si>
    <t>C 520-800-3</t>
  </si>
  <si>
    <t>C 670-1507-1</t>
  </si>
  <si>
    <t>C 670-1507-2</t>
  </si>
  <si>
    <t>A 2-0-4-9-1</t>
  </si>
  <si>
    <t>A 2-0-4-10-1</t>
  </si>
  <si>
    <t>Arrendamientos Bienes Muebles</t>
  </si>
  <si>
    <t>A DICIEMBRE 31 DE 2014</t>
  </si>
  <si>
    <t>Pagos Pasivos Exigibles Vigencia Expiradas</t>
  </si>
  <si>
    <t>A 1-0-1-999</t>
  </si>
  <si>
    <t>A 2-0-4-5-9</t>
  </si>
  <si>
    <t>Servicio de Cafeteria y Restaurante</t>
  </si>
  <si>
    <t>REV. CDP</t>
  </si>
  <si>
    <t>REV. COMP</t>
  </si>
  <si>
    <t>REV. OBLIG</t>
  </si>
  <si>
    <t>Asesoria Orientación y Acompañamiento a las Victimas del Conflicto Armado Interno Naciona- PAGOS PASIVOS EXIGIBLES VIGENCIA EXPIRADA</t>
  </si>
  <si>
    <t>C 670-1507-4</t>
  </si>
  <si>
    <t>C 310-800-3</t>
  </si>
  <si>
    <t>Divulgación Promoción. Der. Humanos Colombia-Pasivos Exigibles Vigencias Expiradas</t>
  </si>
  <si>
    <t>TOTAL</t>
  </si>
  <si>
    <t>A 2-0-4-40-15</t>
  </si>
  <si>
    <t>MODIFICACIONES</t>
  </si>
  <si>
    <t>CERTIFICADOS DE DISPONIBILIDAD</t>
  </si>
  <si>
    <t>REVISION</t>
  </si>
  <si>
    <t>APROPIACION VIGENTE</t>
  </si>
  <si>
    <t>DIFERENCIA</t>
  </si>
  <si>
    <t>COMP</t>
  </si>
  <si>
    <t>CDP</t>
  </si>
  <si>
    <t>OBLIG</t>
  </si>
  <si>
    <t>Acciones de Grupo</t>
  </si>
  <si>
    <t>Gastos Judiciales, Peritazgo y Otros</t>
  </si>
  <si>
    <t>A 3-6-3-11-1</t>
  </si>
  <si>
    <t>A 3-6-3-11-2</t>
  </si>
  <si>
    <t>C 121-800-1</t>
  </si>
  <si>
    <t>Aprovisionamiento de Condiciones Físicas Apropiadas para el Funcionamiento del Nivel Central de la Defensoría del Pueblo</t>
  </si>
  <si>
    <t>C 310-1507-1</t>
  </si>
  <si>
    <t>C 310-1507-3-0-2</t>
  </si>
  <si>
    <t>C 310-1507-3-0-3</t>
  </si>
  <si>
    <t>Fortalecimiento del Respeto, Protección y Garantía de los Desc. Para Grupos y Sujetos de Especial Protección Nacional</t>
  </si>
  <si>
    <t>Divulgación Y Promoción De Los Derechos Humanos En Las Defensorías A Nivel Nacional (APVND)</t>
  </si>
  <si>
    <t>Divulgación Y Promoción De Los Derechos Humanos En Las Defensorías A Nivel Nacional (NV)</t>
  </si>
  <si>
    <t>Divulgación Y Promoción De Los Derechos Humanos En Las Defensorías A Nivel Nacional</t>
  </si>
  <si>
    <t>C 310-1507-3</t>
  </si>
  <si>
    <t>C 320-1304-1</t>
  </si>
  <si>
    <t>C 320-1507-1-0-2</t>
  </si>
  <si>
    <t>Horas Extras, Dias Féstivos e Indemnización por Vacaciones</t>
  </si>
  <si>
    <t>A 1-0-2</t>
  </si>
  <si>
    <t>Servicios Personales Indirectos</t>
  </si>
  <si>
    <t>A 1-0-5</t>
  </si>
  <si>
    <t>A 1-0-5-1</t>
  </si>
  <si>
    <t>Al sector Privado</t>
  </si>
  <si>
    <t>A 1-0-5-2</t>
  </si>
  <si>
    <t>Al sector Público</t>
  </si>
  <si>
    <t>A 1-0-1-4</t>
  </si>
  <si>
    <t>Prima técnica</t>
  </si>
  <si>
    <t>Contribuciones inherentes a la Nómina S.Privado y Público</t>
  </si>
  <si>
    <t>A 2-0-3-50</t>
  </si>
  <si>
    <t>Impuestos y Contribuciones</t>
  </si>
  <si>
    <t>A 2-0-3-51</t>
  </si>
  <si>
    <t>Multas y Sanciones</t>
  </si>
  <si>
    <t>A 2-0-4-1</t>
  </si>
  <si>
    <t>Compra de Equipo</t>
  </si>
  <si>
    <t>A 2-0-4-2</t>
  </si>
  <si>
    <t>Enseres y Equipos de oficina</t>
  </si>
  <si>
    <t>A 2-0-4-4</t>
  </si>
  <si>
    <t>Materiales y Suministros</t>
  </si>
  <si>
    <t>A 2-0-4-5</t>
  </si>
  <si>
    <t>Mantenimiento</t>
  </si>
  <si>
    <t>A 2-0-4-6</t>
  </si>
  <si>
    <t>Comunicaciones y Transporte</t>
  </si>
  <si>
    <t>A 2-0-4-7</t>
  </si>
  <si>
    <t>Impresos y Publicaciones</t>
  </si>
  <si>
    <t>A 2-0-4-8</t>
  </si>
  <si>
    <t>Servicios Públicos</t>
  </si>
  <si>
    <t>A 2-0-4-9</t>
  </si>
  <si>
    <t>Seguros</t>
  </si>
  <si>
    <t>A 2-0-4-10</t>
  </si>
  <si>
    <t>Arrendamientos</t>
  </si>
  <si>
    <t>A 2-0-4-11</t>
  </si>
  <si>
    <t>Viáticos y Gastos de Viaje</t>
  </si>
  <si>
    <t>A 2-0-4-21</t>
  </si>
  <si>
    <t>Capacitación, Bienestar Social y Estímulos</t>
  </si>
  <si>
    <t>A 2-0-4-41</t>
  </si>
  <si>
    <t>A-3</t>
  </si>
  <si>
    <t>A 3-2</t>
  </si>
  <si>
    <t>A 3-2-1</t>
  </si>
  <si>
    <t>Orden nacional</t>
  </si>
  <si>
    <t>Transferencias al Sector Público</t>
  </si>
  <si>
    <t>A 3-5</t>
  </si>
  <si>
    <t>Transferencias de Previsión y Seguridad Social</t>
  </si>
  <si>
    <t>A 3-5-3</t>
  </si>
  <si>
    <t>Otras Transferencias de Previsión y Seguridad Social</t>
  </si>
  <si>
    <t>A 3-6</t>
  </si>
  <si>
    <t>Otras Transferencias</t>
  </si>
  <si>
    <t>A 3-6-1</t>
  </si>
  <si>
    <t>A 3-6-3</t>
  </si>
  <si>
    <t>Destinatarios de las Otras Transferencias Corrientes</t>
  </si>
  <si>
    <t>CERTIFICAR</t>
  </si>
  <si>
    <t>COMPROMETER</t>
  </si>
  <si>
    <t>OBLIGAR</t>
  </si>
  <si>
    <t>PAGAR</t>
  </si>
  <si>
    <t>Servicios de Capacitacion</t>
  </si>
  <si>
    <t>A 2-0-4-1-3</t>
  </si>
  <si>
    <t>Herramientas</t>
  </si>
  <si>
    <t>INICIAL</t>
  </si>
  <si>
    <t>INFORME DE EJECUCIÓN PRESUPUESTAL VIGENCIA 2014</t>
  </si>
  <si>
    <t>A 2-0-3-51-1</t>
  </si>
  <si>
    <t xml:space="preserve">Multas </t>
  </si>
  <si>
    <t>A 2-0-4-1-25</t>
  </si>
  <si>
    <t>Otras Compras de Equipos</t>
  </si>
  <si>
    <t>Seguro Accidentes Personales</t>
  </si>
  <si>
    <t>A 2-0-4-21-5</t>
  </si>
  <si>
    <t>A 2-0-4-21-2</t>
  </si>
  <si>
    <t>A 2-0-4-21-4</t>
  </si>
  <si>
    <t>Servicios de Bienestar Social</t>
  </si>
  <si>
    <t>Elementos para Capacitación</t>
  </si>
  <si>
    <t>A 2-0-4-41-2</t>
  </si>
  <si>
    <t>Servicios Médicos Hospitalarios</t>
  </si>
  <si>
    <t>Implementación del Programa de Acompañamiento, Asesoría, a las Víctimas de Grupos Étnicos y Seguimiento en el Marco de los Decretos Especiales con Fuerza de Ley.</t>
  </si>
  <si>
    <t>A 2-0-4-1-26</t>
  </si>
  <si>
    <t>Equipo de Comunicaciones</t>
  </si>
  <si>
    <t>A 1-0-1-1-1</t>
  </si>
  <si>
    <t>A 1-0-1-1-2</t>
  </si>
  <si>
    <t>Utensilios de Cafetería</t>
  </si>
  <si>
    <t>Otros Materiales y Suministros</t>
  </si>
  <si>
    <t>Mantenimiento de Software</t>
  </si>
  <si>
    <t>Otros Gastos Por Impresos y Publicaciones</t>
  </si>
  <si>
    <t>Elementos para Bienestar Social</t>
  </si>
  <si>
    <t>Mantenimiento de Bienes Muebles, Equipos y Enseres</t>
  </si>
  <si>
    <t>Mantenimiento Equipos de Comunicación y Cómputo</t>
  </si>
  <si>
    <t xml:space="preserve">Mantenimiento Equipo de navegación  y Transporte </t>
  </si>
  <si>
    <t>Equipo de Cafetería</t>
  </si>
  <si>
    <t>Embalaje y Acarreo</t>
  </si>
  <si>
    <t>A-1</t>
  </si>
  <si>
    <t>A 1-0-1-9-1</t>
  </si>
  <si>
    <t>A 1-0-1-9-3</t>
  </si>
  <si>
    <t>A 1-0-2-12</t>
  </si>
  <si>
    <t>A 1-0-5-1-2</t>
  </si>
  <si>
    <t>A 1-0-5-1-3</t>
  </si>
  <si>
    <t>A 1-0-5-1-4</t>
  </si>
  <si>
    <t>A 1-0-5-1-5</t>
  </si>
  <si>
    <t>A 1-0-5-2-1</t>
  </si>
  <si>
    <t>A 1-0-5-2-2</t>
  </si>
  <si>
    <t>A 1-0-5-2-3</t>
  </si>
  <si>
    <t>A 1-0-5-2-6</t>
  </si>
  <si>
    <t>A 2-0-3</t>
  </si>
  <si>
    <t>A 2-0-3-50-2</t>
  </si>
  <si>
    <t>A 2-0-3-50-3</t>
  </si>
  <si>
    <t>A 2-0-3-50-16</t>
  </si>
  <si>
    <t>A 2-0-3-50-90</t>
  </si>
  <si>
    <t>A 2-0-3-51-2</t>
  </si>
  <si>
    <t>A 2-0-4</t>
  </si>
  <si>
    <t>A 2-0-4-1-4</t>
  </si>
  <si>
    <t>A 2-0-4-1-6</t>
  </si>
  <si>
    <t>A 2-0-4-1-8</t>
  </si>
  <si>
    <t>A 2-0-4-1-9</t>
  </si>
  <si>
    <t>A 2-0-4-1-16</t>
  </si>
  <si>
    <t>A 2-0-4-2-1</t>
  </si>
  <si>
    <t>A 2-0-4-2-2</t>
  </si>
  <si>
    <t>A 2-0-4-4-1</t>
  </si>
  <si>
    <t>A 2-0-4-4-2</t>
  </si>
  <si>
    <t>A 2-0-4-4-6</t>
  </si>
  <si>
    <t>A 2-0-4-4-9</t>
  </si>
  <si>
    <t>A 2-0-4-4-15</t>
  </si>
  <si>
    <t>A 2-0-4-4-17</t>
  </si>
  <si>
    <t>A 2-0-4-4-18</t>
  </si>
  <si>
    <t>A 2-0-4-4-20</t>
  </si>
  <si>
    <t>A 2-0-4-4-21</t>
  </si>
  <si>
    <t>A 2-0-4-4-23</t>
  </si>
  <si>
    <t>A 2-0-4-5-1</t>
  </si>
  <si>
    <t>A 2-0-4-5-2</t>
  </si>
  <si>
    <t>A 2-0-4-5-5</t>
  </si>
  <si>
    <t>A 2-0-4-5-6</t>
  </si>
  <si>
    <t>A 2-0-4-5-8</t>
  </si>
  <si>
    <t>A 2-0-4-5-10</t>
  </si>
  <si>
    <t>A 2-0-4-5-11</t>
  </si>
  <si>
    <t>A 2-0-4-5-12</t>
  </si>
  <si>
    <t>A 2-0-4-5-13</t>
  </si>
  <si>
    <t>A 2-0-4-6-2</t>
  </si>
  <si>
    <t>A 2-0-4-6-3</t>
  </si>
  <si>
    <t>A 2-0-4-6-5</t>
  </si>
  <si>
    <t>A 2-0-4-7-5</t>
  </si>
  <si>
    <t>A 2-0-4-7-6</t>
  </si>
  <si>
    <t>A 2-0-4-8-1</t>
  </si>
  <si>
    <t>A 2-0-4-8-2</t>
  </si>
  <si>
    <t>A 2-0-4-8-3</t>
  </si>
  <si>
    <t>A 2-0-4-8-5</t>
  </si>
  <si>
    <t>A 2-0-4-8-6</t>
  </si>
  <si>
    <t>A 2-0-4-9-8</t>
  </si>
  <si>
    <t>A 2-0-4-9-11</t>
  </si>
  <si>
    <t>A 2-0-4-10-2</t>
  </si>
  <si>
    <t>A 2-0-4-11-1</t>
  </si>
  <si>
    <t>A 2-0-4-11-2</t>
  </si>
  <si>
    <t>A 2-0-4-14</t>
  </si>
  <si>
    <t>A 2-0-4-17-1</t>
  </si>
  <si>
    <t>A 2-0-4-17-2</t>
  </si>
  <si>
    <t>A 2-0-4-21-1</t>
  </si>
  <si>
    <t>A 2-0-4-21-3</t>
  </si>
  <si>
    <t>A 2-0-4-21-8</t>
  </si>
  <si>
    <t>A 2-0-4-40</t>
  </si>
  <si>
    <t>A 2-0-4-41-5</t>
  </si>
  <si>
    <t>A 2-0-4-41-13</t>
  </si>
  <si>
    <t>A 2-0-4-999</t>
  </si>
  <si>
    <t>A 3-2-1-1</t>
  </si>
  <si>
    <t>A 3-6-1-1</t>
  </si>
  <si>
    <t>A 3-6-3-4</t>
  </si>
  <si>
    <t>A 3-6-3-7</t>
  </si>
  <si>
    <t>A 3-6-3-11</t>
  </si>
  <si>
    <t>C 520-1000-1</t>
  </si>
  <si>
    <t>C 520-1507-1</t>
  </si>
  <si>
    <t>C 540-100-2</t>
  </si>
  <si>
    <t>PAGOS</t>
  </si>
  <si>
    <t>A 1-0-1</t>
  </si>
  <si>
    <t>SERVICIOS PERSONALES ASOCIADOS A NÓMINA</t>
  </si>
  <si>
    <t>A 1-0-1-1</t>
  </si>
  <si>
    <t>Sueldos de Personal de Nómina</t>
  </si>
  <si>
    <t>A 1-0-1-5</t>
  </si>
  <si>
    <t>Otros</t>
  </si>
  <si>
    <t>A 1-0-1-9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</si>
  <si>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</si>
  <si>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</si>
  <si>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</si>
  <si>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</t>
  </si>
  <si>
    <t>Cajas de Compensación Públicas</t>
  </si>
  <si>
    <t>Fondo nacional de Ahorro</t>
  </si>
  <si>
    <t>Fondos Administradores de Pensiones Públicos</t>
  </si>
  <si>
    <t>Empresas Públicas Promotoras de salud</t>
  </si>
  <si>
    <t>Impuestos y Multas</t>
  </si>
  <si>
    <t>Impuesto de Vehículos</t>
  </si>
  <si>
    <t>Impuesto Predial</t>
  </si>
  <si>
    <t>Valorización Edificaciones</t>
  </si>
  <si>
    <t>Otros Impuestos</t>
  </si>
  <si>
    <t>Sanciones</t>
  </si>
  <si>
    <t>Adquisición de Bienes y Servicios</t>
  </si>
  <si>
    <t>Audiovisuales y Accesorios</t>
  </si>
  <si>
    <t>Equipo de Sistemas</t>
  </si>
  <si>
    <t>Software</t>
  </si>
  <si>
    <t>Vehículos</t>
  </si>
  <si>
    <t>Equipos y Máquinas para Oficina</t>
  </si>
  <si>
    <t>Combustibles y Lubricantes</t>
  </si>
  <si>
    <t>Dotación</t>
  </si>
  <si>
    <t>Llantas y Accesorios</t>
  </si>
  <si>
    <t>Materiales de Construcción</t>
  </si>
  <si>
    <t>Papelería, Útiles de Escritorio y Oficina</t>
  </si>
  <si>
    <t>Productos de Aseo y Limpieza</t>
  </si>
  <si>
    <t>Productos de Cafetería y Restaurante</t>
  </si>
  <si>
    <t>Repuestos</t>
  </si>
  <si>
    <t>Mantenimiento de Bienes Inmuebles</t>
  </si>
  <si>
    <t>Servicio de Aseo</t>
  </si>
  <si>
    <t>Servicio de Seguridad y Vigilancia</t>
  </si>
  <si>
    <t>Administración, Operación y Mantenimiento de Plantas de Energía</t>
  </si>
  <si>
    <t>Mantenimiento de Otros Bienes</t>
  </si>
  <si>
    <t>Correo</t>
  </si>
  <si>
    <t>Servicios de Transmisión de Información</t>
  </si>
  <si>
    <t>Suscripciones</t>
  </si>
  <si>
    <t>Acueducto Alcantarillado y Aseo</t>
  </si>
  <si>
    <t>Energía</t>
  </si>
  <si>
    <t>Gas Natural</t>
  </si>
  <si>
    <t>Telefonía Movil Celular</t>
  </si>
  <si>
    <t>Teléfono Fax y Otros</t>
  </si>
  <si>
    <t>Seguro Responsabilidad Civil</t>
  </si>
  <si>
    <t>Seguros Generales</t>
  </si>
  <si>
    <t>Arrendamientos Bienes Inmuebles</t>
  </si>
  <si>
    <t>Viáticos y Gastos de Viaje al Exterior</t>
  </si>
  <si>
    <t>Viáticos y Gastos de Viaje al Interior</t>
  </si>
  <si>
    <t>Gastos Imprevistos Bienes</t>
  </si>
  <si>
    <t>Gastos Imprevistos Servicios</t>
  </si>
  <si>
    <t>Elementos para Estímulos</t>
  </si>
  <si>
    <t>Servicios para Estímulos</t>
  </si>
  <si>
    <t>Otros Gastos por Adquisición de Bienes</t>
  </si>
  <si>
    <t>Gastos de Alimentación</t>
  </si>
  <si>
    <t>Otros Gastos por Adquisición de Servicios</t>
  </si>
  <si>
    <t>Fort.Gest.D.Pueblo para Prevención y Atención Desplazamiento</t>
  </si>
  <si>
    <t>Asesoría,Orientación y Acompañamiento a Víctimas Conflicto Int</t>
  </si>
  <si>
    <t>(1-2)</t>
  </si>
  <si>
    <t>(2-3)</t>
  </si>
  <si>
    <t>(3-4)</t>
  </si>
  <si>
    <t>(4-5)</t>
  </si>
  <si>
    <t>Mobiliario y Enseres</t>
  </si>
  <si>
    <t>OBLIGACIONES</t>
  </si>
  <si>
    <t xml:space="preserve"> </t>
  </si>
  <si>
    <t>APROPIACION</t>
  </si>
  <si>
    <t>CODIGO</t>
  </si>
  <si>
    <t>DESCRIPCION</t>
  </si>
  <si>
    <t>VIGENTE</t>
  </si>
  <si>
    <t>COMPROMISOS</t>
  </si>
  <si>
    <t>ACUMULADOS</t>
  </si>
  <si>
    <t>TOTAL ACUMULADO</t>
  </si>
  <si>
    <t>Cuota de auditaje contranal</t>
  </si>
  <si>
    <t>Seguro de vida (Ley 16/88)</t>
  </si>
  <si>
    <t>CREDITO</t>
  </si>
  <si>
    <t>CONTRACREDITO</t>
  </si>
  <si>
    <t>ADICION</t>
  </si>
  <si>
    <t>REDUCCION</t>
  </si>
  <si>
    <t>SECCION 2502 DEFENSORIA DEL PUEBLO</t>
  </si>
  <si>
    <t>REC</t>
  </si>
  <si>
    <t>P/TAL</t>
  </si>
  <si>
    <t>CERTIFICADOS</t>
  </si>
  <si>
    <t xml:space="preserve">APROPIACION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</si>
  <si>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</si>
  <si>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</si>
  <si>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</si>
  <si>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</si>
  <si>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</si>
  <si>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</si>
  <si>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</si>
  <si>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</si>
  <si>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</si>
  <si>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</si>
  <si>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</si>
  <si>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</si>
  <si>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Defensoría Pública(Ley 24/92)</t>
  </si>
  <si>
    <t>SALDO POR</t>
  </si>
  <si>
    <t>Aportes al ICBF</t>
  </si>
  <si>
    <t>Aportes a la ESAP</t>
  </si>
  <si>
    <t>Aportes a Escuelas Industriales</t>
  </si>
  <si>
    <t>Gastos Judiciales</t>
  </si>
  <si>
    <t>Aportes Al SENA</t>
  </si>
  <si>
    <t xml:space="preserve">Sueldos </t>
  </si>
  <si>
    <t>Prima técnica no salarial</t>
  </si>
  <si>
    <t>Gastos de representacion</t>
  </si>
  <si>
    <t>Sueldos de vacaciones</t>
  </si>
  <si>
    <t>Incapacidades y licencias de maternid.</t>
  </si>
  <si>
    <t>Bonificacion Servicios Prestados</t>
  </si>
  <si>
    <t>Subsidio de alimentacion</t>
  </si>
  <si>
    <t>Auxilio de transporte</t>
  </si>
  <si>
    <t>Prima de Servicio</t>
  </si>
  <si>
    <t>Prima de Vacaciones</t>
  </si>
  <si>
    <t>Prima de Navidad</t>
  </si>
  <si>
    <t>Prima Especial de Servicios</t>
  </si>
  <si>
    <t>Horas Extras</t>
  </si>
  <si>
    <t>Indemnizacion por Vacaciones</t>
  </si>
  <si>
    <t>Honorarios</t>
  </si>
  <si>
    <t>Divulgación Promoción. Der. Humanos Colombia</t>
  </si>
  <si>
    <t>Admon.Control, Organiz. Instit.apoyo admon D.Pública</t>
  </si>
  <si>
    <t>Implem.prog.seguimiento y evaluación polit. Púb.DDHH</t>
  </si>
  <si>
    <t>Implement.S.A.T.prevención. Violaciones masivas DDHH</t>
  </si>
  <si>
    <t>GASTOS DE PERSONAL</t>
  </si>
  <si>
    <t>FUNCIONAMIENTO</t>
  </si>
  <si>
    <t>GASTOS GENERALES</t>
  </si>
  <si>
    <t>TRANSFERENCIAS CORRIENTES</t>
  </si>
  <si>
    <t>INVERSION</t>
  </si>
  <si>
    <t>Comision Busqueda de Personas Desaparecidas(Ley 589/2000)</t>
  </si>
  <si>
    <t>Fondo Defensa. Derechos.e Intereses.colectivos(Ley 472/98)</t>
  </si>
  <si>
    <t>Fondo especial Comisión Nal de Búsqueda(Art 18 Ley 971/2005)</t>
  </si>
  <si>
    <t>Pago pasivos exigibles vigencias expiradas</t>
  </si>
  <si>
    <t>Implementacion del Sistema de Gestión Documental de la D.P</t>
  </si>
  <si>
    <t>Pago Pasivos Exigibles Vigencias Expiradas</t>
  </si>
  <si>
    <t>TOTAL MODIFICACIONES</t>
  </si>
  <si>
    <t>Adquisición, compra, mejoramiento,construc.adecuación. Sedes</t>
  </si>
  <si>
    <t>Sentencias y conciliaciones</t>
  </si>
  <si>
    <t>Cajas de Compensación Privadas</t>
  </si>
</sst>
</file>

<file path=xl/styles.xml><?xml version="1.0" encoding="utf-8"?>
<styleSheet xmlns="http://schemas.openxmlformats.org/spreadsheetml/2006/main">
  <numFmts count="7"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* #,##0.00_ ;_ * \-#,##0.00_ ;_ * &quot;-&quot;??_ ;_ @_ "/>
    <numFmt numFmtId="167" formatCode="_(&quot;$&quot;* #,##0.00_);_(&quot;$&quot;* \(#,##0.00\);_(&quot;$&quot;* &quot;-&quot;??_);_(@_)"/>
    <numFmt numFmtId="168" formatCode="_(* #,##0_);_(* \(#,##0\);_(* &quot;-&quot;??_);_(@_)"/>
    <numFmt numFmtId="169" formatCode="[$-10C0A]#,##0.00;\-#,##0.00"/>
    <numFmt numFmtId="170" formatCode="_(&quot;$&quot;* #,##0_);_(&quot;$&quot;* \(#,##0\);_(&quot;$&quot;* &quot;-&quot;??_);_(@_)"/>
  </numFmts>
  <fonts count="28">
    <font>
      <sz val="10"/>
      <name val="Arial"/>
    </font>
    <font>
      <sz val="10"/>
      <name val="Arial"/>
    </font>
    <font>
      <sz val="10"/>
      <name val="Arial"/>
    </font>
    <font>
      <b/>
      <sz val="12"/>
      <color indexed="10"/>
      <name val="Cambria"/>
      <family val="1"/>
    </font>
    <font>
      <sz val="12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5"/>
      <name val="Cambria"/>
      <family val="1"/>
      <scheme val="major"/>
    </font>
    <font>
      <b/>
      <sz val="7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sz val="7"/>
      <name val="Cambria"/>
      <family val="1"/>
      <scheme val="major"/>
    </font>
    <font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8"/>
      <name val="Cambria"/>
      <family val="1"/>
      <scheme val="major"/>
    </font>
    <font>
      <b/>
      <sz val="14"/>
      <name val="Cambria"/>
      <family val="1"/>
      <scheme val="major"/>
    </font>
    <font>
      <sz val="12"/>
      <color indexed="8"/>
      <name val="Arial"/>
      <family val="2"/>
    </font>
    <font>
      <b/>
      <sz val="9"/>
      <name val="Cambria"/>
      <family val="1"/>
      <scheme val="major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2"/>
      <color indexed="8"/>
      <name val="Arial"/>
      <family val="2"/>
    </font>
    <font>
      <b/>
      <sz val="16"/>
      <name val="Cambria"/>
      <family val="1"/>
      <scheme val="major"/>
    </font>
    <font>
      <sz val="8"/>
      <name val="Times New Roman"/>
      <family val="1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6">
    <xf numFmtId="0" fontId="0" fillId="0" borderId="0" xfId="0"/>
    <xf numFmtId="0" fontId="5" fillId="0" borderId="0" xfId="0" applyFont="1"/>
    <xf numFmtId="0" fontId="5" fillId="3" borderId="0" xfId="0" applyFont="1" applyFill="1" applyBorder="1"/>
    <xf numFmtId="0" fontId="5" fillId="3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6" fillId="3" borderId="0" xfId="0" applyFont="1" applyFill="1" applyBorder="1"/>
    <xf numFmtId="0" fontId="7" fillId="3" borderId="1" xfId="0" applyFont="1" applyFill="1" applyBorder="1"/>
    <xf numFmtId="0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2" borderId="0" xfId="0" applyFont="1" applyFill="1"/>
    <xf numFmtId="0" fontId="7" fillId="3" borderId="0" xfId="0" applyNumberFormat="1" applyFont="1" applyFill="1" applyBorder="1" applyAlignment="1">
      <alignment horizontal="center"/>
    </xf>
    <xf numFmtId="168" fontId="7" fillId="2" borderId="0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165" fontId="5" fillId="2" borderId="0" xfId="1" applyFont="1" applyFill="1"/>
    <xf numFmtId="168" fontId="5" fillId="3" borderId="0" xfId="0" applyNumberFormat="1" applyFont="1" applyFill="1" applyBorder="1"/>
    <xf numFmtId="168" fontId="5" fillId="3" borderId="0" xfId="1" applyNumberFormat="1" applyFont="1" applyFill="1" applyBorder="1"/>
    <xf numFmtId="168" fontId="5" fillId="2" borderId="0" xfId="0" applyNumberFormat="1" applyFont="1" applyFill="1"/>
    <xf numFmtId="165" fontId="5" fillId="0" borderId="0" xfId="0" applyNumberFormat="1" applyFont="1" applyBorder="1"/>
    <xf numFmtId="168" fontId="10" fillId="3" borderId="0" xfId="1" applyNumberFormat="1" applyFont="1" applyFill="1" applyBorder="1"/>
    <xf numFmtId="165" fontId="5" fillId="3" borderId="0" xfId="0" applyNumberFormat="1" applyFont="1" applyFill="1" applyBorder="1"/>
    <xf numFmtId="165" fontId="5" fillId="0" borderId="0" xfId="1" applyFont="1" applyBorder="1"/>
    <xf numFmtId="0" fontId="5" fillId="0" borderId="0" xfId="0" applyNumberFormat="1" applyFont="1" applyBorder="1" applyAlignment="1">
      <alignment horizontal="center"/>
    </xf>
    <xf numFmtId="168" fontId="5" fillId="0" borderId="0" xfId="1" applyNumberFormat="1" applyFont="1" applyBorder="1"/>
    <xf numFmtId="0" fontId="5" fillId="0" borderId="0" xfId="0" applyNumberFormat="1" applyFont="1" applyAlignment="1">
      <alignment horizontal="center"/>
    </xf>
    <xf numFmtId="165" fontId="5" fillId="0" borderId="0" xfId="1" applyFont="1"/>
    <xf numFmtId="0" fontId="11" fillId="0" borderId="0" xfId="0" applyFont="1"/>
    <xf numFmtId="0" fontId="10" fillId="0" borderId="0" xfId="0" applyFont="1"/>
    <xf numFmtId="0" fontId="10" fillId="2" borderId="0" xfId="0" applyFont="1" applyFill="1"/>
    <xf numFmtId="0" fontId="12" fillId="3" borderId="0" xfId="0" applyFont="1" applyFill="1" applyBorder="1"/>
    <xf numFmtId="0" fontId="5" fillId="0" borderId="0" xfId="0" applyFont="1" applyFill="1" applyBorder="1"/>
    <xf numFmtId="168" fontId="5" fillId="0" borderId="0" xfId="0" applyNumberFormat="1" applyFont="1" applyFill="1" applyBorder="1"/>
    <xf numFmtId="0" fontId="5" fillId="0" borderId="0" xfId="0" applyFont="1" applyFill="1"/>
    <xf numFmtId="0" fontId="7" fillId="3" borderId="2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0" fillId="3" borderId="0" xfId="0" applyFont="1" applyFill="1"/>
    <xf numFmtId="14" fontId="13" fillId="3" borderId="0" xfId="0" applyNumberFormat="1" applyFont="1" applyFill="1" applyBorder="1"/>
    <xf numFmtId="0" fontId="10" fillId="3" borderId="0" xfId="0" applyNumberFormat="1" applyFont="1" applyFill="1" applyBorder="1" applyAlignment="1">
      <alignment horizontal="center"/>
    </xf>
    <xf numFmtId="0" fontId="10" fillId="3" borderId="0" xfId="0" applyFont="1" applyFill="1" applyBorder="1"/>
    <xf numFmtId="168" fontId="7" fillId="3" borderId="0" xfId="1" applyNumberFormat="1" applyFont="1" applyFill="1" applyBorder="1"/>
    <xf numFmtId="0" fontId="5" fillId="3" borderId="0" xfId="0" applyFont="1" applyFill="1"/>
    <xf numFmtId="165" fontId="5" fillId="3" borderId="0" xfId="1" applyFont="1" applyFill="1"/>
    <xf numFmtId="0" fontId="7" fillId="3" borderId="0" xfId="0" applyFont="1" applyFill="1" applyBorder="1"/>
    <xf numFmtId="168" fontId="5" fillId="3" borderId="0" xfId="0" applyNumberFormat="1" applyFont="1" applyFill="1"/>
    <xf numFmtId="14" fontId="9" fillId="3" borderId="0" xfId="0" applyNumberFormat="1" applyFont="1" applyFill="1" applyBorder="1"/>
    <xf numFmtId="0" fontId="7" fillId="3" borderId="0" xfId="0" applyFont="1" applyFill="1"/>
    <xf numFmtId="0" fontId="6" fillId="3" borderId="0" xfId="0" applyFont="1" applyFill="1"/>
    <xf numFmtId="165" fontId="7" fillId="3" borderId="0" xfId="1" applyFont="1" applyFill="1" applyBorder="1"/>
    <xf numFmtId="0" fontId="7" fillId="3" borderId="0" xfId="0" applyFont="1" applyFill="1" applyBorder="1" applyAlignment="1">
      <alignment horizontal="left"/>
    </xf>
    <xf numFmtId="165" fontId="5" fillId="3" borderId="0" xfId="1" applyFont="1" applyFill="1" applyBorder="1"/>
    <xf numFmtId="14" fontId="10" fillId="3" borderId="0" xfId="0" applyNumberFormat="1" applyFont="1" applyFill="1" applyBorder="1"/>
    <xf numFmtId="168" fontId="10" fillId="3" borderId="0" xfId="0" applyNumberFormat="1" applyFont="1" applyFill="1" applyBorder="1"/>
    <xf numFmtId="165" fontId="10" fillId="3" borderId="0" xfId="0" applyNumberFormat="1" applyFont="1" applyFill="1" applyBorder="1"/>
    <xf numFmtId="168" fontId="7" fillId="3" borderId="0" xfId="1" applyNumberFormat="1" applyFont="1" applyFill="1" applyBorder="1" applyAlignment="1">
      <alignment horizontal="center"/>
    </xf>
    <xf numFmtId="168" fontId="10" fillId="2" borderId="0" xfId="1" applyNumberFormat="1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/>
    <xf numFmtId="0" fontId="14" fillId="0" borderId="0" xfId="0" applyFont="1" applyFill="1"/>
    <xf numFmtId="0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/>
    <xf numFmtId="167" fontId="14" fillId="0" borderId="0" xfId="3" applyFont="1" applyFill="1" applyBorder="1"/>
    <xf numFmtId="168" fontId="14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/>
    <xf numFmtId="168" fontId="12" fillId="0" borderId="8" xfId="1" applyNumberFormat="1" applyFont="1" applyFill="1" applyBorder="1" applyAlignment="1">
      <alignment horizontal="center"/>
    </xf>
    <xf numFmtId="168" fontId="15" fillId="0" borderId="8" xfId="1" applyNumberFormat="1" applyFont="1" applyFill="1" applyBorder="1" applyAlignment="1">
      <alignment horizontal="center"/>
    </xf>
    <xf numFmtId="0" fontId="12" fillId="0" borderId="0" xfId="0" applyFont="1" applyFill="1"/>
    <xf numFmtId="168" fontId="12" fillId="0" borderId="0" xfId="0" applyNumberFormat="1" applyFont="1" applyFill="1" applyBorder="1"/>
    <xf numFmtId="168" fontId="14" fillId="0" borderId="0" xfId="1" applyNumberFormat="1" applyFont="1" applyFill="1" applyBorder="1"/>
    <xf numFmtId="168" fontId="12" fillId="0" borderId="0" xfId="1" applyNumberFormat="1" applyFont="1" applyFill="1" applyBorder="1"/>
    <xf numFmtId="168" fontId="12" fillId="0" borderId="8" xfId="1" applyNumberFormat="1" applyFont="1" applyFill="1" applyBorder="1"/>
    <xf numFmtId="0" fontId="14" fillId="0" borderId="9" xfId="0" applyFont="1" applyFill="1" applyBorder="1"/>
    <xf numFmtId="165" fontId="14" fillId="0" borderId="0" xfId="0" applyNumberFormat="1" applyFont="1" applyFill="1" applyBorder="1"/>
    <xf numFmtId="0" fontId="14" fillId="0" borderId="10" xfId="0" applyFont="1" applyFill="1" applyBorder="1"/>
    <xf numFmtId="0" fontId="12" fillId="0" borderId="10" xfId="0" applyFont="1" applyFill="1" applyBorder="1"/>
    <xf numFmtId="168" fontId="15" fillId="0" borderId="11" xfId="1" applyNumberFormat="1" applyFont="1" applyFill="1" applyBorder="1" applyAlignment="1">
      <alignment horizontal="center"/>
    </xf>
    <xf numFmtId="168" fontId="12" fillId="0" borderId="12" xfId="1" applyNumberFormat="1" applyFont="1" applyFill="1" applyBorder="1"/>
    <xf numFmtId="168" fontId="15" fillId="0" borderId="12" xfId="1" applyNumberFormat="1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Border="1"/>
    <xf numFmtId="168" fontId="12" fillId="0" borderId="13" xfId="1" applyNumberFormat="1" applyFont="1" applyFill="1" applyBorder="1"/>
    <xf numFmtId="168" fontId="15" fillId="0" borderId="13" xfId="1" applyNumberFormat="1" applyFont="1" applyFill="1" applyBorder="1" applyAlignment="1">
      <alignment horizontal="center"/>
    </xf>
    <xf numFmtId="168" fontId="14" fillId="0" borderId="8" xfId="1" applyNumberFormat="1" applyFont="1" applyFill="1" applyBorder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68" fontId="15" fillId="0" borderId="8" xfId="1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68" fontId="17" fillId="0" borderId="8" xfId="1" applyNumberFormat="1" applyFont="1" applyFill="1" applyBorder="1" applyAlignment="1">
      <alignment horizontal="left" vertical="center"/>
    </xf>
    <xf numFmtId="170" fontId="14" fillId="0" borderId="0" xfId="3" applyNumberFormat="1" applyFont="1" applyFill="1"/>
    <xf numFmtId="165" fontId="14" fillId="0" borderId="0" xfId="1" applyFont="1" applyFill="1" applyBorder="1"/>
    <xf numFmtId="165" fontId="12" fillId="0" borderId="0" xfId="1" applyFont="1" applyFill="1" applyBorder="1"/>
    <xf numFmtId="166" fontId="14" fillId="0" borderId="0" xfId="0" applyNumberFormat="1" applyFont="1" applyFill="1" applyBorder="1"/>
    <xf numFmtId="0" fontId="14" fillId="0" borderId="0" xfId="0" applyFont="1" applyFill="1" applyAlignment="1"/>
    <xf numFmtId="167" fontId="5" fillId="0" borderId="0" xfId="3" applyFont="1" applyFill="1"/>
    <xf numFmtId="167" fontId="5" fillId="0" borderId="0" xfId="3" applyFont="1" applyFill="1" applyBorder="1"/>
    <xf numFmtId="0" fontId="14" fillId="3" borderId="0" xfId="0" applyNumberFormat="1" applyFont="1" applyFill="1" applyBorder="1" applyAlignment="1">
      <alignment horizontal="center" vertical="center"/>
    </xf>
    <xf numFmtId="0" fontId="14" fillId="3" borderId="0" xfId="0" applyFont="1" applyFill="1" applyBorder="1"/>
    <xf numFmtId="0" fontId="18" fillId="3" borderId="0" xfId="0" applyFont="1" applyFill="1" applyBorder="1"/>
    <xf numFmtId="0" fontId="19" fillId="3" borderId="0" xfId="0" applyFont="1" applyFill="1" applyBorder="1"/>
    <xf numFmtId="168" fontId="14" fillId="3" borderId="0" xfId="0" applyNumberFormat="1" applyFont="1" applyFill="1" applyBorder="1"/>
    <xf numFmtId="167" fontId="14" fillId="3" borderId="0" xfId="3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2" xfId="0" applyNumberFormat="1" applyFont="1" applyFill="1" applyBorder="1" applyAlignment="1">
      <alignment horizontal="center" vertical="center"/>
    </xf>
    <xf numFmtId="0" fontId="12" fillId="3" borderId="14" xfId="0" applyFont="1" applyFill="1" applyBorder="1"/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horizontal="center" vertical="center"/>
    </xf>
    <xf numFmtId="168" fontId="12" fillId="3" borderId="1" xfId="1" applyNumberFormat="1" applyFont="1" applyFill="1" applyBorder="1" applyAlignment="1">
      <alignment horizontal="center"/>
    </xf>
    <xf numFmtId="168" fontId="12" fillId="3" borderId="9" xfId="1" applyNumberFormat="1" applyFont="1" applyFill="1" applyBorder="1" applyAlignment="1">
      <alignment horizontal="center"/>
    </xf>
    <xf numFmtId="168" fontId="12" fillId="3" borderId="0" xfId="1" applyNumberFormat="1" applyFont="1" applyFill="1" applyBorder="1" applyAlignment="1">
      <alignment horizontal="center"/>
    </xf>
    <xf numFmtId="168" fontId="12" fillId="3" borderId="3" xfId="1" applyNumberFormat="1" applyFont="1" applyFill="1" applyBorder="1" applyAlignment="1">
      <alignment horizontal="center"/>
    </xf>
    <xf numFmtId="168" fontId="12" fillId="3" borderId="10" xfId="1" applyNumberFormat="1" applyFont="1" applyFill="1" applyBorder="1" applyAlignment="1">
      <alignment horizontal="center"/>
    </xf>
    <xf numFmtId="168" fontId="12" fillId="3" borderId="4" xfId="1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14" fillId="3" borderId="3" xfId="0" applyFont="1" applyFill="1" applyBorder="1"/>
    <xf numFmtId="168" fontId="14" fillId="3" borderId="3" xfId="1" applyNumberFormat="1" applyFont="1" applyFill="1" applyBorder="1"/>
    <xf numFmtId="168" fontId="14" fillId="3" borderId="10" xfId="1" applyNumberFormat="1" applyFont="1" applyFill="1" applyBorder="1"/>
    <xf numFmtId="168" fontId="14" fillId="3" borderId="4" xfId="1" applyNumberFormat="1" applyFont="1" applyFill="1" applyBorder="1"/>
    <xf numFmtId="168" fontId="14" fillId="3" borderId="0" xfId="1" applyNumberFormat="1" applyFont="1" applyFill="1" applyBorder="1"/>
    <xf numFmtId="168" fontId="12" fillId="3" borderId="0" xfId="1" applyNumberFormat="1" applyFont="1" applyFill="1" applyBorder="1"/>
    <xf numFmtId="0" fontId="12" fillId="3" borderId="3" xfId="0" applyFont="1" applyFill="1" applyBorder="1"/>
    <xf numFmtId="168" fontId="12" fillId="3" borderId="3" xfId="1" applyNumberFormat="1" applyFont="1" applyFill="1" applyBorder="1"/>
    <xf numFmtId="168" fontId="12" fillId="3" borderId="10" xfId="1" applyNumberFormat="1" applyFont="1" applyFill="1" applyBorder="1"/>
    <xf numFmtId="168" fontId="12" fillId="3" borderId="4" xfId="1" applyNumberFormat="1" applyFont="1" applyFill="1" applyBorder="1"/>
    <xf numFmtId="0" fontId="12" fillId="3" borderId="15" xfId="0" applyNumberFormat="1" applyFont="1" applyFill="1" applyBorder="1" applyAlignment="1">
      <alignment horizontal="center" vertical="center"/>
    </xf>
    <xf numFmtId="0" fontId="12" fillId="3" borderId="5" xfId="0" applyFont="1" applyFill="1" applyBorder="1"/>
    <xf numFmtId="168" fontId="12" fillId="3" borderId="5" xfId="1" applyNumberFormat="1" applyFont="1" applyFill="1" applyBorder="1"/>
    <xf numFmtId="168" fontId="12" fillId="3" borderId="16" xfId="1" applyNumberFormat="1" applyFont="1" applyFill="1" applyBorder="1"/>
    <xf numFmtId="168" fontId="12" fillId="3" borderId="6" xfId="1" applyNumberFormat="1" applyFont="1" applyFill="1" applyBorder="1"/>
    <xf numFmtId="168" fontId="12" fillId="3" borderId="15" xfId="1" applyNumberFormat="1" applyFont="1" applyFill="1" applyBorder="1"/>
    <xf numFmtId="168" fontId="14" fillId="3" borderId="5" xfId="1" applyNumberFormat="1" applyFont="1" applyFill="1" applyBorder="1"/>
    <xf numFmtId="168" fontId="12" fillId="3" borderId="5" xfId="1" applyNumberFormat="1" applyFont="1" applyFill="1" applyBorder="1" applyAlignment="1">
      <alignment horizontal="center"/>
    </xf>
    <xf numFmtId="168" fontId="15" fillId="3" borderId="0" xfId="1" applyNumberFormat="1" applyFont="1" applyFill="1" applyBorder="1"/>
    <xf numFmtId="0" fontId="14" fillId="3" borderId="14" xfId="0" applyNumberFormat="1" applyFont="1" applyFill="1" applyBorder="1" applyAlignment="1">
      <alignment horizontal="center" vertical="center"/>
    </xf>
    <xf numFmtId="168" fontId="12" fillId="3" borderId="1" xfId="1" applyNumberFormat="1" applyFont="1" applyFill="1" applyBorder="1"/>
    <xf numFmtId="169" fontId="20" fillId="3" borderId="3" xfId="0" applyNumberFormat="1" applyFont="1" applyFill="1" applyBorder="1" applyAlignment="1">
      <alignment horizontal="right" vertical="top" wrapText="1" readingOrder="1"/>
    </xf>
    <xf numFmtId="0" fontId="16" fillId="3" borderId="0" xfId="0" applyNumberFormat="1" applyFont="1" applyFill="1" applyBorder="1" applyAlignment="1">
      <alignment horizontal="center" vertical="center"/>
    </xf>
    <xf numFmtId="0" fontId="16" fillId="3" borderId="3" xfId="0" applyFont="1" applyFill="1" applyBorder="1"/>
    <xf numFmtId="168" fontId="16" fillId="3" borderId="3" xfId="1" applyNumberFormat="1" applyFont="1" applyFill="1" applyBorder="1"/>
    <xf numFmtId="168" fontId="15" fillId="3" borderId="3" xfId="1" applyNumberFormat="1" applyFont="1" applyFill="1" applyBorder="1"/>
    <xf numFmtId="0" fontId="14" fillId="3" borderId="15" xfId="0" applyNumberFormat="1" applyFont="1" applyFill="1" applyBorder="1" applyAlignment="1">
      <alignment horizontal="center" vertical="center"/>
    </xf>
    <xf numFmtId="0" fontId="14" fillId="3" borderId="5" xfId="0" applyFont="1" applyFill="1" applyBorder="1"/>
    <xf numFmtId="0" fontId="14" fillId="3" borderId="2" xfId="0" applyNumberFormat="1" applyFont="1" applyFill="1" applyBorder="1" applyAlignment="1">
      <alignment horizontal="center" vertical="center"/>
    </xf>
    <xf numFmtId="168" fontId="12" fillId="3" borderId="2" xfId="1" applyNumberFormat="1" applyFont="1" applyFill="1" applyBorder="1"/>
    <xf numFmtId="0" fontId="12" fillId="3" borderId="4" xfId="0" applyFont="1" applyFill="1" applyBorder="1" applyAlignment="1">
      <alignment horizontal="left"/>
    </xf>
    <xf numFmtId="0" fontId="14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/>
    <xf numFmtId="0" fontId="12" fillId="3" borderId="4" xfId="0" applyFont="1" applyFill="1" applyBorder="1"/>
    <xf numFmtId="0" fontId="12" fillId="3" borderId="6" xfId="0" applyFont="1" applyFill="1" applyBorder="1"/>
    <xf numFmtId="168" fontId="14" fillId="3" borderId="6" xfId="1" applyNumberFormat="1" applyFont="1" applyFill="1" applyBorder="1"/>
    <xf numFmtId="168" fontId="14" fillId="3" borderId="15" xfId="1" applyNumberFormat="1" applyFont="1" applyFill="1" applyBorder="1"/>
    <xf numFmtId="0" fontId="12" fillId="3" borderId="1" xfId="0" applyFont="1" applyFill="1" applyBorder="1" applyAlignment="1">
      <alignment horizontal="center" vertical="center"/>
    </xf>
    <xf numFmtId="168" fontId="12" fillId="3" borderId="1" xfId="1" applyNumberFormat="1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 wrapText="1"/>
    </xf>
    <xf numFmtId="168" fontId="12" fillId="3" borderId="3" xfId="1" applyNumberFormat="1" applyFont="1" applyFill="1" applyBorder="1" applyAlignment="1">
      <alignment horizontal="left" vertical="center"/>
    </xf>
    <xf numFmtId="168" fontId="14" fillId="3" borderId="3" xfId="1" applyNumberFormat="1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168" fontId="14" fillId="3" borderId="5" xfId="1" applyNumberFormat="1" applyFont="1" applyFill="1" applyBorder="1" applyAlignment="1">
      <alignment horizontal="left" vertical="center"/>
    </xf>
    <xf numFmtId="168" fontId="12" fillId="3" borderId="5" xfId="1" applyNumberFormat="1" applyFont="1" applyFill="1" applyBorder="1" applyAlignment="1">
      <alignment horizontal="left" vertical="center"/>
    </xf>
    <xf numFmtId="168" fontId="16" fillId="3" borderId="0" xfId="1" applyNumberFormat="1" applyFont="1" applyFill="1" applyBorder="1"/>
    <xf numFmtId="0" fontId="12" fillId="3" borderId="17" xfId="0" applyFont="1" applyFill="1" applyBorder="1"/>
    <xf numFmtId="168" fontId="12" fillId="3" borderId="18" xfId="1" applyNumberFormat="1" applyFont="1" applyFill="1" applyBorder="1"/>
    <xf numFmtId="168" fontId="12" fillId="3" borderId="14" xfId="1" applyNumberFormat="1" applyFont="1" applyFill="1" applyBorder="1"/>
    <xf numFmtId="168" fontId="15" fillId="3" borderId="14" xfId="1" applyNumberFormat="1" applyFont="1" applyFill="1" applyBorder="1"/>
    <xf numFmtId="168" fontId="14" fillId="3" borderId="14" xfId="1" applyNumberFormat="1" applyFont="1" applyFill="1" applyBorder="1"/>
    <xf numFmtId="168" fontId="14" fillId="3" borderId="2" xfId="1" applyNumberFormat="1" applyFont="1" applyFill="1" applyBorder="1"/>
    <xf numFmtId="0" fontId="14" fillId="3" borderId="0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168" fontId="14" fillId="3" borderId="3" xfId="1" applyNumberFormat="1" applyFont="1" applyFill="1" applyBorder="1" applyAlignment="1">
      <alignment horizontal="center" vertical="center"/>
    </xf>
    <xf numFmtId="168" fontId="14" fillId="3" borderId="5" xfId="1" applyNumberFormat="1" applyFont="1" applyFill="1" applyBorder="1" applyAlignment="1">
      <alignment horizontal="center" vertical="center"/>
    </xf>
    <xf numFmtId="168" fontId="12" fillId="3" borderId="3" xfId="1" applyNumberFormat="1" applyFont="1" applyFill="1" applyBorder="1" applyAlignment="1">
      <alignment horizontal="center" vertical="center"/>
    </xf>
    <xf numFmtId="168" fontId="14" fillId="3" borderId="10" xfId="1" applyNumberFormat="1" applyFont="1" applyFill="1" applyBorder="1" applyAlignment="1">
      <alignment horizontal="center" vertical="center"/>
    </xf>
    <xf numFmtId="168" fontId="12" fillId="3" borderId="10" xfId="1" applyNumberFormat="1" applyFont="1" applyFill="1" applyBorder="1" applyAlignment="1">
      <alignment horizontal="center" vertical="center"/>
    </xf>
    <xf numFmtId="168" fontId="12" fillId="3" borderId="16" xfId="1" applyNumberFormat="1" applyFont="1" applyFill="1" applyBorder="1" applyAlignment="1">
      <alignment horizontal="center" vertical="center"/>
    </xf>
    <xf numFmtId="168" fontId="14" fillId="3" borderId="4" xfId="1" applyNumberFormat="1" applyFont="1" applyFill="1" applyBorder="1" applyAlignment="1">
      <alignment horizontal="center" vertical="center"/>
    </xf>
    <xf numFmtId="168" fontId="12" fillId="3" borderId="4" xfId="1" applyNumberFormat="1" applyFont="1" applyFill="1" applyBorder="1" applyAlignment="1">
      <alignment horizontal="center" vertical="center"/>
    </xf>
    <xf numFmtId="168" fontId="12" fillId="3" borderId="6" xfId="1" applyNumberFormat="1" applyFont="1" applyFill="1" applyBorder="1" applyAlignment="1">
      <alignment horizontal="center" vertical="center"/>
    </xf>
    <xf numFmtId="168" fontId="12" fillId="3" borderId="5" xfId="1" applyNumberFormat="1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3" borderId="0" xfId="0" applyFont="1" applyFill="1" applyBorder="1" applyAlignment="1">
      <alignment horizontal="left"/>
    </xf>
    <xf numFmtId="14" fontId="14" fillId="3" borderId="3" xfId="0" applyNumberFormat="1" applyFont="1" applyFill="1" applyBorder="1" applyAlignment="1">
      <alignment horizontal="left"/>
    </xf>
    <xf numFmtId="14" fontId="12" fillId="3" borderId="3" xfId="0" applyNumberFormat="1" applyFont="1" applyFill="1" applyBorder="1" applyAlignment="1">
      <alignment horizontal="left"/>
    </xf>
    <xf numFmtId="14" fontId="12" fillId="3" borderId="5" xfId="0" applyNumberFormat="1" applyFont="1" applyFill="1" applyBorder="1" applyAlignment="1">
      <alignment horizontal="left"/>
    </xf>
    <xf numFmtId="14" fontId="14" fillId="3" borderId="0" xfId="0" applyNumberFormat="1" applyFont="1" applyFill="1" applyBorder="1" applyAlignment="1">
      <alignment horizontal="left"/>
    </xf>
    <xf numFmtId="14" fontId="14" fillId="3" borderId="1" xfId="0" applyNumberFormat="1" applyFont="1" applyFill="1" applyBorder="1" applyAlignment="1">
      <alignment horizontal="left"/>
    </xf>
    <xf numFmtId="14" fontId="16" fillId="3" borderId="3" xfId="0" applyNumberFormat="1" applyFont="1" applyFill="1" applyBorder="1" applyAlignment="1">
      <alignment horizontal="left"/>
    </xf>
    <xf numFmtId="14" fontId="14" fillId="3" borderId="5" xfId="0" applyNumberFormat="1" applyFont="1" applyFill="1" applyBorder="1" applyAlignment="1">
      <alignment horizontal="left"/>
    </xf>
    <xf numFmtId="14" fontId="14" fillId="3" borderId="9" xfId="0" applyNumberFormat="1" applyFont="1" applyFill="1" applyBorder="1" applyAlignment="1">
      <alignment horizontal="left"/>
    </xf>
    <xf numFmtId="14" fontId="14" fillId="3" borderId="1" xfId="0" applyNumberFormat="1" applyFont="1" applyFill="1" applyBorder="1" applyAlignment="1">
      <alignment horizontal="left" vertical="center"/>
    </xf>
    <xf numFmtId="14" fontId="12" fillId="3" borderId="3" xfId="0" applyNumberFormat="1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21" fillId="3" borderId="0" xfId="0" applyFont="1" applyFill="1" applyBorder="1"/>
    <xf numFmtId="0" fontId="12" fillId="3" borderId="1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22" fillId="0" borderId="20" xfId="0" applyNumberFormat="1" applyFont="1" applyFill="1" applyBorder="1" applyAlignment="1">
      <alignment vertical="center" wrapText="1" readingOrder="1"/>
    </xf>
    <xf numFmtId="0" fontId="14" fillId="4" borderId="0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68" fontId="14" fillId="0" borderId="8" xfId="0" applyNumberFormat="1" applyFont="1" applyFill="1" applyBorder="1" applyAlignment="1"/>
    <xf numFmtId="168" fontId="14" fillId="0" borderId="8" xfId="0" applyNumberFormat="1" applyFont="1" applyFill="1" applyBorder="1"/>
    <xf numFmtId="0" fontId="12" fillId="3" borderId="16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9" fillId="3" borderId="0" xfId="0" applyFont="1" applyFill="1"/>
    <xf numFmtId="0" fontId="22" fillId="3" borderId="20" xfId="0" applyNumberFormat="1" applyFont="1" applyFill="1" applyBorder="1" applyAlignment="1">
      <alignment vertical="center" wrapText="1" readingOrder="1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168" fontId="17" fillId="3" borderId="8" xfId="1" applyNumberFormat="1" applyFont="1" applyFill="1" applyBorder="1" applyAlignment="1">
      <alignment horizontal="left" vertical="center"/>
    </xf>
    <xf numFmtId="170" fontId="14" fillId="3" borderId="0" xfId="3" applyNumberFormat="1" applyFont="1" applyFill="1"/>
    <xf numFmtId="0" fontId="12" fillId="0" borderId="0" xfId="0" applyFont="1" applyFill="1" applyAlignment="1">
      <alignment horizontal="left" vertical="center" readingOrder="1"/>
    </xf>
    <xf numFmtId="14" fontId="12" fillId="3" borderId="3" xfId="0" applyNumberFormat="1" applyFont="1" applyFill="1" applyBorder="1" applyAlignment="1">
      <alignment horizontal="left" vertical="center" readingOrder="1"/>
    </xf>
    <xf numFmtId="0" fontId="12" fillId="3" borderId="0" xfId="0" applyNumberFormat="1" applyFont="1" applyFill="1" applyBorder="1" applyAlignment="1">
      <alignment horizontal="left" vertical="center" readingOrder="1"/>
    </xf>
    <xf numFmtId="0" fontId="12" fillId="3" borderId="3" xfId="0" applyFont="1" applyFill="1" applyBorder="1" applyAlignment="1">
      <alignment horizontal="left" vertical="center" wrapText="1" readingOrder="1"/>
    </xf>
    <xf numFmtId="168" fontId="12" fillId="3" borderId="3" xfId="1" applyNumberFormat="1" applyFont="1" applyFill="1" applyBorder="1" applyAlignment="1">
      <alignment horizontal="left" vertical="center" readingOrder="1"/>
    </xf>
    <xf numFmtId="168" fontId="14" fillId="3" borderId="3" xfId="1" applyNumberFormat="1" applyFont="1" applyFill="1" applyBorder="1" applyAlignment="1">
      <alignment horizontal="left" vertical="center" readingOrder="1"/>
    </xf>
    <xf numFmtId="168" fontId="14" fillId="3" borderId="3" xfId="1" applyNumberFormat="1" applyFont="1" applyFill="1" applyBorder="1" applyAlignment="1">
      <alignment vertical="center" readingOrder="1"/>
    </xf>
    <xf numFmtId="0" fontId="12" fillId="3" borderId="3" xfId="0" applyFont="1" applyFill="1" applyBorder="1" applyAlignment="1">
      <alignment horizontal="left" vertical="center" readingOrder="1"/>
    </xf>
    <xf numFmtId="0" fontId="14" fillId="0" borderId="0" xfId="0" applyFont="1" applyFill="1" applyAlignment="1">
      <alignment horizontal="left" vertical="center" readingOrder="1"/>
    </xf>
    <xf numFmtId="168" fontId="15" fillId="0" borderId="8" xfId="1" applyNumberFormat="1" applyFont="1" applyFill="1" applyBorder="1" applyAlignment="1">
      <alignment horizontal="left" vertical="center" readingOrder="1"/>
    </xf>
    <xf numFmtId="0" fontId="14" fillId="0" borderId="0" xfId="0" applyFont="1" applyFill="1" applyBorder="1" applyAlignment="1">
      <alignment horizontal="left" vertical="center" readingOrder="1"/>
    </xf>
    <xf numFmtId="14" fontId="14" fillId="3" borderId="3" xfId="0" applyNumberFormat="1" applyFont="1" applyFill="1" applyBorder="1" applyAlignment="1">
      <alignment horizontal="left" vertical="center" readingOrder="1"/>
    </xf>
    <xf numFmtId="0" fontId="14" fillId="3" borderId="0" xfId="0" applyNumberFormat="1" applyFont="1" applyFill="1" applyBorder="1" applyAlignment="1">
      <alignment horizontal="left" vertical="center" readingOrder="1"/>
    </xf>
    <xf numFmtId="0" fontId="14" fillId="3" borderId="3" xfId="0" applyFont="1" applyFill="1" applyBorder="1" applyAlignment="1">
      <alignment horizontal="left" vertical="center" wrapText="1" readingOrder="1"/>
    </xf>
    <xf numFmtId="168" fontId="16" fillId="0" borderId="8" xfId="1" applyNumberFormat="1" applyFont="1" applyFill="1" applyBorder="1" applyAlignment="1">
      <alignment horizontal="left" vertical="center" readingOrder="1"/>
    </xf>
    <xf numFmtId="0" fontId="12" fillId="0" borderId="0" xfId="0" applyFont="1" applyFill="1" applyBorder="1" applyAlignment="1">
      <alignment horizontal="left" vertical="center" readingOrder="1"/>
    </xf>
    <xf numFmtId="0" fontId="4" fillId="3" borderId="3" xfId="0" applyFont="1" applyFill="1" applyBorder="1" applyAlignment="1">
      <alignment horizontal="left" vertical="center" wrapText="1" readingOrder="1"/>
    </xf>
    <xf numFmtId="14" fontId="12" fillId="3" borderId="5" xfId="0" applyNumberFormat="1" applyFont="1" applyFill="1" applyBorder="1" applyAlignment="1">
      <alignment horizontal="left" vertical="center" readingOrder="1"/>
    </xf>
    <xf numFmtId="0" fontId="12" fillId="3" borderId="15" xfId="0" applyNumberFormat="1" applyFont="1" applyFill="1" applyBorder="1" applyAlignment="1">
      <alignment horizontal="left" vertical="center" readingOrder="1"/>
    </xf>
    <xf numFmtId="0" fontId="14" fillId="3" borderId="5" xfId="0" applyFont="1" applyFill="1" applyBorder="1" applyAlignment="1">
      <alignment horizontal="left" vertical="center" wrapText="1" readingOrder="1"/>
    </xf>
    <xf numFmtId="168" fontId="14" fillId="3" borderId="5" xfId="1" applyNumberFormat="1" applyFont="1" applyFill="1" applyBorder="1" applyAlignment="1">
      <alignment horizontal="left" vertical="center" readingOrder="1"/>
    </xf>
    <xf numFmtId="168" fontId="12" fillId="3" borderId="5" xfId="1" applyNumberFormat="1" applyFont="1" applyFill="1" applyBorder="1" applyAlignment="1">
      <alignment horizontal="left" vertical="center" readingOrder="1"/>
    </xf>
    <xf numFmtId="9" fontId="14" fillId="3" borderId="0" xfId="4" applyFont="1" applyFill="1" applyBorder="1"/>
    <xf numFmtId="0" fontId="12" fillId="3" borderId="6" xfId="0" applyFont="1" applyFill="1" applyBorder="1" applyAlignment="1">
      <alignment horizontal="center" vertical="center"/>
    </xf>
    <xf numFmtId="167" fontId="14" fillId="3" borderId="0" xfId="3" applyFont="1" applyFill="1" applyBorder="1" applyAlignment="1">
      <alignment horizontal="center" vertical="center"/>
    </xf>
    <xf numFmtId="168" fontId="12" fillId="3" borderId="3" xfId="1" applyNumberFormat="1" applyFont="1" applyFill="1" applyBorder="1" applyAlignment="1">
      <alignment vertical="center" readingOrder="1"/>
    </xf>
    <xf numFmtId="0" fontId="23" fillId="0" borderId="20" xfId="0" applyNumberFormat="1" applyFont="1" applyFill="1" applyBorder="1" applyAlignment="1">
      <alignment vertical="center" wrapText="1" readingOrder="1"/>
    </xf>
    <xf numFmtId="170" fontId="14" fillId="3" borderId="0" xfId="3" applyNumberFormat="1" applyFont="1" applyFill="1" applyBorder="1"/>
    <xf numFmtId="170" fontId="14" fillId="3" borderId="0" xfId="0" applyNumberFormat="1" applyFont="1" applyFill="1" applyBorder="1"/>
    <xf numFmtId="168" fontId="12" fillId="3" borderId="3" xfId="1" applyNumberFormat="1" applyFont="1" applyFill="1" applyBorder="1" applyAlignment="1">
      <alignment vertical="center"/>
    </xf>
    <xf numFmtId="164" fontId="14" fillId="3" borderId="0" xfId="0" applyNumberFormat="1" applyFont="1" applyFill="1" applyBorder="1"/>
    <xf numFmtId="0" fontId="12" fillId="3" borderId="8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 vertical="center"/>
    </xf>
    <xf numFmtId="14" fontId="12" fillId="3" borderId="5" xfId="0" applyNumberFormat="1" applyFont="1" applyFill="1" applyBorder="1" applyAlignment="1">
      <alignment horizontal="left" vertical="center"/>
    </xf>
    <xf numFmtId="0" fontId="12" fillId="3" borderId="15" xfId="0" applyNumberFormat="1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 wrapText="1"/>
    </xf>
    <xf numFmtId="169" fontId="24" fillId="3" borderId="3" xfId="0" applyNumberFormat="1" applyFont="1" applyFill="1" applyBorder="1" applyAlignment="1">
      <alignment horizontal="right" vertical="top" wrapText="1" readingOrder="1"/>
    </xf>
    <xf numFmtId="169" fontId="20" fillId="3" borderId="5" xfId="0" applyNumberFormat="1" applyFont="1" applyFill="1" applyBorder="1" applyAlignment="1">
      <alignment horizontal="right" vertical="top" wrapText="1" readingOrder="1"/>
    </xf>
    <xf numFmtId="170" fontId="14" fillId="3" borderId="0" xfId="3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/>
    </xf>
    <xf numFmtId="168" fontId="15" fillId="3" borderId="3" xfId="1" applyNumberFormat="1" applyFont="1" applyFill="1" applyBorder="1" applyAlignment="1">
      <alignment horizontal="left" vertical="center" readingOrder="1"/>
    </xf>
    <xf numFmtId="0" fontId="26" fillId="0" borderId="20" xfId="0" applyNumberFormat="1" applyFont="1" applyFill="1" applyBorder="1" applyAlignment="1">
      <alignment vertical="center" wrapText="1" readingOrder="1"/>
    </xf>
    <xf numFmtId="168" fontId="12" fillId="0" borderId="3" xfId="1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168" fontId="14" fillId="0" borderId="3" xfId="1" applyNumberFormat="1" applyFont="1" applyFill="1" applyBorder="1" applyAlignment="1">
      <alignment horizontal="left" vertical="center"/>
    </xf>
    <xf numFmtId="168" fontId="12" fillId="0" borderId="4" xfId="1" applyNumberFormat="1" applyFont="1" applyFill="1" applyBorder="1" applyAlignment="1">
      <alignment horizontal="center" vertical="center"/>
    </xf>
    <xf numFmtId="168" fontId="12" fillId="0" borderId="3" xfId="1" applyNumberFormat="1" applyFont="1" applyFill="1" applyBorder="1" applyAlignment="1">
      <alignment horizontal="center" vertical="center"/>
    </xf>
    <xf numFmtId="168" fontId="14" fillId="0" borderId="3" xfId="1" applyNumberFormat="1" applyFont="1" applyFill="1" applyBorder="1" applyAlignment="1">
      <alignment horizontal="center" vertical="center"/>
    </xf>
    <xf numFmtId="168" fontId="14" fillId="0" borderId="3" xfId="1" applyNumberFormat="1" applyFont="1" applyFill="1" applyBorder="1"/>
    <xf numFmtId="168" fontId="12" fillId="0" borderId="8" xfId="1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/>
    </xf>
    <xf numFmtId="0" fontId="25" fillId="0" borderId="19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</cellXfs>
  <cellStyles count="6">
    <cellStyle name="Millares" xfId="1" builtinId="3"/>
    <cellStyle name="Millares 2" xfId="2"/>
    <cellStyle name="Moneda" xfId="3" builtinId="4"/>
    <cellStyle name="Normal" xfId="0" builtinId="0"/>
    <cellStyle name="Porcentaje 2" xfId="5"/>
    <cellStyle name="Porcentual" xfId="4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8721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:r="http://schemas.openxmlformats.org/officeDocument/2006/relationships" xmlns:a="http://schemas.openxmlformats.org/drawingml/2006/main" xmlns:xdr="http://schemas.openxmlformats.org/drawingml/2006/spreadsheetDrawing" xmlns="" val="0"/>
            </a:ext>
          </a:extLst>
        </a:blip>
        <a:srcRect/>
        <a:stretch>
          <a:fillRect/>
        </a:stretch>
      </xdr:blipFill>
      <xdr:spPr bwMode="auto">
        <a:xfrm>
          <a:off x="2428875" y="85725"/>
          <a:ext cx="15049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a="http://schemas.openxmlformats.org/drawingml/2006/main" xmlns:xdr="http://schemas.openxmlformats.org/drawingml/2006/spreadsheetDrawing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a="http://schemas.openxmlformats.org/drawingml/2006/main" xmlns:xdr="http://schemas.openxmlformats.org/drawingml/2006/spreadsheetDrawing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outlinePr summaryBelow="0"/>
  </sheetPr>
  <dimension ref="A1:DJ205"/>
  <sheetViews>
    <sheetView tabSelected="1" view="pageBreakPreview" zoomScale="70" zoomScaleSheetLayoutView="70" workbookViewId="0">
      <pane xSplit="5" ySplit="20" topLeftCell="F167" activePane="bottomRight" state="frozenSplit"/>
      <selection pane="topRight" activeCell="E1" sqref="E1"/>
      <selection pane="bottomLeft" activeCell="A11" sqref="A11"/>
      <selection pane="bottomRight" activeCell="R167" sqref="R167"/>
    </sheetView>
  </sheetViews>
  <sheetFormatPr baseColWidth="10" defaultRowHeight="15" outlineLevelRow="5" outlineLevelCol="1"/>
  <cols>
    <col min="1" max="1" width="15" style="64" hidden="1" customWidth="1"/>
    <col min="2" max="2" width="16.5" style="64" hidden="1" customWidth="1"/>
    <col min="3" max="3" width="20.6640625" style="199" bestFit="1" customWidth="1"/>
    <col min="4" max="4" width="4.83203125" style="65" customWidth="1"/>
    <col min="5" max="5" width="52.33203125" style="64" customWidth="1"/>
    <col min="6" max="6" width="21.5" style="64" customWidth="1"/>
    <col min="7" max="7" width="26" style="64" hidden="1" customWidth="1" outlineLevel="1"/>
    <col min="8" max="8" width="17.33203125" style="64" hidden="1" customWidth="1" outlineLevel="1"/>
    <col min="9" max="9" width="20.1640625" style="64" hidden="1" customWidth="1" outlineLevel="1"/>
    <col min="10" max="10" width="15" style="64" hidden="1" customWidth="1" outlineLevel="1"/>
    <col min="11" max="11" width="19.1640625" style="64" hidden="1" customWidth="1" outlineLevel="1"/>
    <col min="12" max="12" width="17.6640625" style="64" hidden="1" customWidth="1" outlineLevel="1"/>
    <col min="13" max="13" width="20.83203125" style="73" hidden="1" customWidth="1" outlineLevel="1"/>
    <col min="14" max="14" width="20.6640625" style="73" hidden="1" customWidth="1" outlineLevel="1"/>
    <col min="15" max="15" width="19.83203125" style="73" hidden="1" customWidth="1" outlineLevel="1"/>
    <col min="16" max="16" width="19" style="73" hidden="1" customWidth="1" outlineLevel="1"/>
    <col min="17" max="17" width="20" style="64" customWidth="1" outlineLevel="1"/>
    <col min="18" max="18" width="18.5" style="64" customWidth="1" outlineLevel="1"/>
    <col min="19" max="19" width="15.1640625" style="64" hidden="1" customWidth="1" outlineLevel="1"/>
    <col min="20" max="20" width="14" style="64" hidden="1" customWidth="1" outlineLevel="1"/>
    <col min="21" max="21" width="14.5" style="64" hidden="1" customWidth="1" outlineLevel="1"/>
    <col min="22" max="22" width="15.1640625" style="64" hidden="1" customWidth="1" outlineLevel="1"/>
    <col min="23" max="23" width="14" style="64" hidden="1" customWidth="1" outlineLevel="1"/>
    <col min="24" max="24" width="14.1640625" style="64" hidden="1" customWidth="1" outlineLevel="1"/>
    <col min="25" max="25" width="14.5" style="64" hidden="1" customWidth="1" outlineLevel="1"/>
    <col min="26" max="26" width="13.33203125" style="64" hidden="1" customWidth="1" outlineLevel="1"/>
    <col min="27" max="27" width="14.1640625" style="64" hidden="1" customWidth="1" outlineLevel="1"/>
    <col min="28" max="28" width="13.5" style="64" hidden="1" customWidth="1" outlineLevel="1"/>
    <col min="29" max="30" width="13.6640625" style="64" hidden="1" customWidth="1" outlineLevel="1"/>
    <col min="31" max="31" width="22.6640625" style="64" customWidth="1" collapsed="1"/>
    <col min="32" max="32" width="21.1640625" style="64" customWidth="1"/>
    <col min="33" max="33" width="22.5" style="64" customWidth="1" outlineLevel="1"/>
    <col min="34" max="34" width="16" style="64" hidden="1" customWidth="1" outlineLevel="1"/>
    <col min="35" max="35" width="19.5" style="64" customWidth="1" outlineLevel="1"/>
    <col min="36" max="36" width="21.83203125" style="64" customWidth="1"/>
    <col min="37" max="37" width="22.5" style="90" hidden="1" customWidth="1" outlineLevel="1"/>
    <col min="38" max="38" width="19.33203125" style="90" hidden="1" customWidth="1" outlineLevel="1"/>
    <col min="39" max="39" width="23.5" style="90" hidden="1" customWidth="1" outlineLevel="1"/>
    <col min="40" max="40" width="20.5" style="64" hidden="1" customWidth="1" outlineLevel="1"/>
    <col min="41" max="41" width="19.5" style="64" hidden="1" customWidth="1" outlineLevel="1"/>
    <col min="42" max="42" width="21.5" style="64" customWidth="1" outlineLevel="1"/>
    <col min="43" max="48" width="16.33203125" style="64" hidden="1" customWidth="1" outlineLevel="1"/>
    <col min="49" max="49" width="24.1640625" style="64" customWidth="1" collapsed="1"/>
    <col min="50" max="50" width="22.5" style="64" hidden="1" customWidth="1" outlineLevel="1"/>
    <col min="51" max="51" width="22.83203125" style="64" hidden="1" customWidth="1" outlineLevel="1"/>
    <col min="52" max="52" width="21.33203125" style="64" hidden="1" customWidth="1" outlineLevel="1"/>
    <col min="53" max="53" width="21.1640625" style="64" hidden="1" customWidth="1" outlineLevel="1"/>
    <col min="54" max="54" width="21.5" style="64" hidden="1" customWidth="1" outlineLevel="1"/>
    <col min="55" max="55" width="20.33203125" style="64" customWidth="1" outlineLevel="1"/>
    <col min="56" max="61" width="16.6640625" style="64" hidden="1" customWidth="1" outlineLevel="1"/>
    <col min="62" max="62" width="24.1640625" style="64" customWidth="1" collapsed="1"/>
    <col min="63" max="63" width="20.5" style="64" hidden="1" customWidth="1" outlineLevel="1"/>
    <col min="64" max="64" width="22.83203125" style="64" hidden="1" customWidth="1" outlineLevel="1"/>
    <col min="65" max="65" width="20.6640625" style="64" hidden="1" customWidth="1" outlineLevel="1"/>
    <col min="66" max="66" width="20.5" style="64" hidden="1" customWidth="1" outlineLevel="1"/>
    <col min="67" max="67" width="21.83203125" style="64" hidden="1" customWidth="1" outlineLevel="1"/>
    <col min="68" max="68" width="20.5" style="64" customWidth="1" outlineLevel="1"/>
    <col min="69" max="74" width="16.5" style="64" hidden="1" customWidth="1" outlineLevel="1"/>
    <col min="75" max="75" width="22.83203125" style="64" customWidth="1" collapsed="1"/>
    <col min="76" max="76" width="19.33203125" style="64" hidden="1" customWidth="1" outlineLevel="1"/>
    <col min="77" max="77" width="23.83203125" style="64" hidden="1" customWidth="1" outlineLevel="1"/>
    <col min="78" max="78" width="20.33203125" style="64" hidden="1" customWidth="1" outlineLevel="1"/>
    <col min="79" max="79" width="23.83203125" style="64" hidden="1" customWidth="1" outlineLevel="1"/>
    <col min="80" max="80" width="23" style="64" hidden="1" customWidth="1" outlineLevel="1"/>
    <col min="81" max="81" width="20.33203125" style="64" customWidth="1" outlineLevel="1"/>
    <col min="82" max="86" width="14.5" style="64" hidden="1" customWidth="1" outlineLevel="1"/>
    <col min="87" max="87" width="18.5" style="64" hidden="1" customWidth="1" outlineLevel="1"/>
    <col min="88" max="88" width="23.83203125" style="64" customWidth="1" collapsed="1"/>
    <col min="89" max="89" width="24.6640625" style="64" customWidth="1"/>
    <col min="90" max="91" width="25" style="64" customWidth="1"/>
    <col min="92" max="92" width="22.5" style="64" customWidth="1"/>
    <col min="93" max="93" width="5.33203125" style="64" customWidth="1"/>
    <col min="94" max="94" width="26.5" style="64" customWidth="1"/>
    <col min="95" max="95" width="18.33203125" style="64" customWidth="1"/>
    <col min="96" max="96" width="25.33203125" style="64" customWidth="1"/>
    <col min="97" max="97" width="6.33203125" style="64" customWidth="1"/>
    <col min="98" max="98" width="25.33203125" style="64" customWidth="1"/>
    <col min="99" max="99" width="6.5" style="64" customWidth="1"/>
    <col min="100" max="100" width="25.33203125" style="64" customWidth="1"/>
    <col min="101" max="101" width="9.5" style="64" customWidth="1"/>
    <col min="102" max="102" width="25.33203125" style="64" customWidth="1"/>
    <col min="103" max="103" width="9" style="64" customWidth="1"/>
    <col min="104" max="104" width="10.83203125" style="64"/>
    <col min="105" max="105" width="26.5" style="64" customWidth="1"/>
    <col min="106" max="106" width="23.1640625" style="64" bestFit="1" customWidth="1"/>
    <col min="107" max="107" width="25.33203125" style="64" customWidth="1"/>
    <col min="108" max="108" width="6.33203125" style="64" customWidth="1"/>
    <col min="109" max="109" width="25.33203125" style="64" customWidth="1"/>
    <col min="110" max="110" width="22.5" style="64" bestFit="1" customWidth="1"/>
    <col min="111" max="111" width="25.33203125" style="64" customWidth="1"/>
    <col min="112" max="112" width="7.33203125" style="64" customWidth="1"/>
    <col min="113" max="113" width="25.33203125" style="64" customWidth="1"/>
    <col min="114" max="114" width="9" style="64" customWidth="1"/>
    <col min="115" max="16384" width="10.83203125" style="64"/>
  </cols>
  <sheetData>
    <row r="1" spans="3:114" hidden="1">
      <c r="E1" s="64">
        <v>1</v>
      </c>
      <c r="F1" s="64">
        <f>+E1+1</f>
        <v>2</v>
      </c>
      <c r="G1" s="64">
        <f t="shared" ref="G1:BL1" si="0">+F1+1</f>
        <v>3</v>
      </c>
      <c r="H1" s="64">
        <f t="shared" si="0"/>
        <v>4</v>
      </c>
      <c r="I1" s="64">
        <f t="shared" si="0"/>
        <v>5</v>
      </c>
      <c r="J1" s="64">
        <f t="shared" si="0"/>
        <v>6</v>
      </c>
      <c r="K1" s="64">
        <f t="shared" si="0"/>
        <v>7</v>
      </c>
      <c r="L1" s="64">
        <f t="shared" si="0"/>
        <v>8</v>
      </c>
      <c r="M1" s="64">
        <f t="shared" si="0"/>
        <v>9</v>
      </c>
      <c r="N1" s="64">
        <f t="shared" si="0"/>
        <v>10</v>
      </c>
      <c r="O1" s="64">
        <f t="shared" si="0"/>
        <v>11</v>
      </c>
      <c r="P1" s="64">
        <f t="shared" si="0"/>
        <v>12</v>
      </c>
      <c r="Q1" s="64">
        <f t="shared" si="0"/>
        <v>13</v>
      </c>
      <c r="R1" s="64">
        <f t="shared" si="0"/>
        <v>14</v>
      </c>
      <c r="S1" s="64">
        <f t="shared" si="0"/>
        <v>15</v>
      </c>
      <c r="T1" s="64">
        <f t="shared" si="0"/>
        <v>16</v>
      </c>
      <c r="U1" s="64">
        <f t="shared" si="0"/>
        <v>17</v>
      </c>
      <c r="V1" s="64">
        <f t="shared" si="0"/>
        <v>18</v>
      </c>
      <c r="W1" s="64">
        <f t="shared" si="0"/>
        <v>19</v>
      </c>
      <c r="X1" s="64">
        <f t="shared" si="0"/>
        <v>20</v>
      </c>
      <c r="Y1" s="64">
        <f t="shared" si="0"/>
        <v>21</v>
      </c>
      <c r="Z1" s="64">
        <f t="shared" si="0"/>
        <v>22</v>
      </c>
      <c r="AA1" s="64">
        <f t="shared" si="0"/>
        <v>23</v>
      </c>
      <c r="AB1" s="64">
        <f t="shared" si="0"/>
        <v>24</v>
      </c>
      <c r="AC1" s="64">
        <f t="shared" si="0"/>
        <v>25</v>
      </c>
      <c r="AD1" s="64">
        <f t="shared" si="0"/>
        <v>26</v>
      </c>
      <c r="AE1" s="64">
        <f t="shared" si="0"/>
        <v>27</v>
      </c>
      <c r="AF1" s="64">
        <f t="shared" si="0"/>
        <v>28</v>
      </c>
      <c r="AG1" s="64">
        <f t="shared" si="0"/>
        <v>29</v>
      </c>
      <c r="AH1" s="64" t="e">
        <f>+#REF!+1</f>
        <v>#REF!</v>
      </c>
      <c r="AI1" s="64" t="e">
        <f t="shared" si="0"/>
        <v>#REF!</v>
      </c>
      <c r="AJ1" s="64" t="e">
        <f>+#REF!+1</f>
        <v>#REF!</v>
      </c>
      <c r="AK1" s="64" t="e">
        <f t="shared" si="0"/>
        <v>#REF!</v>
      </c>
      <c r="AL1" s="64" t="e">
        <f t="shared" si="0"/>
        <v>#REF!</v>
      </c>
      <c r="AM1" s="64" t="e">
        <f t="shared" si="0"/>
        <v>#REF!</v>
      </c>
      <c r="AN1" s="64" t="e">
        <f t="shared" si="0"/>
        <v>#REF!</v>
      </c>
      <c r="AO1" s="64" t="e">
        <f t="shared" si="0"/>
        <v>#REF!</v>
      </c>
      <c r="AP1" s="64" t="e">
        <f t="shared" si="0"/>
        <v>#REF!</v>
      </c>
      <c r="AQ1" s="64" t="e">
        <f t="shared" si="0"/>
        <v>#REF!</v>
      </c>
      <c r="AR1" s="64" t="e">
        <f t="shared" si="0"/>
        <v>#REF!</v>
      </c>
      <c r="AS1" s="64" t="e">
        <f t="shared" si="0"/>
        <v>#REF!</v>
      </c>
      <c r="AT1" s="64" t="e">
        <f t="shared" si="0"/>
        <v>#REF!</v>
      </c>
      <c r="AU1" s="64" t="e">
        <f t="shared" si="0"/>
        <v>#REF!</v>
      </c>
      <c r="AV1" s="64" t="e">
        <f t="shared" si="0"/>
        <v>#REF!</v>
      </c>
      <c r="AW1" s="64" t="e">
        <f t="shared" si="0"/>
        <v>#REF!</v>
      </c>
      <c r="AX1" s="64" t="e">
        <f t="shared" si="0"/>
        <v>#REF!</v>
      </c>
      <c r="AY1" s="64" t="e">
        <f t="shared" si="0"/>
        <v>#REF!</v>
      </c>
      <c r="AZ1" s="64" t="e">
        <f t="shared" si="0"/>
        <v>#REF!</v>
      </c>
      <c r="BA1" s="64" t="e">
        <f t="shared" si="0"/>
        <v>#REF!</v>
      </c>
      <c r="BB1" s="64" t="e">
        <f t="shared" si="0"/>
        <v>#REF!</v>
      </c>
      <c r="BC1" s="64" t="e">
        <f t="shared" si="0"/>
        <v>#REF!</v>
      </c>
      <c r="BD1" s="64" t="e">
        <f t="shared" si="0"/>
        <v>#REF!</v>
      </c>
      <c r="BE1" s="64" t="e">
        <f t="shared" si="0"/>
        <v>#REF!</v>
      </c>
      <c r="BF1" s="64" t="e">
        <f t="shared" si="0"/>
        <v>#REF!</v>
      </c>
      <c r="BG1" s="64" t="e">
        <f t="shared" si="0"/>
        <v>#REF!</v>
      </c>
      <c r="BH1" s="64" t="e">
        <f t="shared" si="0"/>
        <v>#REF!</v>
      </c>
      <c r="BI1" s="64" t="e">
        <f t="shared" si="0"/>
        <v>#REF!</v>
      </c>
      <c r="BJ1" s="64" t="e">
        <f t="shared" si="0"/>
        <v>#REF!</v>
      </c>
      <c r="BK1" s="64" t="e">
        <f t="shared" si="0"/>
        <v>#REF!</v>
      </c>
      <c r="BL1" s="64" t="e">
        <f t="shared" si="0"/>
        <v>#REF!</v>
      </c>
      <c r="BM1" s="64" t="e">
        <f t="shared" ref="BM1:CN1" si="1">+BL1+1</f>
        <v>#REF!</v>
      </c>
      <c r="BN1" s="64" t="e">
        <f t="shared" si="1"/>
        <v>#REF!</v>
      </c>
      <c r="BO1" s="64" t="e">
        <f t="shared" si="1"/>
        <v>#REF!</v>
      </c>
      <c r="BP1" s="64" t="e">
        <f t="shared" si="1"/>
        <v>#REF!</v>
      </c>
      <c r="BQ1" s="64" t="e">
        <f t="shared" si="1"/>
        <v>#REF!</v>
      </c>
      <c r="BR1" s="64" t="e">
        <f t="shared" si="1"/>
        <v>#REF!</v>
      </c>
      <c r="BS1" s="64" t="e">
        <f t="shared" si="1"/>
        <v>#REF!</v>
      </c>
      <c r="BT1" s="64" t="e">
        <f t="shared" si="1"/>
        <v>#REF!</v>
      </c>
      <c r="BU1" s="64" t="e">
        <f t="shared" si="1"/>
        <v>#REF!</v>
      </c>
      <c r="BV1" s="64" t="e">
        <f t="shared" si="1"/>
        <v>#REF!</v>
      </c>
      <c r="BW1" s="64" t="e">
        <f t="shared" si="1"/>
        <v>#REF!</v>
      </c>
      <c r="BX1" s="64" t="e">
        <f t="shared" si="1"/>
        <v>#REF!</v>
      </c>
      <c r="BY1" s="64" t="e">
        <f t="shared" si="1"/>
        <v>#REF!</v>
      </c>
      <c r="BZ1" s="64" t="e">
        <f t="shared" si="1"/>
        <v>#REF!</v>
      </c>
      <c r="CA1" s="64" t="e">
        <f t="shared" si="1"/>
        <v>#REF!</v>
      </c>
      <c r="CB1" s="64" t="e">
        <f t="shared" si="1"/>
        <v>#REF!</v>
      </c>
      <c r="CC1" s="64" t="e">
        <f t="shared" si="1"/>
        <v>#REF!</v>
      </c>
      <c r="CD1" s="64" t="e">
        <f t="shared" si="1"/>
        <v>#REF!</v>
      </c>
      <c r="CE1" s="64" t="e">
        <f t="shared" si="1"/>
        <v>#REF!</v>
      </c>
      <c r="CF1" s="64" t="e">
        <f t="shared" si="1"/>
        <v>#REF!</v>
      </c>
      <c r="CG1" s="64" t="e">
        <f t="shared" si="1"/>
        <v>#REF!</v>
      </c>
      <c r="CH1" s="64" t="e">
        <f t="shared" si="1"/>
        <v>#REF!</v>
      </c>
      <c r="CI1" s="64" t="e">
        <f t="shared" si="1"/>
        <v>#REF!</v>
      </c>
      <c r="CJ1" s="64" t="e">
        <f t="shared" si="1"/>
        <v>#REF!</v>
      </c>
      <c r="CK1" s="64" t="e">
        <f t="shared" si="1"/>
        <v>#REF!</v>
      </c>
      <c r="CL1" s="64" t="e">
        <f t="shared" si="1"/>
        <v>#REF!</v>
      </c>
      <c r="CM1" s="64" t="e">
        <f t="shared" si="1"/>
        <v>#REF!</v>
      </c>
      <c r="CN1" s="64" t="e">
        <f t="shared" si="1"/>
        <v>#REF!</v>
      </c>
    </row>
    <row r="2" spans="3:114" s="38" customFormat="1" ht="13" hidden="1">
      <c r="C2" s="200"/>
      <c r="D2" s="62"/>
      <c r="E2" s="38">
        <v>10</v>
      </c>
      <c r="F2" s="103">
        <f>+F22+F60+F148+F151+F154+F155+F159+F161</f>
        <v>325145600000</v>
      </c>
      <c r="AJ2" s="103">
        <v>325145600000</v>
      </c>
      <c r="AL2" s="103">
        <v>902566343</v>
      </c>
      <c r="AW2" s="103">
        <v>276643308633</v>
      </c>
      <c r="AX2" s="103">
        <v>154671250008</v>
      </c>
      <c r="AY2" s="103">
        <v>11397293776</v>
      </c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>
        <v>166058889070</v>
      </c>
      <c r="BK2" s="103"/>
      <c r="BL2" s="103">
        <v>22722593023</v>
      </c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>
        <v>31341307487</v>
      </c>
      <c r="BX2" s="103"/>
      <c r="BY2" s="103">
        <v>22726762188</v>
      </c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>
        <v>31334780608</v>
      </c>
      <c r="CK2" s="103"/>
      <c r="CL2" s="103"/>
      <c r="CM2" s="103"/>
      <c r="CN2" s="103"/>
      <c r="CO2" s="103"/>
    </row>
    <row r="3" spans="3:114" s="38" customFormat="1" ht="13" hidden="1">
      <c r="C3" s="200"/>
      <c r="D3" s="62"/>
      <c r="E3" s="38">
        <v>11</v>
      </c>
      <c r="F3" s="103">
        <f>+F145+F152</f>
        <v>560000000</v>
      </c>
      <c r="AJ3" s="103">
        <v>560000000</v>
      </c>
      <c r="AL3" s="103">
        <v>0</v>
      </c>
      <c r="AW3" s="103">
        <v>0</v>
      </c>
      <c r="AX3" s="103">
        <v>0</v>
      </c>
      <c r="AY3" s="103">
        <v>0</v>
      </c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>
        <v>0</v>
      </c>
      <c r="BK3" s="103"/>
      <c r="BL3" s="103">
        <v>0</v>
      </c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>
        <v>0</v>
      </c>
      <c r="BX3" s="103"/>
      <c r="BY3" s="103">
        <v>0</v>
      </c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>
        <v>0</v>
      </c>
      <c r="CK3" s="103"/>
      <c r="CL3" s="103"/>
      <c r="CM3" s="103"/>
      <c r="CN3" s="103"/>
      <c r="CO3" s="103"/>
    </row>
    <row r="4" spans="3:114" s="38" customFormat="1" ht="13" hidden="1">
      <c r="C4" s="200"/>
      <c r="D4" s="62"/>
      <c r="E4" s="38">
        <v>16</v>
      </c>
      <c r="F4" s="103">
        <f>+F157+F158+F160</f>
        <v>64195000000</v>
      </c>
      <c r="AJ4" s="103">
        <v>64195000000</v>
      </c>
      <c r="AL4" s="103">
        <v>2115126096</v>
      </c>
      <c r="AW4" s="103">
        <v>13358313264</v>
      </c>
      <c r="AX4" s="103">
        <v>92916677</v>
      </c>
      <c r="AY4" s="103">
        <v>4106145380</v>
      </c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>
        <v>4199062057</v>
      </c>
      <c r="BK4" s="103"/>
      <c r="BL4" s="103">
        <v>1862580718</v>
      </c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>
        <v>1865980718</v>
      </c>
      <c r="BX4" s="103"/>
      <c r="BY4" s="103">
        <v>166029558</v>
      </c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>
        <v>169429558</v>
      </c>
      <c r="CK4" s="103"/>
      <c r="CL4" s="103"/>
      <c r="CM4" s="103"/>
      <c r="CN4" s="103"/>
      <c r="CO4" s="103"/>
    </row>
    <row r="5" spans="3:114" s="38" customFormat="1" ht="13" hidden="1">
      <c r="C5" s="201"/>
      <c r="D5" s="36"/>
      <c r="E5" s="36"/>
      <c r="F5" s="104">
        <f>+SUM(F2:F4)</f>
        <v>389900600000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104">
        <f>+SUM(AJ2:AJ4)</f>
        <v>389900600000</v>
      </c>
      <c r="AK5" s="36"/>
      <c r="AL5" s="104">
        <f>+SUM(AL2:AL4)</f>
        <v>3017692439</v>
      </c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104">
        <f>+SUM(AW2:AW4)</f>
        <v>290001621897</v>
      </c>
      <c r="AX5" s="104">
        <f t="shared" ref="AX5:CN5" si="2">+SUM(AX2:AX4)</f>
        <v>154764166685</v>
      </c>
      <c r="AY5" s="104">
        <f t="shared" si="2"/>
        <v>15503439156</v>
      </c>
      <c r="AZ5" s="104">
        <f t="shared" si="2"/>
        <v>0</v>
      </c>
      <c r="BA5" s="104">
        <f t="shared" si="2"/>
        <v>0</v>
      </c>
      <c r="BB5" s="104">
        <f t="shared" si="2"/>
        <v>0</v>
      </c>
      <c r="BC5" s="104">
        <f t="shared" si="2"/>
        <v>0</v>
      </c>
      <c r="BD5" s="104">
        <f t="shared" si="2"/>
        <v>0</v>
      </c>
      <c r="BE5" s="104">
        <f t="shared" si="2"/>
        <v>0</v>
      </c>
      <c r="BF5" s="104">
        <f t="shared" si="2"/>
        <v>0</v>
      </c>
      <c r="BG5" s="104">
        <f t="shared" si="2"/>
        <v>0</v>
      </c>
      <c r="BH5" s="104">
        <f t="shared" si="2"/>
        <v>0</v>
      </c>
      <c r="BI5" s="104">
        <f t="shared" si="2"/>
        <v>0</v>
      </c>
      <c r="BJ5" s="104">
        <f t="shared" si="2"/>
        <v>170257951127</v>
      </c>
      <c r="BK5" s="104">
        <f t="shared" si="2"/>
        <v>0</v>
      </c>
      <c r="BL5" s="104">
        <f t="shared" si="2"/>
        <v>24585173741</v>
      </c>
      <c r="BM5" s="104">
        <f t="shared" si="2"/>
        <v>0</v>
      </c>
      <c r="BN5" s="104">
        <f t="shared" si="2"/>
        <v>0</v>
      </c>
      <c r="BO5" s="104">
        <f t="shared" si="2"/>
        <v>0</v>
      </c>
      <c r="BP5" s="104">
        <f t="shared" si="2"/>
        <v>0</v>
      </c>
      <c r="BQ5" s="104">
        <f t="shared" si="2"/>
        <v>0</v>
      </c>
      <c r="BR5" s="104">
        <f t="shared" si="2"/>
        <v>0</v>
      </c>
      <c r="BS5" s="104">
        <f t="shared" si="2"/>
        <v>0</v>
      </c>
      <c r="BT5" s="104">
        <f t="shared" si="2"/>
        <v>0</v>
      </c>
      <c r="BU5" s="104">
        <f t="shared" si="2"/>
        <v>0</v>
      </c>
      <c r="BV5" s="104">
        <f t="shared" si="2"/>
        <v>0</v>
      </c>
      <c r="BW5" s="104">
        <f t="shared" si="2"/>
        <v>33207288205</v>
      </c>
      <c r="BX5" s="104">
        <f t="shared" si="2"/>
        <v>0</v>
      </c>
      <c r="BY5" s="104">
        <f t="shared" si="2"/>
        <v>22892791746</v>
      </c>
      <c r="BZ5" s="104">
        <f t="shared" si="2"/>
        <v>0</v>
      </c>
      <c r="CA5" s="104">
        <f t="shared" si="2"/>
        <v>0</v>
      </c>
      <c r="CB5" s="104">
        <f t="shared" si="2"/>
        <v>0</v>
      </c>
      <c r="CC5" s="104">
        <f t="shared" si="2"/>
        <v>0</v>
      </c>
      <c r="CD5" s="104">
        <f t="shared" si="2"/>
        <v>0</v>
      </c>
      <c r="CE5" s="104">
        <f t="shared" si="2"/>
        <v>0</v>
      </c>
      <c r="CF5" s="104">
        <f t="shared" si="2"/>
        <v>0</v>
      </c>
      <c r="CG5" s="104">
        <f t="shared" si="2"/>
        <v>0</v>
      </c>
      <c r="CH5" s="104">
        <f t="shared" si="2"/>
        <v>0</v>
      </c>
      <c r="CI5" s="104">
        <f t="shared" si="2"/>
        <v>0</v>
      </c>
      <c r="CJ5" s="104">
        <f t="shared" si="2"/>
        <v>31504210166</v>
      </c>
      <c r="CK5" s="104">
        <f t="shared" si="2"/>
        <v>0</v>
      </c>
      <c r="CL5" s="104">
        <f t="shared" si="2"/>
        <v>0</v>
      </c>
      <c r="CM5" s="104">
        <f t="shared" si="2"/>
        <v>0</v>
      </c>
      <c r="CN5" s="104">
        <f t="shared" si="2"/>
        <v>0</v>
      </c>
      <c r="CO5" s="104"/>
      <c r="CP5" s="36"/>
      <c r="CQ5" s="36"/>
      <c r="CR5" s="36"/>
      <c r="CS5" s="36"/>
      <c r="CT5" s="36"/>
      <c r="CU5" s="36"/>
      <c r="CV5" s="36"/>
      <c r="CW5" s="36"/>
      <c r="CX5" s="36"/>
      <c r="CY5" s="36"/>
      <c r="DA5" s="36"/>
      <c r="DB5" s="36"/>
      <c r="DC5" s="36"/>
      <c r="DD5" s="36"/>
      <c r="DE5" s="36"/>
      <c r="DF5" s="36"/>
      <c r="DG5" s="36"/>
      <c r="DH5" s="36"/>
      <c r="DI5" s="36"/>
      <c r="DJ5" s="36"/>
    </row>
    <row r="6" spans="3:114" s="38" customFormat="1" ht="9.75" hidden="1" customHeight="1">
      <c r="C6" s="201"/>
      <c r="D6" s="36"/>
      <c r="E6" s="36"/>
      <c r="F6" s="37">
        <f>+F5-F21</f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>
        <f>+AJ5-AJ21</f>
        <v>0</v>
      </c>
      <c r="AK6" s="36"/>
      <c r="AL6" s="37">
        <f>+AL5-AL21</f>
        <v>12082723</v>
      </c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104">
        <f t="shared" ref="AW6:CN6" si="3">+AW5-AW21</f>
        <v>-9617610410</v>
      </c>
      <c r="AX6" s="104">
        <f t="shared" si="3"/>
        <v>2520288863</v>
      </c>
      <c r="AY6" s="104">
        <f t="shared" si="3"/>
        <v>130324917</v>
      </c>
      <c r="AZ6" s="104">
        <f t="shared" si="3"/>
        <v>-10632065496</v>
      </c>
      <c r="BA6" s="104">
        <f t="shared" si="3"/>
        <v>-19573151115</v>
      </c>
      <c r="BB6" s="104">
        <f t="shared" si="3"/>
        <v>-11741718557</v>
      </c>
      <c r="BC6" s="104">
        <f t="shared" si="3"/>
        <v>-15149499573.76</v>
      </c>
      <c r="BD6" s="104">
        <f t="shared" si="3"/>
        <v>0</v>
      </c>
      <c r="BE6" s="104">
        <f t="shared" si="3"/>
        <v>0</v>
      </c>
      <c r="BF6" s="104">
        <f t="shared" si="3"/>
        <v>0</v>
      </c>
      <c r="BG6" s="104">
        <f t="shared" si="3"/>
        <v>0</v>
      </c>
      <c r="BH6" s="104">
        <f t="shared" si="3"/>
        <v>0</v>
      </c>
      <c r="BI6" s="104">
        <f t="shared" si="3"/>
        <v>0</v>
      </c>
      <c r="BJ6" s="104">
        <f t="shared" si="3"/>
        <v>-54455475675.76001</v>
      </c>
      <c r="BK6" s="104">
        <f t="shared" si="3"/>
        <v>-8563915682</v>
      </c>
      <c r="BL6" s="104">
        <f t="shared" si="3"/>
        <v>20227198</v>
      </c>
      <c r="BM6" s="104">
        <f t="shared" si="3"/>
        <v>-28409778084</v>
      </c>
      <c r="BN6" s="104">
        <f t="shared" si="3"/>
        <v>-32293229034</v>
      </c>
      <c r="BO6" s="104">
        <f t="shared" si="3"/>
        <v>-29947803430</v>
      </c>
      <c r="BP6" s="104">
        <f t="shared" si="3"/>
        <v>-27673669855</v>
      </c>
      <c r="BQ6" s="104">
        <f t="shared" si="3"/>
        <v>0</v>
      </c>
      <c r="BR6" s="104">
        <f t="shared" si="3"/>
        <v>0</v>
      </c>
      <c r="BS6" s="104">
        <f t="shared" si="3"/>
        <v>0</v>
      </c>
      <c r="BT6" s="104">
        <f t="shared" si="3"/>
        <v>0</v>
      </c>
      <c r="BU6" s="104">
        <f t="shared" si="3"/>
        <v>0</v>
      </c>
      <c r="BV6" s="104">
        <f t="shared" si="3"/>
        <v>0</v>
      </c>
      <c r="BW6" s="104">
        <f t="shared" si="3"/>
        <v>-118246054423</v>
      </c>
      <c r="BX6" s="104">
        <f t="shared" si="3"/>
        <v>-8559713032</v>
      </c>
      <c r="BY6" s="104">
        <f t="shared" si="3"/>
        <v>20193713</v>
      </c>
      <c r="BZ6" s="104">
        <f t="shared" si="3"/>
        <v>-29767511938</v>
      </c>
      <c r="CA6" s="104">
        <f t="shared" si="3"/>
        <v>-26380553508</v>
      </c>
      <c r="CB6" s="104">
        <f t="shared" si="3"/>
        <v>-34851096425</v>
      </c>
      <c r="CC6" s="104">
        <f t="shared" si="3"/>
        <v>-28699248943</v>
      </c>
      <c r="CD6" s="104">
        <f t="shared" si="3"/>
        <v>0</v>
      </c>
      <c r="CE6" s="104">
        <f t="shared" si="3"/>
        <v>0</v>
      </c>
      <c r="CF6" s="104">
        <f t="shared" si="3"/>
        <v>0</v>
      </c>
      <c r="CG6" s="104">
        <f t="shared" si="3"/>
        <v>0</v>
      </c>
      <c r="CH6" s="104">
        <f t="shared" si="3"/>
        <v>0</v>
      </c>
      <c r="CI6" s="104">
        <f t="shared" si="3"/>
        <v>0</v>
      </c>
      <c r="CJ6" s="104">
        <f t="shared" si="3"/>
        <v>-119626511713</v>
      </c>
      <c r="CK6" s="104">
        <f t="shared" si="3"/>
        <v>-90281367693</v>
      </c>
      <c r="CL6" s="104">
        <f t="shared" si="3"/>
        <v>-74905805504.23999</v>
      </c>
      <c r="CM6" s="104">
        <f t="shared" si="3"/>
        <v>-73260084174.76001</v>
      </c>
      <c r="CN6" s="104">
        <f t="shared" si="3"/>
        <v>-322620749</v>
      </c>
      <c r="CO6" s="104"/>
      <c r="CP6" s="36"/>
      <c r="CQ6" s="36"/>
      <c r="CR6" s="36"/>
      <c r="CS6" s="36"/>
      <c r="CT6" s="36"/>
      <c r="CU6" s="36"/>
      <c r="CV6" s="36"/>
      <c r="CW6" s="36"/>
      <c r="CX6" s="36"/>
      <c r="CY6" s="36"/>
      <c r="DA6" s="36"/>
      <c r="DB6" s="36"/>
      <c r="DC6" s="36"/>
      <c r="DD6" s="36"/>
      <c r="DE6" s="36"/>
      <c r="DF6" s="36"/>
      <c r="DG6" s="36"/>
      <c r="DH6" s="36"/>
      <c r="DI6" s="36"/>
      <c r="DJ6" s="36"/>
    </row>
    <row r="7" spans="3:114" s="38" customFormat="1" ht="9.75" hidden="1" customHeight="1">
      <c r="C7" s="201"/>
      <c r="D7" s="36"/>
      <c r="E7" s="36"/>
      <c r="F7" s="104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7"/>
      <c r="AK7" s="36"/>
      <c r="AL7" s="37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6"/>
      <c r="CQ7" s="36"/>
      <c r="CR7" s="36"/>
      <c r="CS7" s="36"/>
      <c r="CT7" s="36"/>
      <c r="CU7" s="36"/>
      <c r="CV7" s="36"/>
      <c r="CW7" s="36"/>
      <c r="CX7" s="36"/>
      <c r="CY7" s="36"/>
      <c r="DA7" s="36"/>
      <c r="DB7" s="36"/>
      <c r="DC7" s="36"/>
      <c r="DD7" s="36"/>
      <c r="DE7" s="36"/>
      <c r="DF7" s="36"/>
      <c r="DG7" s="36"/>
      <c r="DH7" s="36"/>
      <c r="DI7" s="36"/>
      <c r="DJ7" s="36"/>
    </row>
    <row r="8" spans="3:114" s="38" customFormat="1" ht="9.75" hidden="1" customHeight="1">
      <c r="C8" s="201"/>
      <c r="D8" s="36"/>
      <c r="E8" s="36"/>
      <c r="F8" s="104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104">
        <v>29738550000</v>
      </c>
      <c r="AK8" s="104"/>
      <c r="AL8" s="104">
        <v>4004790400</v>
      </c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>
        <v>10382290400</v>
      </c>
      <c r="AX8" s="104">
        <v>1671865480</v>
      </c>
      <c r="AY8" s="104">
        <v>2686378281</v>
      </c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>
        <v>4358108844</v>
      </c>
      <c r="BK8" s="104"/>
      <c r="BL8" s="104">
        <v>506293931</v>
      </c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>
        <v>506293931</v>
      </c>
      <c r="BX8" s="104"/>
      <c r="BY8" s="104">
        <v>502534712</v>
      </c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>
        <v>502534712</v>
      </c>
      <c r="CK8" s="104"/>
      <c r="CL8" s="104"/>
      <c r="CM8" s="104"/>
      <c r="CN8" s="104"/>
      <c r="CO8" s="104"/>
      <c r="CP8" s="104"/>
      <c r="CQ8" s="104"/>
      <c r="CR8" s="104"/>
      <c r="CS8" s="104"/>
      <c r="CT8" s="36"/>
      <c r="CU8" s="36"/>
      <c r="CV8" s="36"/>
      <c r="CW8" s="36"/>
      <c r="CX8" s="36"/>
      <c r="CY8" s="36"/>
      <c r="DA8" s="104"/>
      <c r="DB8" s="104"/>
      <c r="DC8" s="104"/>
      <c r="DD8" s="104"/>
      <c r="DE8" s="36"/>
      <c r="DF8" s="36"/>
      <c r="DG8" s="36"/>
      <c r="DH8" s="36"/>
      <c r="DI8" s="36"/>
      <c r="DJ8" s="36"/>
    </row>
    <row r="9" spans="3:114" s="38" customFormat="1" ht="13" hidden="1">
      <c r="C9" s="201"/>
      <c r="D9" s="36"/>
      <c r="E9" s="36"/>
      <c r="F9" s="104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104">
        <f>+AJ8-AJ163</f>
        <v>-4244773220</v>
      </c>
      <c r="AK9" s="104"/>
      <c r="AL9" s="104">
        <f>+AL8-AL163</f>
        <v>54798799</v>
      </c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>
        <f t="shared" ref="AW9:CN9" si="4">+AW8-AW163</f>
        <v>-3668953054</v>
      </c>
      <c r="AX9" s="104">
        <f t="shared" si="4"/>
        <v>3073835</v>
      </c>
      <c r="AY9" s="104">
        <f t="shared" si="4"/>
        <v>-141459597</v>
      </c>
      <c r="AZ9" s="104">
        <f t="shared" si="4"/>
        <v>-2102797088</v>
      </c>
      <c r="BA9" s="104">
        <f t="shared" si="4"/>
        <v>-961034246</v>
      </c>
      <c r="BB9" s="104">
        <f t="shared" si="4"/>
        <v>-659169545</v>
      </c>
      <c r="BC9" s="104">
        <f t="shared" si="4"/>
        <v>-661358400</v>
      </c>
      <c r="BD9" s="104">
        <f t="shared" si="4"/>
        <v>0</v>
      </c>
      <c r="BE9" s="104">
        <f t="shared" si="4"/>
        <v>0</v>
      </c>
      <c r="BF9" s="104">
        <f t="shared" si="4"/>
        <v>0</v>
      </c>
      <c r="BG9" s="104">
        <f t="shared" si="4"/>
        <v>0</v>
      </c>
      <c r="BH9" s="104">
        <f t="shared" si="4"/>
        <v>0</v>
      </c>
      <c r="BI9" s="104">
        <f t="shared" si="4"/>
        <v>0</v>
      </c>
      <c r="BJ9" s="104">
        <f t="shared" si="4"/>
        <v>-4522879958</v>
      </c>
      <c r="BK9" s="104">
        <f t="shared" si="4"/>
        <v>0</v>
      </c>
      <c r="BL9" s="104">
        <f t="shared" si="4"/>
        <v>0</v>
      </c>
      <c r="BM9" s="104">
        <f t="shared" si="4"/>
        <v>-348481812</v>
      </c>
      <c r="BN9" s="104">
        <f t="shared" si="4"/>
        <v>-649452210</v>
      </c>
      <c r="BO9" s="104">
        <f t="shared" si="4"/>
        <v>-722881548</v>
      </c>
      <c r="BP9" s="104">
        <f t="shared" si="4"/>
        <v>-783067084</v>
      </c>
      <c r="BQ9" s="104">
        <f t="shared" si="4"/>
        <v>0</v>
      </c>
      <c r="BR9" s="104">
        <f t="shared" si="4"/>
        <v>0</v>
      </c>
      <c r="BS9" s="104">
        <f t="shared" si="4"/>
        <v>0</v>
      </c>
      <c r="BT9" s="104">
        <f t="shared" si="4"/>
        <v>0</v>
      </c>
      <c r="BU9" s="104">
        <f t="shared" si="4"/>
        <v>0</v>
      </c>
      <c r="BV9" s="104">
        <f t="shared" si="4"/>
        <v>0</v>
      </c>
      <c r="BW9" s="104">
        <f t="shared" si="4"/>
        <v>-2524633923</v>
      </c>
      <c r="BX9" s="104">
        <f t="shared" si="4"/>
        <v>0</v>
      </c>
      <c r="BY9" s="104">
        <f t="shared" si="4"/>
        <v>-430716</v>
      </c>
      <c r="BZ9" s="104">
        <f t="shared" si="4"/>
        <v>-351810315</v>
      </c>
      <c r="CA9" s="104">
        <f t="shared" si="4"/>
        <v>-649452210</v>
      </c>
      <c r="CB9" s="104">
        <f t="shared" si="4"/>
        <v>-696414650</v>
      </c>
      <c r="CC9" s="104">
        <f t="shared" si="4"/>
        <v>-783067084</v>
      </c>
      <c r="CD9" s="104">
        <f t="shared" si="4"/>
        <v>0</v>
      </c>
      <c r="CE9" s="104">
        <f t="shared" si="4"/>
        <v>0</v>
      </c>
      <c r="CF9" s="104">
        <f t="shared" si="4"/>
        <v>0</v>
      </c>
      <c r="CG9" s="104">
        <f t="shared" si="4"/>
        <v>0</v>
      </c>
      <c r="CH9" s="104">
        <f t="shared" si="4"/>
        <v>0</v>
      </c>
      <c r="CI9" s="104">
        <f t="shared" si="4"/>
        <v>0</v>
      </c>
      <c r="CJ9" s="104">
        <f t="shared" si="4"/>
        <v>-2528393142</v>
      </c>
      <c r="CK9" s="104">
        <f t="shared" si="4"/>
        <v>-19932079766</v>
      </c>
      <c r="CL9" s="104">
        <f t="shared" si="4"/>
        <v>-5170254652</v>
      </c>
      <c r="CM9" s="104">
        <f t="shared" si="4"/>
        <v>-5850060948</v>
      </c>
      <c r="CN9" s="104">
        <f t="shared" si="4"/>
        <v>0</v>
      </c>
      <c r="CO9" s="104"/>
      <c r="CP9" s="104"/>
      <c r="CQ9" s="104"/>
      <c r="CR9" s="104"/>
      <c r="CS9" s="104"/>
      <c r="CT9" s="36"/>
      <c r="CU9" s="36"/>
      <c r="CV9" s="36"/>
      <c r="CW9" s="36"/>
      <c r="CX9" s="36"/>
      <c r="CY9" s="36"/>
      <c r="DA9" s="104"/>
      <c r="DB9" s="104"/>
      <c r="DC9" s="104"/>
      <c r="DD9" s="104"/>
      <c r="DE9" s="36"/>
      <c r="DF9" s="36"/>
      <c r="DG9" s="36"/>
      <c r="DH9" s="36"/>
      <c r="DI9" s="36"/>
      <c r="DJ9" s="36"/>
    </row>
    <row r="10" spans="3:114" hidden="1">
      <c r="C10" s="202"/>
      <c r="D10" s="66"/>
      <c r="E10" s="66"/>
      <c r="F10" s="67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6"/>
      <c r="CU10" s="66"/>
      <c r="CV10" s="66"/>
      <c r="CW10" s="66"/>
      <c r="CX10" s="66"/>
      <c r="CY10" s="66"/>
      <c r="DA10" s="67"/>
      <c r="DB10" s="67"/>
      <c r="DC10" s="67"/>
      <c r="DD10" s="67"/>
      <c r="DE10" s="66"/>
      <c r="DF10" s="66"/>
      <c r="DG10" s="66"/>
      <c r="DH10" s="66"/>
      <c r="DI10" s="66"/>
      <c r="DJ10" s="66"/>
    </row>
    <row r="11" spans="3:114" ht="22">
      <c r="C11" s="203"/>
      <c r="D11" s="105"/>
      <c r="E11" s="106"/>
      <c r="F11" s="106"/>
      <c r="G11" s="106"/>
      <c r="H11" s="106"/>
      <c r="I11" s="106"/>
      <c r="J11" s="106"/>
      <c r="K11" s="106"/>
      <c r="L11" s="106"/>
      <c r="M11" s="35"/>
      <c r="N11" s="35"/>
      <c r="O11" s="35"/>
      <c r="P11" s="35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7" t="str">
        <f>"INFORME PRESUPUESTAL"&amp;" "&amp;E14</f>
        <v>INFORME PRESUPUESTAL A JUNIO DE 2015</v>
      </c>
      <c r="AK11" s="179"/>
      <c r="AL11" s="179"/>
      <c r="AM11" s="179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265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66"/>
      <c r="CP11" s="66"/>
      <c r="DA11" s="66"/>
    </row>
    <row r="12" spans="3:114" ht="17">
      <c r="C12" s="203"/>
      <c r="D12" s="105"/>
      <c r="E12" s="108" t="s">
        <v>390</v>
      </c>
      <c r="F12" s="106"/>
      <c r="G12" s="106"/>
      <c r="H12" s="106"/>
      <c r="I12" s="106"/>
      <c r="J12" s="106"/>
      <c r="K12" s="106"/>
      <c r="L12" s="106"/>
      <c r="M12" s="35"/>
      <c r="N12" s="35"/>
      <c r="O12" s="35"/>
      <c r="P12" s="35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79"/>
      <c r="AL12" s="179"/>
      <c r="AM12" s="179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265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66"/>
      <c r="CP12" s="66"/>
      <c r="DA12" s="66"/>
    </row>
    <row r="13" spans="3:114" ht="17">
      <c r="C13" s="203"/>
      <c r="D13" s="105"/>
      <c r="E13" s="108" t="s">
        <v>64</v>
      </c>
      <c r="F13" s="106"/>
      <c r="G13" s="106"/>
      <c r="H13" s="106"/>
      <c r="I13" s="106"/>
      <c r="J13" s="106"/>
      <c r="K13" s="106"/>
      <c r="L13" s="106"/>
      <c r="M13" s="35"/>
      <c r="N13" s="35"/>
      <c r="O13" s="35"/>
      <c r="P13" s="35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79"/>
      <c r="AL13" s="179"/>
      <c r="AM13" s="179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265"/>
      <c r="BB13" s="106"/>
      <c r="BC13" s="106"/>
      <c r="BD13" s="106"/>
      <c r="BE13" s="106"/>
      <c r="BF13" s="106"/>
      <c r="BG13" s="106"/>
      <c r="BH13" s="106"/>
      <c r="BI13" s="106"/>
      <c r="BJ13" s="110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66"/>
      <c r="CP13" s="66"/>
      <c r="DA13" s="66"/>
    </row>
    <row r="14" spans="3:114" ht="18" thickBot="1">
      <c r="C14" s="203"/>
      <c r="D14" s="105"/>
      <c r="E14" s="237" t="s">
        <v>43</v>
      </c>
      <c r="F14" s="106"/>
      <c r="G14" s="106"/>
      <c r="H14" s="106"/>
      <c r="I14" s="106"/>
      <c r="J14" s="106"/>
      <c r="K14" s="106"/>
      <c r="L14" s="106"/>
      <c r="M14" s="35"/>
      <c r="N14" s="35"/>
      <c r="O14" s="35"/>
      <c r="P14" s="35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281"/>
      <c r="AL14" s="281"/>
      <c r="AM14" s="281"/>
      <c r="AN14" s="98"/>
      <c r="AO14" s="281"/>
      <c r="AP14" s="281"/>
      <c r="AQ14" s="106"/>
      <c r="AR14" s="106"/>
      <c r="AS14" s="106"/>
      <c r="AT14" s="106"/>
      <c r="AU14" s="106"/>
      <c r="AV14" s="106"/>
      <c r="AW14" s="106"/>
      <c r="AX14" s="270"/>
      <c r="AY14" s="270"/>
      <c r="AZ14" s="270"/>
      <c r="BA14" s="270"/>
      <c r="BB14" s="270"/>
      <c r="BC14" s="270"/>
      <c r="BD14" s="270">
        <f t="shared" ref="BD14:BI14" si="5">+BD15-BD174</f>
        <v>0</v>
      </c>
      <c r="BE14" s="270">
        <f t="shared" si="5"/>
        <v>0</v>
      </c>
      <c r="BF14" s="270">
        <f t="shared" si="5"/>
        <v>0</v>
      </c>
      <c r="BG14" s="270">
        <f t="shared" si="5"/>
        <v>0</v>
      </c>
      <c r="BH14" s="270">
        <f t="shared" si="5"/>
        <v>0</v>
      </c>
      <c r="BI14" s="270">
        <f t="shared" si="5"/>
        <v>0</v>
      </c>
      <c r="BJ14" s="110"/>
      <c r="BK14" s="109"/>
      <c r="BL14" s="109"/>
      <c r="BM14" s="109"/>
      <c r="BN14" s="109"/>
      <c r="BO14" s="109"/>
      <c r="BP14" s="109"/>
      <c r="BQ14" s="106"/>
      <c r="BR14" s="106"/>
      <c r="BS14" s="106"/>
      <c r="BT14" s="106"/>
      <c r="BU14" s="106"/>
      <c r="BV14" s="106"/>
      <c r="BW14" s="106"/>
      <c r="BX14" s="109"/>
      <c r="BY14" s="109"/>
      <c r="BZ14" s="109"/>
      <c r="CA14" s="109"/>
      <c r="CB14" s="109"/>
      <c r="CC14" s="109"/>
      <c r="CD14" s="106">
        <v>48357837</v>
      </c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66"/>
      <c r="CP14" s="66"/>
      <c r="DA14" s="66"/>
    </row>
    <row r="15" spans="3:114" ht="21" thickBot="1">
      <c r="C15" s="203"/>
      <c r="D15" s="105"/>
      <c r="E15" s="219" t="s">
        <v>7</v>
      </c>
      <c r="F15" s="106"/>
      <c r="G15" s="106"/>
      <c r="H15" s="106"/>
      <c r="I15" s="106"/>
      <c r="J15" s="106"/>
      <c r="K15" s="106"/>
      <c r="L15" s="106"/>
      <c r="M15" s="35"/>
      <c r="N15" s="35"/>
      <c r="O15" s="35"/>
      <c r="P15" s="35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9"/>
      <c r="AD15" s="106"/>
      <c r="AE15" s="106"/>
      <c r="AF15" s="106"/>
      <c r="AG15" s="106"/>
      <c r="AH15" s="106"/>
      <c r="AI15" s="106"/>
      <c r="AJ15" s="106"/>
      <c r="AK15" s="281"/>
      <c r="AL15" s="281"/>
      <c r="AM15" s="281"/>
      <c r="AN15" s="281"/>
      <c r="AO15" s="281"/>
      <c r="AP15" s="281"/>
      <c r="AQ15" s="106"/>
      <c r="AR15" s="106"/>
      <c r="AS15" s="106"/>
      <c r="AT15" s="106"/>
      <c r="AU15" s="106"/>
      <c r="AV15" s="106"/>
      <c r="AW15" s="106"/>
      <c r="AX15" s="271"/>
      <c r="AY15" s="271"/>
      <c r="AZ15" s="271"/>
      <c r="BA15" s="271"/>
      <c r="BB15" s="271"/>
      <c r="BC15" s="271"/>
      <c r="BD15" s="106"/>
      <c r="BE15" s="106"/>
      <c r="BF15" s="106"/>
      <c r="BG15" s="106"/>
      <c r="BH15" s="106"/>
      <c r="BI15" s="106"/>
      <c r="BJ15" s="273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6"/>
      <c r="BX15" s="109"/>
      <c r="BY15" s="109"/>
      <c r="BZ15" s="109"/>
      <c r="CA15" s="109"/>
      <c r="CB15" s="109"/>
      <c r="CC15" s="109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66"/>
      <c r="CP15" s="313" t="s">
        <v>44</v>
      </c>
      <c r="CQ15" s="314"/>
      <c r="CR15" s="314"/>
      <c r="CS15" s="314"/>
      <c r="CT15" s="314"/>
      <c r="CU15" s="314"/>
      <c r="CV15" s="314"/>
      <c r="CW15" s="314"/>
      <c r="CX15" s="314"/>
      <c r="CY15" s="315"/>
      <c r="DA15" s="313" t="s">
        <v>45</v>
      </c>
      <c r="DB15" s="314"/>
      <c r="DC15" s="314"/>
      <c r="DD15" s="314"/>
      <c r="DE15" s="314"/>
      <c r="DF15" s="314"/>
      <c r="DG15" s="314"/>
      <c r="DH15" s="314"/>
      <c r="DI15" s="314"/>
      <c r="DJ15" s="315"/>
    </row>
    <row r="16" spans="3:114" ht="30.75" customHeight="1" thickBot="1">
      <c r="C16" s="203"/>
      <c r="D16" s="105"/>
      <c r="E16" s="219"/>
      <c r="F16" s="106"/>
      <c r="G16" s="106"/>
      <c r="H16" s="106"/>
      <c r="I16" s="106"/>
      <c r="J16" s="106"/>
      <c r="K16" s="106"/>
      <c r="L16" s="109"/>
      <c r="M16" s="35"/>
      <c r="N16" s="35"/>
      <c r="O16" s="35"/>
      <c r="P16" s="35"/>
      <c r="Q16" s="106"/>
      <c r="R16" s="106"/>
      <c r="S16" s="106"/>
      <c r="T16" s="106"/>
      <c r="U16" s="106"/>
      <c r="V16" s="109"/>
      <c r="W16" s="106"/>
      <c r="X16" s="106"/>
      <c r="Y16" s="106"/>
      <c r="Z16" s="106"/>
      <c r="AA16" s="110"/>
      <c r="AB16" s="106"/>
      <c r="AC16" s="106"/>
      <c r="AD16" s="106"/>
      <c r="AE16" s="106"/>
      <c r="AF16" s="109"/>
      <c r="AG16" s="106"/>
      <c r="AH16" s="106"/>
      <c r="AI16" s="106"/>
      <c r="AJ16" s="106"/>
      <c r="AK16" s="267"/>
      <c r="AL16" s="267"/>
      <c r="AM16" s="267"/>
      <c r="AN16" s="267"/>
      <c r="AO16" s="267"/>
      <c r="AP16" s="267"/>
      <c r="AQ16" s="106">
        <v>17</v>
      </c>
      <c r="AR16" s="106"/>
      <c r="AS16" s="106"/>
      <c r="AT16" s="106"/>
      <c r="AU16" s="106"/>
      <c r="AV16" s="106"/>
      <c r="AW16" s="109"/>
      <c r="AX16" s="270"/>
      <c r="AY16" s="270"/>
      <c r="AZ16" s="270"/>
      <c r="BA16" s="270"/>
      <c r="BB16" s="270"/>
      <c r="BC16" s="106"/>
      <c r="BD16" s="106">
        <v>18</v>
      </c>
      <c r="BE16" s="106"/>
      <c r="BF16" s="106"/>
      <c r="BG16" s="106"/>
      <c r="BH16" s="106"/>
      <c r="BI16" s="106"/>
      <c r="BJ16" s="106"/>
      <c r="BK16" s="270"/>
      <c r="BL16" s="242"/>
      <c r="BM16" s="270"/>
      <c r="BN16" s="270"/>
      <c r="BO16" s="270"/>
      <c r="BP16" s="106"/>
      <c r="BQ16" s="106"/>
      <c r="BR16" s="106"/>
      <c r="BS16" s="106"/>
      <c r="BT16" s="106"/>
      <c r="BU16" s="106"/>
      <c r="BV16" s="106"/>
      <c r="BW16" s="271"/>
      <c r="BX16" s="106"/>
      <c r="BY16" s="106"/>
      <c r="BZ16" s="106"/>
      <c r="CA16" s="106"/>
      <c r="CB16" s="106"/>
      <c r="CC16" s="106"/>
      <c r="CD16" s="106">
        <v>20</v>
      </c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66"/>
      <c r="CP16" s="282">
        <v>15</v>
      </c>
      <c r="CQ16" s="282"/>
      <c r="CR16" s="282">
        <v>16</v>
      </c>
      <c r="CS16" s="282"/>
      <c r="CT16" s="282">
        <v>19</v>
      </c>
      <c r="CU16" s="282"/>
      <c r="CV16" s="282">
        <v>21</v>
      </c>
      <c r="CW16" s="282"/>
      <c r="CX16" s="282">
        <v>23</v>
      </c>
      <c r="CY16" s="282"/>
      <c r="DA16" s="282">
        <v>17</v>
      </c>
      <c r="DB16" s="282"/>
      <c r="DC16" s="282">
        <v>19</v>
      </c>
      <c r="DD16" s="282"/>
      <c r="DE16" s="282">
        <v>21</v>
      </c>
      <c r="DF16" s="282"/>
      <c r="DG16" s="282">
        <v>22</v>
      </c>
      <c r="DH16" s="282"/>
      <c r="DI16" s="282">
        <v>23</v>
      </c>
      <c r="DJ16" s="282"/>
    </row>
    <row r="17" spans="1:114" s="230" customFormat="1" ht="23.25" hidden="1" customHeight="1" thickBot="1">
      <c r="A17" s="230">
        <v>1</v>
      </c>
      <c r="B17" s="230">
        <f>+A17+1</f>
        <v>2</v>
      </c>
      <c r="C17" s="230">
        <f t="shared" ref="C17:BN17" si="6">+B17+1</f>
        <v>3</v>
      </c>
      <c r="D17" s="230">
        <f t="shared" si="6"/>
        <v>4</v>
      </c>
      <c r="E17" s="230">
        <f t="shared" si="6"/>
        <v>5</v>
      </c>
      <c r="F17" s="230">
        <f t="shared" si="6"/>
        <v>6</v>
      </c>
      <c r="G17" s="230">
        <f t="shared" si="6"/>
        <v>7</v>
      </c>
      <c r="H17" s="230">
        <f t="shared" si="6"/>
        <v>8</v>
      </c>
      <c r="I17" s="230">
        <f t="shared" si="6"/>
        <v>9</v>
      </c>
      <c r="J17" s="230">
        <f t="shared" si="6"/>
        <v>10</v>
      </c>
      <c r="K17" s="230">
        <f t="shared" si="6"/>
        <v>11</v>
      </c>
      <c r="L17" s="230">
        <f t="shared" si="6"/>
        <v>12</v>
      </c>
      <c r="M17" s="230">
        <f t="shared" si="6"/>
        <v>13</v>
      </c>
      <c r="N17" s="230">
        <f t="shared" si="6"/>
        <v>14</v>
      </c>
      <c r="O17" s="230">
        <f t="shared" si="6"/>
        <v>15</v>
      </c>
      <c r="P17" s="230">
        <f t="shared" si="6"/>
        <v>16</v>
      </c>
      <c r="Q17" s="230">
        <f t="shared" si="6"/>
        <v>17</v>
      </c>
      <c r="R17" s="230">
        <f t="shared" si="6"/>
        <v>18</v>
      </c>
      <c r="S17" s="230">
        <f t="shared" si="6"/>
        <v>19</v>
      </c>
      <c r="T17" s="230">
        <f t="shared" si="6"/>
        <v>20</v>
      </c>
      <c r="U17" s="230">
        <f t="shared" si="6"/>
        <v>21</v>
      </c>
      <c r="V17" s="230">
        <f t="shared" si="6"/>
        <v>22</v>
      </c>
      <c r="W17" s="230">
        <f t="shared" si="6"/>
        <v>23</v>
      </c>
      <c r="X17" s="230">
        <f t="shared" si="6"/>
        <v>24</v>
      </c>
      <c r="Y17" s="230">
        <f t="shared" si="6"/>
        <v>25</v>
      </c>
      <c r="Z17" s="230">
        <f t="shared" si="6"/>
        <v>26</v>
      </c>
      <c r="AA17" s="230">
        <f t="shared" si="6"/>
        <v>27</v>
      </c>
      <c r="AB17" s="230">
        <f t="shared" si="6"/>
        <v>28</v>
      </c>
      <c r="AC17" s="230">
        <f t="shared" si="6"/>
        <v>29</v>
      </c>
      <c r="AD17" s="230">
        <f t="shared" si="6"/>
        <v>30</v>
      </c>
      <c r="AE17" s="230">
        <f t="shared" si="6"/>
        <v>31</v>
      </c>
      <c r="AF17" s="230">
        <f t="shared" si="6"/>
        <v>32</v>
      </c>
      <c r="AG17" s="230">
        <f t="shared" si="6"/>
        <v>33</v>
      </c>
      <c r="AH17" s="230">
        <f t="shared" si="6"/>
        <v>34</v>
      </c>
      <c r="AI17" s="230">
        <f t="shared" si="6"/>
        <v>35</v>
      </c>
      <c r="AJ17" s="230">
        <f t="shared" si="6"/>
        <v>36</v>
      </c>
      <c r="AK17" s="230">
        <f t="shared" si="6"/>
        <v>37</v>
      </c>
      <c r="AL17" s="230">
        <f t="shared" si="6"/>
        <v>38</v>
      </c>
      <c r="AM17" s="230">
        <f t="shared" si="6"/>
        <v>39</v>
      </c>
      <c r="AN17" s="230">
        <f t="shared" si="6"/>
        <v>40</v>
      </c>
      <c r="AO17" s="230">
        <f t="shared" si="6"/>
        <v>41</v>
      </c>
      <c r="AP17" s="230">
        <f t="shared" si="6"/>
        <v>42</v>
      </c>
      <c r="AQ17" s="230">
        <f t="shared" si="6"/>
        <v>43</v>
      </c>
      <c r="AR17" s="230">
        <f t="shared" si="6"/>
        <v>44</v>
      </c>
      <c r="AS17" s="230">
        <f t="shared" si="6"/>
        <v>45</v>
      </c>
      <c r="AT17" s="230">
        <f t="shared" si="6"/>
        <v>46</v>
      </c>
      <c r="AU17" s="230">
        <f t="shared" si="6"/>
        <v>47</v>
      </c>
      <c r="AV17" s="230">
        <f t="shared" si="6"/>
        <v>48</v>
      </c>
      <c r="AW17" s="230">
        <f t="shared" si="6"/>
        <v>49</v>
      </c>
      <c r="AX17" s="230">
        <f t="shared" si="6"/>
        <v>50</v>
      </c>
      <c r="AY17" s="230">
        <f t="shared" si="6"/>
        <v>51</v>
      </c>
      <c r="AZ17" s="230">
        <f t="shared" si="6"/>
        <v>52</v>
      </c>
      <c r="BA17" s="230">
        <f t="shared" si="6"/>
        <v>53</v>
      </c>
      <c r="BB17" s="230">
        <f t="shared" si="6"/>
        <v>54</v>
      </c>
      <c r="BC17" s="230">
        <f t="shared" si="6"/>
        <v>55</v>
      </c>
      <c r="BD17" s="230">
        <f t="shared" si="6"/>
        <v>56</v>
      </c>
      <c r="BE17" s="230">
        <f t="shared" si="6"/>
        <v>57</v>
      </c>
      <c r="BF17" s="230">
        <f t="shared" si="6"/>
        <v>58</v>
      </c>
      <c r="BG17" s="230">
        <f t="shared" si="6"/>
        <v>59</v>
      </c>
      <c r="BH17" s="230">
        <f t="shared" si="6"/>
        <v>60</v>
      </c>
      <c r="BI17" s="230">
        <f t="shared" si="6"/>
        <v>61</v>
      </c>
      <c r="BJ17" s="230">
        <f t="shared" si="6"/>
        <v>62</v>
      </c>
      <c r="BK17" s="230">
        <f t="shared" si="6"/>
        <v>63</v>
      </c>
      <c r="BL17" s="230">
        <f t="shared" si="6"/>
        <v>64</v>
      </c>
      <c r="BM17" s="230">
        <f t="shared" si="6"/>
        <v>65</v>
      </c>
      <c r="BN17" s="230">
        <f t="shared" si="6"/>
        <v>66</v>
      </c>
      <c r="BO17" s="230">
        <f t="shared" ref="BO17:CN17" si="7">+BN17+1</f>
        <v>67</v>
      </c>
      <c r="BP17" s="230">
        <f t="shared" si="7"/>
        <v>68</v>
      </c>
      <c r="BQ17" s="230">
        <f t="shared" si="7"/>
        <v>69</v>
      </c>
      <c r="BR17" s="230">
        <f t="shared" si="7"/>
        <v>70</v>
      </c>
      <c r="BS17" s="230">
        <f t="shared" si="7"/>
        <v>71</v>
      </c>
      <c r="BT17" s="230">
        <f t="shared" si="7"/>
        <v>72</v>
      </c>
      <c r="BU17" s="230">
        <f t="shared" si="7"/>
        <v>73</v>
      </c>
      <c r="BV17" s="230">
        <f t="shared" si="7"/>
        <v>74</v>
      </c>
      <c r="BW17" s="230">
        <f t="shared" si="7"/>
        <v>75</v>
      </c>
      <c r="BX17" s="230">
        <f t="shared" si="7"/>
        <v>76</v>
      </c>
      <c r="BY17" s="230">
        <f t="shared" si="7"/>
        <v>77</v>
      </c>
      <c r="BZ17" s="230">
        <f t="shared" si="7"/>
        <v>78</v>
      </c>
      <c r="CA17" s="230">
        <f t="shared" si="7"/>
        <v>79</v>
      </c>
      <c r="CB17" s="230">
        <f t="shared" si="7"/>
        <v>80</v>
      </c>
      <c r="CC17" s="230">
        <f t="shared" si="7"/>
        <v>81</v>
      </c>
      <c r="CD17" s="230">
        <f t="shared" si="7"/>
        <v>82</v>
      </c>
      <c r="CE17" s="230">
        <f t="shared" si="7"/>
        <v>83</v>
      </c>
      <c r="CF17" s="230">
        <f t="shared" si="7"/>
        <v>84</v>
      </c>
      <c r="CG17" s="230">
        <f t="shared" si="7"/>
        <v>85</v>
      </c>
      <c r="CH17" s="230">
        <f t="shared" si="7"/>
        <v>86</v>
      </c>
      <c r="CI17" s="230">
        <f t="shared" si="7"/>
        <v>87</v>
      </c>
      <c r="CJ17" s="230">
        <f t="shared" si="7"/>
        <v>88</v>
      </c>
      <c r="CK17" s="230">
        <f t="shared" si="7"/>
        <v>89</v>
      </c>
      <c r="CL17" s="230">
        <f t="shared" si="7"/>
        <v>90</v>
      </c>
      <c r="CM17" s="230">
        <f t="shared" si="7"/>
        <v>91</v>
      </c>
      <c r="CN17" s="230">
        <f t="shared" si="7"/>
        <v>92</v>
      </c>
      <c r="CO17" s="229"/>
      <c r="CP17" s="231">
        <v>15</v>
      </c>
      <c r="CQ17" s="231"/>
      <c r="CR17" s="231">
        <v>16</v>
      </c>
      <c r="CS17" s="231"/>
      <c r="CT17" s="231">
        <v>19</v>
      </c>
      <c r="CU17" s="231"/>
      <c r="CV17" s="231">
        <v>21</v>
      </c>
      <c r="CW17" s="231"/>
      <c r="CX17" s="231">
        <v>23</v>
      </c>
      <c r="CY17" s="231"/>
      <c r="DA17" s="231">
        <v>15</v>
      </c>
      <c r="DB17" s="231"/>
      <c r="DC17" s="231">
        <v>16</v>
      </c>
      <c r="DD17" s="231"/>
      <c r="DE17" s="231">
        <v>19</v>
      </c>
      <c r="DF17" s="231"/>
      <c r="DG17" s="231">
        <v>21</v>
      </c>
      <c r="DH17" s="231"/>
      <c r="DI17" s="231">
        <v>23</v>
      </c>
      <c r="DJ17" s="231"/>
    </row>
    <row r="18" spans="1:114" s="90" customFormat="1" ht="36.75" customHeight="1" thickBot="1">
      <c r="C18" s="163" t="s">
        <v>376</v>
      </c>
      <c r="D18" s="112"/>
      <c r="E18" s="192"/>
      <c r="F18" s="163" t="s">
        <v>394</v>
      </c>
      <c r="G18" s="309" t="s">
        <v>117</v>
      </c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0"/>
      <c r="AE18" s="302" t="s">
        <v>444</v>
      </c>
      <c r="AF18" s="304"/>
      <c r="AG18" s="302" t="s">
        <v>66</v>
      </c>
      <c r="AH18" s="195"/>
      <c r="AI18" s="293" t="s">
        <v>388</v>
      </c>
      <c r="AJ18" s="163" t="s">
        <v>377</v>
      </c>
      <c r="AK18" s="296" t="s">
        <v>118</v>
      </c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8"/>
      <c r="AW18" s="163" t="s">
        <v>393</v>
      </c>
      <c r="AX18" s="302" t="s">
        <v>381</v>
      </c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4"/>
      <c r="BJ18" s="163" t="s">
        <v>381</v>
      </c>
      <c r="BK18" s="302" t="s">
        <v>375</v>
      </c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4"/>
      <c r="BW18" s="163" t="s">
        <v>375</v>
      </c>
      <c r="BX18" s="302" t="s">
        <v>307</v>
      </c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163" t="s">
        <v>307</v>
      </c>
      <c r="CK18" s="192" t="s">
        <v>408</v>
      </c>
      <c r="CL18" s="192" t="s">
        <v>408</v>
      </c>
      <c r="CM18" s="192" t="s">
        <v>408</v>
      </c>
      <c r="CN18" s="192" t="s">
        <v>408</v>
      </c>
      <c r="CO18" s="91"/>
      <c r="CP18" s="215" t="s">
        <v>119</v>
      </c>
      <c r="CQ18" s="215" t="s">
        <v>42</v>
      </c>
      <c r="CR18" s="215" t="s">
        <v>119</v>
      </c>
      <c r="CS18" s="215" t="s">
        <v>42</v>
      </c>
      <c r="CT18" s="215" t="s">
        <v>119</v>
      </c>
      <c r="CU18" s="215" t="s">
        <v>42</v>
      </c>
      <c r="CV18" s="215" t="s">
        <v>119</v>
      </c>
      <c r="CW18" s="215" t="s">
        <v>42</v>
      </c>
      <c r="CX18" s="215" t="s">
        <v>119</v>
      </c>
      <c r="CY18" s="215" t="s">
        <v>42</v>
      </c>
      <c r="DA18" s="215" t="s">
        <v>119</v>
      </c>
      <c r="DB18" s="215" t="s">
        <v>42</v>
      </c>
      <c r="DC18" s="215" t="s">
        <v>119</v>
      </c>
      <c r="DD18" s="215" t="s">
        <v>42</v>
      </c>
      <c r="DE18" s="215" t="s">
        <v>119</v>
      </c>
      <c r="DF18" s="215" t="s">
        <v>42</v>
      </c>
      <c r="DG18" s="215" t="s">
        <v>119</v>
      </c>
      <c r="DH18" s="215" t="s">
        <v>42</v>
      </c>
      <c r="DI18" s="215" t="s">
        <v>119</v>
      </c>
      <c r="DJ18" s="215" t="s">
        <v>42</v>
      </c>
    </row>
    <row r="19" spans="1:114" s="90" customFormat="1" ht="14.25" customHeight="1" thickBot="1">
      <c r="C19" s="216" t="s">
        <v>378</v>
      </c>
      <c r="D19" s="116" t="s">
        <v>391</v>
      </c>
      <c r="E19" s="197" t="s">
        <v>379</v>
      </c>
      <c r="F19" s="216" t="s">
        <v>200</v>
      </c>
      <c r="G19" s="302" t="s">
        <v>395</v>
      </c>
      <c r="H19" s="304"/>
      <c r="I19" s="302" t="s">
        <v>396</v>
      </c>
      <c r="J19" s="304"/>
      <c r="K19" s="302" t="s">
        <v>397</v>
      </c>
      <c r="L19" s="303"/>
      <c r="M19" s="309" t="s">
        <v>398</v>
      </c>
      <c r="N19" s="310"/>
      <c r="O19" s="309" t="s">
        <v>399</v>
      </c>
      <c r="P19" s="310"/>
      <c r="Q19" s="312" t="s">
        <v>400</v>
      </c>
      <c r="R19" s="310"/>
      <c r="S19" s="309" t="s">
        <v>401</v>
      </c>
      <c r="T19" s="310"/>
      <c r="U19" s="309" t="s">
        <v>402</v>
      </c>
      <c r="V19" s="310"/>
      <c r="W19" s="309" t="s">
        <v>403</v>
      </c>
      <c r="X19" s="310"/>
      <c r="Y19" s="309" t="s">
        <v>404</v>
      </c>
      <c r="Z19" s="310"/>
      <c r="AA19" s="309" t="s">
        <v>405</v>
      </c>
      <c r="AB19" s="310"/>
      <c r="AC19" s="309" t="s">
        <v>406</v>
      </c>
      <c r="AD19" s="310"/>
      <c r="AE19" s="308"/>
      <c r="AF19" s="311"/>
      <c r="AG19" s="308"/>
      <c r="AH19" s="196" t="s">
        <v>389</v>
      </c>
      <c r="AI19" s="294"/>
      <c r="AJ19" s="216" t="s">
        <v>72</v>
      </c>
      <c r="AK19" s="299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1"/>
      <c r="AW19" s="216" t="s">
        <v>382</v>
      </c>
      <c r="AX19" s="305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7"/>
      <c r="BJ19" s="216" t="s">
        <v>382</v>
      </c>
      <c r="BK19" s="305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7"/>
      <c r="BW19" s="216" t="s">
        <v>382</v>
      </c>
      <c r="BX19" s="305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216" t="s">
        <v>382</v>
      </c>
      <c r="CK19" s="197" t="s">
        <v>193</v>
      </c>
      <c r="CL19" s="197" t="s">
        <v>194</v>
      </c>
      <c r="CM19" s="197" t="s">
        <v>195</v>
      </c>
      <c r="CN19" s="197" t="s">
        <v>196</v>
      </c>
      <c r="CO19" s="91"/>
      <c r="CP19" s="215" t="s">
        <v>120</v>
      </c>
      <c r="CQ19" s="215" t="s">
        <v>14</v>
      </c>
      <c r="CR19" s="215" t="s">
        <v>123</v>
      </c>
      <c r="CS19" s="215" t="s">
        <v>14</v>
      </c>
      <c r="CT19" s="215" t="s">
        <v>122</v>
      </c>
      <c r="CU19" s="215" t="s">
        <v>14</v>
      </c>
      <c r="CV19" s="215" t="s">
        <v>124</v>
      </c>
      <c r="CW19" s="215" t="s">
        <v>14</v>
      </c>
      <c r="CX19" s="215" t="s">
        <v>307</v>
      </c>
      <c r="CY19" s="215" t="s">
        <v>14</v>
      </c>
      <c r="DA19" s="215" t="s">
        <v>120</v>
      </c>
      <c r="DB19" s="215" t="s">
        <v>14</v>
      </c>
      <c r="DC19" s="215" t="s">
        <v>123</v>
      </c>
      <c r="DD19" s="215" t="s">
        <v>14</v>
      </c>
      <c r="DE19" s="215" t="s">
        <v>122</v>
      </c>
      <c r="DF19" s="215" t="s">
        <v>14</v>
      </c>
      <c r="DG19" s="215" t="s">
        <v>124</v>
      </c>
      <c r="DH19" s="215" t="s">
        <v>14</v>
      </c>
      <c r="DI19" s="215" t="s">
        <v>307</v>
      </c>
      <c r="DJ19" s="215" t="s">
        <v>14</v>
      </c>
    </row>
    <row r="20" spans="1:114" s="90" customFormat="1" ht="13.5" customHeight="1" thickBot="1">
      <c r="C20" s="217" t="s">
        <v>392</v>
      </c>
      <c r="D20" s="117"/>
      <c r="E20" s="198" t="s">
        <v>376</v>
      </c>
      <c r="F20" s="217"/>
      <c r="G20" s="193" t="s">
        <v>387</v>
      </c>
      <c r="H20" s="180" t="s">
        <v>386</v>
      </c>
      <c r="I20" s="193" t="s">
        <v>387</v>
      </c>
      <c r="J20" s="180" t="s">
        <v>386</v>
      </c>
      <c r="K20" s="194" t="s">
        <v>387</v>
      </c>
      <c r="L20" s="236" t="s">
        <v>386</v>
      </c>
      <c r="M20" s="235" t="s">
        <v>387</v>
      </c>
      <c r="N20" s="180" t="s">
        <v>386</v>
      </c>
      <c r="O20" s="180" t="s">
        <v>387</v>
      </c>
      <c r="P20" s="266" t="s">
        <v>386</v>
      </c>
      <c r="Q20" s="180" t="s">
        <v>387</v>
      </c>
      <c r="R20" s="180" t="s">
        <v>386</v>
      </c>
      <c r="S20" s="218" t="s">
        <v>387</v>
      </c>
      <c r="T20" s="218" t="s">
        <v>386</v>
      </c>
      <c r="U20" s="235" t="s">
        <v>387</v>
      </c>
      <c r="V20" s="217" t="s">
        <v>386</v>
      </c>
      <c r="W20" s="217" t="s">
        <v>387</v>
      </c>
      <c r="X20" s="217" t="s">
        <v>386</v>
      </c>
      <c r="Y20" s="217" t="s">
        <v>387</v>
      </c>
      <c r="Z20" s="217" t="s">
        <v>386</v>
      </c>
      <c r="AA20" s="217" t="s">
        <v>387</v>
      </c>
      <c r="AB20" s="217" t="s">
        <v>386</v>
      </c>
      <c r="AC20" s="217" t="s">
        <v>387</v>
      </c>
      <c r="AD20" s="217" t="s">
        <v>386</v>
      </c>
      <c r="AE20" s="193" t="s">
        <v>387</v>
      </c>
      <c r="AF20" s="180" t="s">
        <v>386</v>
      </c>
      <c r="AG20" s="218" t="s">
        <v>65</v>
      </c>
      <c r="AH20" s="218"/>
      <c r="AI20" s="295"/>
      <c r="AJ20" s="217">
        <v>1</v>
      </c>
      <c r="AK20" s="191" t="s">
        <v>395</v>
      </c>
      <c r="AL20" s="180" t="s">
        <v>396</v>
      </c>
      <c r="AM20" s="180" t="s">
        <v>397</v>
      </c>
      <c r="AN20" s="180" t="s">
        <v>398</v>
      </c>
      <c r="AO20" s="180" t="s">
        <v>399</v>
      </c>
      <c r="AP20" s="180" t="s">
        <v>400</v>
      </c>
      <c r="AQ20" s="180" t="s">
        <v>401</v>
      </c>
      <c r="AR20" s="180" t="s">
        <v>402</v>
      </c>
      <c r="AS20" s="180" t="s">
        <v>403</v>
      </c>
      <c r="AT20" s="180" t="s">
        <v>404</v>
      </c>
      <c r="AU20" s="180" t="s">
        <v>405</v>
      </c>
      <c r="AV20" s="180" t="s">
        <v>406</v>
      </c>
      <c r="AW20" s="180">
        <v>2</v>
      </c>
      <c r="AX20" s="180" t="s">
        <v>395</v>
      </c>
      <c r="AY20" s="180" t="s">
        <v>396</v>
      </c>
      <c r="AZ20" s="180" t="s">
        <v>397</v>
      </c>
      <c r="BA20" s="180" t="s">
        <v>398</v>
      </c>
      <c r="BB20" s="180" t="s">
        <v>399</v>
      </c>
      <c r="BC20" s="180" t="s">
        <v>400</v>
      </c>
      <c r="BD20" s="180" t="s">
        <v>401</v>
      </c>
      <c r="BE20" s="180" t="s">
        <v>402</v>
      </c>
      <c r="BF20" s="180" t="s">
        <v>403</v>
      </c>
      <c r="BG20" s="180" t="s">
        <v>404</v>
      </c>
      <c r="BH20" s="180" t="s">
        <v>405</v>
      </c>
      <c r="BI20" s="180" t="s">
        <v>406</v>
      </c>
      <c r="BJ20" s="180">
        <v>3</v>
      </c>
      <c r="BK20" s="180" t="s">
        <v>395</v>
      </c>
      <c r="BL20" s="180" t="s">
        <v>396</v>
      </c>
      <c r="BM20" s="180" t="s">
        <v>397</v>
      </c>
      <c r="BN20" s="180" t="s">
        <v>398</v>
      </c>
      <c r="BO20" s="180" t="s">
        <v>399</v>
      </c>
      <c r="BP20" s="180" t="s">
        <v>400</v>
      </c>
      <c r="BQ20" s="180" t="s">
        <v>401</v>
      </c>
      <c r="BR20" s="180" t="s">
        <v>402</v>
      </c>
      <c r="BS20" s="180" t="s">
        <v>403</v>
      </c>
      <c r="BT20" s="180" t="s">
        <v>404</v>
      </c>
      <c r="BU20" s="180" t="s">
        <v>405</v>
      </c>
      <c r="BV20" s="180" t="s">
        <v>406</v>
      </c>
      <c r="BW20" s="180">
        <v>4</v>
      </c>
      <c r="BX20" s="180" t="s">
        <v>395</v>
      </c>
      <c r="BY20" s="180" t="s">
        <v>396</v>
      </c>
      <c r="BZ20" s="180" t="s">
        <v>397</v>
      </c>
      <c r="CA20" s="180" t="s">
        <v>398</v>
      </c>
      <c r="CB20" s="180" t="s">
        <v>399</v>
      </c>
      <c r="CC20" s="180" t="s">
        <v>400</v>
      </c>
      <c r="CD20" s="180" t="s">
        <v>401</v>
      </c>
      <c r="CE20" s="180" t="s">
        <v>402</v>
      </c>
      <c r="CF20" s="180" t="s">
        <v>403</v>
      </c>
      <c r="CG20" s="180" t="s">
        <v>404</v>
      </c>
      <c r="CH20" s="180" t="s">
        <v>405</v>
      </c>
      <c r="CI20" s="180" t="s">
        <v>406</v>
      </c>
      <c r="CJ20" s="180">
        <v>5</v>
      </c>
      <c r="CK20" s="180" t="s">
        <v>370</v>
      </c>
      <c r="CL20" s="180" t="s">
        <v>371</v>
      </c>
      <c r="CM20" s="180" t="s">
        <v>372</v>
      </c>
      <c r="CN20" s="180" t="s">
        <v>373</v>
      </c>
      <c r="CO20" s="91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</row>
    <row r="21" spans="1:114">
      <c r="A21" s="64" t="s">
        <v>40</v>
      </c>
      <c r="C21" s="125"/>
      <c r="D21" s="118"/>
      <c r="E21" s="111" t="s">
        <v>434</v>
      </c>
      <c r="F21" s="119">
        <f t="shared" ref="F21:AI21" si="8">+F22+F60+F141</f>
        <v>389900600000</v>
      </c>
      <c r="G21" s="120">
        <f t="shared" si="8"/>
        <v>22846270</v>
      </c>
      <c r="H21" s="119">
        <f t="shared" si="8"/>
        <v>22846270</v>
      </c>
      <c r="I21" s="121">
        <f t="shared" si="8"/>
        <v>0</v>
      </c>
      <c r="J21" s="122">
        <f t="shared" si="8"/>
        <v>0</v>
      </c>
      <c r="K21" s="124">
        <f t="shared" si="8"/>
        <v>135500000</v>
      </c>
      <c r="L21" s="121">
        <f t="shared" si="8"/>
        <v>135500000</v>
      </c>
      <c r="M21" s="123">
        <f t="shared" si="8"/>
        <v>40110900000</v>
      </c>
      <c r="N21" s="122">
        <f t="shared" si="8"/>
        <v>40110900000</v>
      </c>
      <c r="O21" s="122">
        <f t="shared" si="8"/>
        <v>190600000</v>
      </c>
      <c r="P21" s="124">
        <f t="shared" si="8"/>
        <v>190600000</v>
      </c>
      <c r="Q21" s="122">
        <f t="shared" si="8"/>
        <v>229843000</v>
      </c>
      <c r="R21" s="122">
        <f t="shared" si="8"/>
        <v>229843000</v>
      </c>
      <c r="S21" s="121">
        <f t="shared" si="8"/>
        <v>0</v>
      </c>
      <c r="T21" s="121">
        <f t="shared" si="8"/>
        <v>0</v>
      </c>
      <c r="U21" s="121">
        <f t="shared" si="8"/>
        <v>0</v>
      </c>
      <c r="V21" s="121">
        <f t="shared" si="8"/>
        <v>0</v>
      </c>
      <c r="W21" s="121">
        <f t="shared" si="8"/>
        <v>0</v>
      </c>
      <c r="X21" s="121">
        <f t="shared" si="8"/>
        <v>0</v>
      </c>
      <c r="Y21" s="121">
        <f t="shared" si="8"/>
        <v>0</v>
      </c>
      <c r="Z21" s="121">
        <f t="shared" si="8"/>
        <v>0</v>
      </c>
      <c r="AA21" s="121">
        <f t="shared" si="8"/>
        <v>0</v>
      </c>
      <c r="AB21" s="121">
        <f t="shared" si="8"/>
        <v>0</v>
      </c>
      <c r="AC21" s="121">
        <f t="shared" si="8"/>
        <v>0</v>
      </c>
      <c r="AD21" s="121">
        <f t="shared" si="8"/>
        <v>0</v>
      </c>
      <c r="AE21" s="120">
        <f t="shared" si="8"/>
        <v>40689689270</v>
      </c>
      <c r="AF21" s="119">
        <f t="shared" si="8"/>
        <v>40689689270</v>
      </c>
      <c r="AG21" s="121">
        <f t="shared" si="8"/>
        <v>0</v>
      </c>
      <c r="AH21" s="121">
        <f t="shared" si="8"/>
        <v>0</v>
      </c>
      <c r="AI21" s="119">
        <f t="shared" si="8"/>
        <v>0</v>
      </c>
      <c r="AJ21" s="119">
        <f t="shared" ref="AJ21:BK21" si="9">+AJ22+AJ60+AJ141</f>
        <v>389900600000</v>
      </c>
      <c r="AK21" s="120">
        <f t="shared" si="9"/>
        <v>285547204364</v>
      </c>
      <c r="AL21" s="119">
        <f t="shared" si="9"/>
        <v>3005609716</v>
      </c>
      <c r="AM21" s="119">
        <f t="shared" si="9"/>
        <v>1902364421</v>
      </c>
      <c r="AN21" s="119">
        <f t="shared" si="9"/>
        <v>3806543898</v>
      </c>
      <c r="AO21" s="119">
        <f t="shared" si="9"/>
        <v>1054131296</v>
      </c>
      <c r="AP21" s="119">
        <f t="shared" si="9"/>
        <v>4303378612</v>
      </c>
      <c r="AQ21" s="119">
        <f t="shared" si="9"/>
        <v>0</v>
      </c>
      <c r="AR21" s="119">
        <f t="shared" si="9"/>
        <v>0</v>
      </c>
      <c r="AS21" s="119">
        <f t="shared" si="9"/>
        <v>0</v>
      </c>
      <c r="AT21" s="119">
        <f t="shared" si="9"/>
        <v>0</v>
      </c>
      <c r="AU21" s="119">
        <f t="shared" si="9"/>
        <v>0</v>
      </c>
      <c r="AV21" s="119">
        <f t="shared" si="9"/>
        <v>0</v>
      </c>
      <c r="AW21" s="119">
        <f t="shared" si="9"/>
        <v>299619232307</v>
      </c>
      <c r="AX21" s="119">
        <f t="shared" si="9"/>
        <v>152243877822</v>
      </c>
      <c r="AY21" s="119">
        <f t="shared" si="9"/>
        <v>15373114239</v>
      </c>
      <c r="AZ21" s="119">
        <f t="shared" si="9"/>
        <v>10632065496</v>
      </c>
      <c r="BA21" s="119">
        <f t="shared" si="9"/>
        <v>19573151115</v>
      </c>
      <c r="BB21" s="119">
        <f t="shared" si="9"/>
        <v>11741718557</v>
      </c>
      <c r="BC21" s="119">
        <f t="shared" si="9"/>
        <v>15149499573.76</v>
      </c>
      <c r="BD21" s="119">
        <f t="shared" si="9"/>
        <v>0</v>
      </c>
      <c r="BE21" s="119">
        <f t="shared" si="9"/>
        <v>0</v>
      </c>
      <c r="BF21" s="119">
        <f t="shared" si="9"/>
        <v>0</v>
      </c>
      <c r="BG21" s="119">
        <f t="shared" si="9"/>
        <v>0</v>
      </c>
      <c r="BH21" s="119">
        <f t="shared" si="9"/>
        <v>0</v>
      </c>
      <c r="BI21" s="119">
        <f t="shared" si="9"/>
        <v>0</v>
      </c>
      <c r="BJ21" s="119">
        <f t="shared" si="9"/>
        <v>224713426802.76001</v>
      </c>
      <c r="BK21" s="119">
        <f t="shared" si="9"/>
        <v>8563915682</v>
      </c>
      <c r="BL21" s="122">
        <f t="shared" ref="BL21:CJ21" si="10">+BL22+BL60+BL141</f>
        <v>24564946543</v>
      </c>
      <c r="BM21" s="122">
        <f t="shared" si="10"/>
        <v>28409778084</v>
      </c>
      <c r="BN21" s="122">
        <f t="shared" si="10"/>
        <v>32293229034</v>
      </c>
      <c r="BO21" s="122">
        <f t="shared" si="10"/>
        <v>29947803430</v>
      </c>
      <c r="BP21" s="122">
        <f t="shared" si="10"/>
        <v>27673669855</v>
      </c>
      <c r="BQ21" s="122">
        <f t="shared" si="10"/>
        <v>0</v>
      </c>
      <c r="BR21" s="122">
        <f t="shared" si="10"/>
        <v>0</v>
      </c>
      <c r="BS21" s="122">
        <f t="shared" si="10"/>
        <v>0</v>
      </c>
      <c r="BT21" s="122">
        <f t="shared" si="10"/>
        <v>0</v>
      </c>
      <c r="BU21" s="122">
        <f t="shared" si="10"/>
        <v>0</v>
      </c>
      <c r="BV21" s="122">
        <f t="shared" si="10"/>
        <v>0</v>
      </c>
      <c r="BW21" s="119">
        <f t="shared" si="10"/>
        <v>151453342628</v>
      </c>
      <c r="BX21" s="119">
        <f t="shared" si="10"/>
        <v>8559713032</v>
      </c>
      <c r="BY21" s="122">
        <f t="shared" si="10"/>
        <v>22872598033</v>
      </c>
      <c r="BZ21" s="122">
        <f t="shared" si="10"/>
        <v>29767511938</v>
      </c>
      <c r="CA21" s="122">
        <f t="shared" si="10"/>
        <v>26380553508</v>
      </c>
      <c r="CB21" s="122">
        <f t="shared" si="10"/>
        <v>34851096425</v>
      </c>
      <c r="CC21" s="122">
        <f t="shared" si="10"/>
        <v>28699248943</v>
      </c>
      <c r="CD21" s="122">
        <f t="shared" si="10"/>
        <v>0</v>
      </c>
      <c r="CE21" s="122">
        <f t="shared" si="10"/>
        <v>0</v>
      </c>
      <c r="CF21" s="122">
        <f t="shared" si="10"/>
        <v>0</v>
      </c>
      <c r="CG21" s="122">
        <f t="shared" si="10"/>
        <v>0</v>
      </c>
      <c r="CH21" s="122">
        <f t="shared" si="10"/>
        <v>0</v>
      </c>
      <c r="CI21" s="122">
        <f t="shared" si="10"/>
        <v>0</v>
      </c>
      <c r="CJ21" s="119">
        <f t="shared" si="10"/>
        <v>151130721879</v>
      </c>
      <c r="CK21" s="119">
        <f>+AJ21-AW21</f>
        <v>90281367693</v>
      </c>
      <c r="CL21" s="119">
        <f>+AW21-BJ21</f>
        <v>74905805504.23999</v>
      </c>
      <c r="CM21" s="119">
        <f>+BJ21-BW21</f>
        <v>73260084174.76001</v>
      </c>
      <c r="CN21" s="119">
        <f>+BW21-CJ21</f>
        <v>322620749</v>
      </c>
      <c r="CO21" s="66"/>
      <c r="CP21" s="71">
        <f>+CP22+CP60+CP141</f>
        <v>389900600000</v>
      </c>
      <c r="CQ21" s="71">
        <f>+AJ21-CP21</f>
        <v>0</v>
      </c>
      <c r="CR21" s="71">
        <f>+CR22+CR60+CR141</f>
        <v>299619232307</v>
      </c>
      <c r="CS21" s="71">
        <f>+CS22+CS60+CS141</f>
        <v>0</v>
      </c>
      <c r="CT21" s="71">
        <f>+CT22+CT60+CT141</f>
        <v>224713426802.76001</v>
      </c>
      <c r="CU21" s="71">
        <f t="shared" ref="CU21:CU29" si="11">+CT21-BJ21</f>
        <v>0</v>
      </c>
      <c r="CV21" s="71">
        <f>+CV22+CV60+CV141</f>
        <v>151453342628</v>
      </c>
      <c r="CW21" s="71">
        <f>+CW22+CW60+CW141</f>
        <v>0</v>
      </c>
      <c r="CX21" s="71">
        <f>+CX22+CX60+CX141</f>
        <v>151130721879</v>
      </c>
      <c r="CY21" s="71">
        <f>+CY22+CY60+CY141</f>
        <v>0</v>
      </c>
      <c r="DA21" s="71">
        <f>+DA22+DA60+DA141</f>
        <v>389900600000</v>
      </c>
      <c r="DB21" s="71">
        <f t="shared" ref="DB21:DB23" si="12">+DA21-AJ21</f>
        <v>0</v>
      </c>
      <c r="DC21" s="71">
        <f>+DC22+DC60+DC141</f>
        <v>299619232307</v>
      </c>
      <c r="DD21" s="71">
        <f t="shared" ref="DD21:DD23" si="13">+DC21-AW21</f>
        <v>0</v>
      </c>
      <c r="DE21" s="71">
        <f>+DE22+DE60+DE141</f>
        <v>224713426802.76001</v>
      </c>
      <c r="DF21" s="71">
        <f t="shared" ref="DF21:DF23" si="14">+DE21-BJ21</f>
        <v>0</v>
      </c>
      <c r="DG21" s="71">
        <f>+DG22+DG60+DG141</f>
        <v>151453342628</v>
      </c>
      <c r="DH21" s="71">
        <f t="shared" ref="DH21:DH24" si="15">+DG21-BW21</f>
        <v>0</v>
      </c>
      <c r="DI21" s="71">
        <f>+DI22+DI60+DI141</f>
        <v>151130721879</v>
      </c>
      <c r="DJ21" s="71">
        <f t="shared" ref="DJ21:DJ24" si="16">+DI21-CJ21</f>
        <v>0</v>
      </c>
    </row>
    <row r="22" spans="1:114">
      <c r="A22" s="64" t="s">
        <v>37</v>
      </c>
      <c r="C22" s="125" t="s">
        <v>229</v>
      </c>
      <c r="D22" s="118"/>
      <c r="E22" s="115" t="s">
        <v>433</v>
      </c>
      <c r="F22" s="122">
        <f t="shared" ref="F22:AI22" si="17">+F23+F41+F43</f>
        <v>159452000000</v>
      </c>
      <c r="G22" s="123">
        <f t="shared" si="17"/>
        <v>0</v>
      </c>
      <c r="H22" s="122">
        <f t="shared" si="17"/>
        <v>0</v>
      </c>
      <c r="I22" s="121">
        <f t="shared" si="17"/>
        <v>0</v>
      </c>
      <c r="J22" s="122">
        <f t="shared" si="17"/>
        <v>0</v>
      </c>
      <c r="K22" s="124">
        <f t="shared" si="17"/>
        <v>0</v>
      </c>
      <c r="L22" s="121">
        <f t="shared" si="17"/>
        <v>0</v>
      </c>
      <c r="M22" s="123">
        <f t="shared" si="17"/>
        <v>35600000000</v>
      </c>
      <c r="N22" s="122">
        <f t="shared" si="17"/>
        <v>600000000</v>
      </c>
      <c r="O22" s="122">
        <f t="shared" si="17"/>
        <v>0</v>
      </c>
      <c r="P22" s="124">
        <f t="shared" si="17"/>
        <v>0</v>
      </c>
      <c r="Q22" s="122">
        <f t="shared" si="17"/>
        <v>200000000</v>
      </c>
      <c r="R22" s="122">
        <f t="shared" si="17"/>
        <v>200000000</v>
      </c>
      <c r="S22" s="121">
        <f t="shared" si="17"/>
        <v>0</v>
      </c>
      <c r="T22" s="121">
        <f t="shared" si="17"/>
        <v>0</v>
      </c>
      <c r="U22" s="121">
        <f t="shared" si="17"/>
        <v>0</v>
      </c>
      <c r="V22" s="121">
        <f t="shared" si="17"/>
        <v>0</v>
      </c>
      <c r="W22" s="121">
        <f t="shared" si="17"/>
        <v>0</v>
      </c>
      <c r="X22" s="121">
        <f t="shared" si="17"/>
        <v>0</v>
      </c>
      <c r="Y22" s="121">
        <f t="shared" si="17"/>
        <v>0</v>
      </c>
      <c r="Z22" s="121">
        <f t="shared" si="17"/>
        <v>0</v>
      </c>
      <c r="AA22" s="121">
        <f t="shared" si="17"/>
        <v>0</v>
      </c>
      <c r="AB22" s="121">
        <f t="shared" si="17"/>
        <v>0</v>
      </c>
      <c r="AC22" s="121">
        <f t="shared" si="17"/>
        <v>0</v>
      </c>
      <c r="AD22" s="121">
        <f t="shared" si="17"/>
        <v>0</v>
      </c>
      <c r="AE22" s="123">
        <f t="shared" si="17"/>
        <v>35800000000</v>
      </c>
      <c r="AF22" s="122">
        <f t="shared" si="17"/>
        <v>800000000</v>
      </c>
      <c r="AG22" s="121">
        <f t="shared" si="17"/>
        <v>0</v>
      </c>
      <c r="AH22" s="121">
        <f t="shared" si="17"/>
        <v>0</v>
      </c>
      <c r="AI22" s="122">
        <f t="shared" si="17"/>
        <v>0</v>
      </c>
      <c r="AJ22" s="122">
        <f t="shared" ref="AJ22:BK22" si="18">+AJ23+AJ41+AJ43</f>
        <v>124452000000</v>
      </c>
      <c r="AK22" s="123">
        <f t="shared" si="18"/>
        <v>122932813907</v>
      </c>
      <c r="AL22" s="122">
        <f t="shared" si="18"/>
        <v>66000000</v>
      </c>
      <c r="AM22" s="122">
        <f t="shared" si="18"/>
        <v>2500000</v>
      </c>
      <c r="AN22" s="122">
        <f t="shared" si="18"/>
        <v>335879000</v>
      </c>
      <c r="AO22" s="122">
        <f t="shared" si="18"/>
        <v>26000000</v>
      </c>
      <c r="AP22" s="122">
        <f t="shared" si="18"/>
        <v>100000000</v>
      </c>
      <c r="AQ22" s="122">
        <f t="shared" si="18"/>
        <v>0</v>
      </c>
      <c r="AR22" s="122">
        <f t="shared" si="18"/>
        <v>0</v>
      </c>
      <c r="AS22" s="122">
        <f t="shared" si="18"/>
        <v>0</v>
      </c>
      <c r="AT22" s="122">
        <f t="shared" si="18"/>
        <v>0</v>
      </c>
      <c r="AU22" s="122">
        <f t="shared" si="18"/>
        <v>0</v>
      </c>
      <c r="AV22" s="122">
        <f t="shared" si="18"/>
        <v>0</v>
      </c>
      <c r="AW22" s="122">
        <f t="shared" si="18"/>
        <v>123463192907</v>
      </c>
      <c r="AX22" s="122">
        <f t="shared" si="18"/>
        <v>9410106497</v>
      </c>
      <c r="AY22" s="122">
        <f t="shared" si="18"/>
        <v>9505093646</v>
      </c>
      <c r="AZ22" s="122">
        <f t="shared" si="18"/>
        <v>9187586475</v>
      </c>
      <c r="BA22" s="122">
        <f t="shared" si="18"/>
        <v>9437461191</v>
      </c>
      <c r="BB22" s="122">
        <f t="shared" si="18"/>
        <v>9882912746</v>
      </c>
      <c r="BC22" s="122">
        <f t="shared" si="18"/>
        <v>10385816916</v>
      </c>
      <c r="BD22" s="122">
        <f t="shared" si="18"/>
        <v>0</v>
      </c>
      <c r="BE22" s="122">
        <f t="shared" si="18"/>
        <v>0</v>
      </c>
      <c r="BF22" s="122">
        <f t="shared" si="18"/>
        <v>0</v>
      </c>
      <c r="BG22" s="122">
        <f t="shared" si="18"/>
        <v>0</v>
      </c>
      <c r="BH22" s="122">
        <f t="shared" si="18"/>
        <v>0</v>
      </c>
      <c r="BI22" s="122">
        <f t="shared" si="18"/>
        <v>0</v>
      </c>
      <c r="BJ22" s="122">
        <f t="shared" si="18"/>
        <v>57808977471</v>
      </c>
      <c r="BK22" s="122">
        <f t="shared" si="18"/>
        <v>8441731767</v>
      </c>
      <c r="BL22" s="122">
        <f t="shared" ref="BL22:CJ22" si="19">+BL23+BL41+BL43</f>
        <v>8986691922</v>
      </c>
      <c r="BM22" s="122">
        <f t="shared" si="19"/>
        <v>9309717628</v>
      </c>
      <c r="BN22" s="122">
        <f t="shared" si="19"/>
        <v>9431465138</v>
      </c>
      <c r="BO22" s="122">
        <f t="shared" si="19"/>
        <v>9836702587</v>
      </c>
      <c r="BP22" s="122">
        <f t="shared" si="19"/>
        <v>10490226717</v>
      </c>
      <c r="BQ22" s="122">
        <f t="shared" si="19"/>
        <v>0</v>
      </c>
      <c r="BR22" s="122">
        <f t="shared" si="19"/>
        <v>0</v>
      </c>
      <c r="BS22" s="122">
        <f t="shared" si="19"/>
        <v>0</v>
      </c>
      <c r="BT22" s="122">
        <f t="shared" si="19"/>
        <v>0</v>
      </c>
      <c r="BU22" s="122">
        <f t="shared" si="19"/>
        <v>0</v>
      </c>
      <c r="BV22" s="122">
        <f t="shared" si="19"/>
        <v>0</v>
      </c>
      <c r="BW22" s="122">
        <f t="shared" si="19"/>
        <v>56496535759</v>
      </c>
      <c r="BX22" s="122">
        <f t="shared" si="19"/>
        <v>8438421767</v>
      </c>
      <c r="BY22" s="122">
        <f t="shared" si="19"/>
        <v>8990001922</v>
      </c>
      <c r="BZ22" s="122">
        <f t="shared" si="19"/>
        <v>9309717628</v>
      </c>
      <c r="CA22" s="122">
        <f t="shared" si="19"/>
        <v>9431465138</v>
      </c>
      <c r="CB22" s="122">
        <f t="shared" si="19"/>
        <v>9444671379</v>
      </c>
      <c r="CC22" s="122">
        <f t="shared" si="19"/>
        <v>10882257925</v>
      </c>
      <c r="CD22" s="122">
        <f t="shared" si="19"/>
        <v>0</v>
      </c>
      <c r="CE22" s="122">
        <f t="shared" si="19"/>
        <v>0</v>
      </c>
      <c r="CF22" s="122">
        <f t="shared" si="19"/>
        <v>0</v>
      </c>
      <c r="CG22" s="122">
        <f t="shared" si="19"/>
        <v>0</v>
      </c>
      <c r="CH22" s="122">
        <f t="shared" si="19"/>
        <v>0</v>
      </c>
      <c r="CI22" s="122">
        <f t="shared" si="19"/>
        <v>0</v>
      </c>
      <c r="CJ22" s="122">
        <f t="shared" si="19"/>
        <v>56496535759</v>
      </c>
      <c r="CK22" s="122">
        <f t="shared" ref="CK22:CK58" si="20">+AJ22-AW22</f>
        <v>988807093</v>
      </c>
      <c r="CL22" s="122">
        <f t="shared" ref="CL22:CL85" si="21">+AW22-BJ22</f>
        <v>65654215436</v>
      </c>
      <c r="CM22" s="122">
        <f t="shared" ref="CM22:CM85" si="22">+BJ22-BW22</f>
        <v>1312441712</v>
      </c>
      <c r="CN22" s="122">
        <f t="shared" ref="CN22:CN85" si="23">+BW22-CJ22</f>
        <v>0</v>
      </c>
      <c r="CO22" s="66"/>
      <c r="CP22" s="71">
        <f>+CP23+CP41+CP43</f>
        <v>124452000000</v>
      </c>
      <c r="CQ22" s="71">
        <f t="shared" ref="CQ22:CQ85" si="24">+AJ22-CP22</f>
        <v>0</v>
      </c>
      <c r="CR22" s="71">
        <f>+CR23+CR41+CR43</f>
        <v>123463192907</v>
      </c>
      <c r="CS22" s="71">
        <f>+CS23+CS41+CS43</f>
        <v>0</v>
      </c>
      <c r="CT22" s="71">
        <f>+CT23+CT41+CT43</f>
        <v>57808977471</v>
      </c>
      <c r="CU22" s="71">
        <f t="shared" si="11"/>
        <v>0</v>
      </c>
      <c r="CV22" s="71">
        <f>+CV23+CV41+CV43</f>
        <v>56496535759</v>
      </c>
      <c r="CW22" s="71">
        <f>+CW23+CW41+CW43</f>
        <v>0</v>
      </c>
      <c r="CX22" s="71">
        <f>+CX23+CX41+CX43</f>
        <v>56496535759</v>
      </c>
      <c r="CY22" s="71">
        <f>+CY23+CY41+CY43</f>
        <v>0</v>
      </c>
      <c r="DA22" s="71">
        <f>+DA23+DA41+DA43</f>
        <v>124452000000</v>
      </c>
      <c r="DB22" s="71">
        <f t="shared" si="12"/>
        <v>0</v>
      </c>
      <c r="DC22" s="71">
        <f>+DC23+DC41+DC43</f>
        <v>123463192907</v>
      </c>
      <c r="DD22" s="71">
        <f t="shared" si="13"/>
        <v>0</v>
      </c>
      <c r="DE22" s="71">
        <f>+DE23+DE41+DE43</f>
        <v>57808977471</v>
      </c>
      <c r="DF22" s="71">
        <f t="shared" si="14"/>
        <v>0</v>
      </c>
      <c r="DG22" s="71">
        <f>+DG23+DG41+DG43</f>
        <v>56496535759</v>
      </c>
      <c r="DH22" s="71">
        <f t="shared" si="15"/>
        <v>0</v>
      </c>
      <c r="DI22" s="71">
        <f>+DI23+DI41+DI43</f>
        <v>56496535759</v>
      </c>
      <c r="DJ22" s="71">
        <f t="shared" si="16"/>
        <v>0</v>
      </c>
    </row>
    <row r="23" spans="1:114">
      <c r="C23" s="204" t="s">
        <v>308</v>
      </c>
      <c r="D23" s="118"/>
      <c r="E23" s="125" t="s">
        <v>309</v>
      </c>
      <c r="F23" s="122">
        <f t="shared" ref="F23:AI23" si="25">+F24+F28+F30+F37+F40</f>
        <v>118214000000</v>
      </c>
      <c r="G23" s="123">
        <f t="shared" si="25"/>
        <v>0</v>
      </c>
      <c r="H23" s="122">
        <f t="shared" si="25"/>
        <v>0</v>
      </c>
      <c r="I23" s="121">
        <f t="shared" si="25"/>
        <v>0</v>
      </c>
      <c r="J23" s="122">
        <f t="shared" si="25"/>
        <v>0</v>
      </c>
      <c r="K23" s="124">
        <f t="shared" si="25"/>
        <v>0</v>
      </c>
      <c r="L23" s="121">
        <f t="shared" si="25"/>
        <v>0</v>
      </c>
      <c r="M23" s="123">
        <f t="shared" si="25"/>
        <v>29650000000</v>
      </c>
      <c r="N23" s="122">
        <f t="shared" si="25"/>
        <v>0</v>
      </c>
      <c r="O23" s="122">
        <f t="shared" si="25"/>
        <v>0</v>
      </c>
      <c r="P23" s="124">
        <f t="shared" si="25"/>
        <v>0</v>
      </c>
      <c r="Q23" s="122">
        <f t="shared" si="25"/>
        <v>200000000</v>
      </c>
      <c r="R23" s="122">
        <f t="shared" si="25"/>
        <v>200000000</v>
      </c>
      <c r="S23" s="121">
        <f t="shared" si="25"/>
        <v>0</v>
      </c>
      <c r="T23" s="121">
        <f t="shared" si="25"/>
        <v>0</v>
      </c>
      <c r="U23" s="121">
        <f t="shared" si="25"/>
        <v>0</v>
      </c>
      <c r="V23" s="121">
        <f t="shared" si="25"/>
        <v>0</v>
      </c>
      <c r="W23" s="121">
        <f t="shared" si="25"/>
        <v>0</v>
      </c>
      <c r="X23" s="121">
        <f t="shared" si="25"/>
        <v>0</v>
      </c>
      <c r="Y23" s="121">
        <f t="shared" si="25"/>
        <v>0</v>
      </c>
      <c r="Z23" s="121">
        <f t="shared" si="25"/>
        <v>0</v>
      </c>
      <c r="AA23" s="121">
        <f t="shared" si="25"/>
        <v>0</v>
      </c>
      <c r="AB23" s="121">
        <f t="shared" si="25"/>
        <v>0</v>
      </c>
      <c r="AC23" s="121">
        <f t="shared" si="25"/>
        <v>0</v>
      </c>
      <c r="AD23" s="121">
        <f t="shared" si="25"/>
        <v>0</v>
      </c>
      <c r="AE23" s="123">
        <f t="shared" si="25"/>
        <v>29850000000</v>
      </c>
      <c r="AF23" s="122">
        <f t="shared" si="25"/>
        <v>200000000</v>
      </c>
      <c r="AG23" s="121">
        <f t="shared" si="25"/>
        <v>0</v>
      </c>
      <c r="AH23" s="121">
        <f t="shared" si="25"/>
        <v>0</v>
      </c>
      <c r="AI23" s="122">
        <f t="shared" si="25"/>
        <v>0</v>
      </c>
      <c r="AJ23" s="122">
        <f t="shared" ref="AJ23:BK23" si="26">+AJ24+AJ28+AJ30+AJ37+AJ40</f>
        <v>88564000000</v>
      </c>
      <c r="AK23" s="123">
        <f t="shared" si="26"/>
        <v>88280312617</v>
      </c>
      <c r="AL23" s="122">
        <f t="shared" si="26"/>
        <v>0</v>
      </c>
      <c r="AM23" s="122">
        <f t="shared" si="26"/>
        <v>0</v>
      </c>
      <c r="AN23" s="122">
        <f t="shared" si="26"/>
        <v>0</v>
      </c>
      <c r="AO23" s="122">
        <f t="shared" si="26"/>
        <v>0</v>
      </c>
      <c r="AP23" s="122">
        <f t="shared" si="26"/>
        <v>0</v>
      </c>
      <c r="AQ23" s="122">
        <f t="shared" si="26"/>
        <v>0</v>
      </c>
      <c r="AR23" s="122">
        <f t="shared" si="26"/>
        <v>0</v>
      </c>
      <c r="AS23" s="122">
        <f t="shared" si="26"/>
        <v>0</v>
      </c>
      <c r="AT23" s="122">
        <f t="shared" si="26"/>
        <v>0</v>
      </c>
      <c r="AU23" s="122">
        <f t="shared" si="26"/>
        <v>0</v>
      </c>
      <c r="AV23" s="122">
        <f t="shared" si="26"/>
        <v>0</v>
      </c>
      <c r="AW23" s="122">
        <f>+AW24+AW28+AW30+AW37+AW40</f>
        <v>88280312617</v>
      </c>
      <c r="AX23" s="122">
        <f t="shared" si="26"/>
        <v>6196718384</v>
      </c>
      <c r="AY23" s="122">
        <f t="shared" si="26"/>
        <v>6638603414</v>
      </c>
      <c r="AZ23" s="122">
        <f t="shared" si="26"/>
        <v>6842582110</v>
      </c>
      <c r="BA23" s="122">
        <f t="shared" si="26"/>
        <v>6912709343</v>
      </c>
      <c r="BB23" s="122">
        <f t="shared" si="26"/>
        <v>7257087987</v>
      </c>
      <c r="BC23" s="122">
        <f t="shared" si="26"/>
        <v>7786300795</v>
      </c>
      <c r="BD23" s="122">
        <f t="shared" si="26"/>
        <v>0</v>
      </c>
      <c r="BE23" s="122">
        <f t="shared" si="26"/>
        <v>0</v>
      </c>
      <c r="BF23" s="122">
        <f t="shared" si="26"/>
        <v>0</v>
      </c>
      <c r="BG23" s="122">
        <f t="shared" si="26"/>
        <v>0</v>
      </c>
      <c r="BH23" s="122">
        <f t="shared" si="26"/>
        <v>0</v>
      </c>
      <c r="BI23" s="122">
        <f t="shared" si="26"/>
        <v>0</v>
      </c>
      <c r="BJ23" s="122">
        <f t="shared" si="26"/>
        <v>41634002033</v>
      </c>
      <c r="BK23" s="122">
        <f t="shared" si="26"/>
        <v>6196718384</v>
      </c>
      <c r="BL23" s="122">
        <f t="shared" ref="BL23:CJ23" si="27">+BL24+BL28+BL30+BL37+BL40</f>
        <v>6638603414</v>
      </c>
      <c r="BM23" s="122">
        <f t="shared" si="27"/>
        <v>6842582110</v>
      </c>
      <c r="BN23" s="122">
        <f t="shared" si="27"/>
        <v>6912709343</v>
      </c>
      <c r="BO23" s="122">
        <f t="shared" si="27"/>
        <v>7257087987</v>
      </c>
      <c r="BP23" s="122">
        <f t="shared" si="27"/>
        <v>7786300795</v>
      </c>
      <c r="BQ23" s="122">
        <f t="shared" si="27"/>
        <v>0</v>
      </c>
      <c r="BR23" s="122">
        <f t="shared" si="27"/>
        <v>0</v>
      </c>
      <c r="BS23" s="122">
        <f t="shared" si="27"/>
        <v>0</v>
      </c>
      <c r="BT23" s="122">
        <f t="shared" si="27"/>
        <v>0</v>
      </c>
      <c r="BU23" s="122">
        <f t="shared" si="27"/>
        <v>0</v>
      </c>
      <c r="BV23" s="122">
        <f t="shared" si="27"/>
        <v>0</v>
      </c>
      <c r="BW23" s="122">
        <f t="shared" si="27"/>
        <v>41634002033</v>
      </c>
      <c r="BX23" s="122">
        <f t="shared" si="27"/>
        <v>6196718384</v>
      </c>
      <c r="BY23" s="122">
        <f t="shared" si="27"/>
        <v>6638603414</v>
      </c>
      <c r="BZ23" s="122">
        <f t="shared" si="27"/>
        <v>6842582110</v>
      </c>
      <c r="CA23" s="122">
        <f t="shared" si="27"/>
        <v>6912709343</v>
      </c>
      <c r="CB23" s="122">
        <f t="shared" si="27"/>
        <v>7257087987</v>
      </c>
      <c r="CC23" s="122">
        <f t="shared" si="27"/>
        <v>7786300795</v>
      </c>
      <c r="CD23" s="122">
        <f t="shared" si="27"/>
        <v>0</v>
      </c>
      <c r="CE23" s="122">
        <f t="shared" si="27"/>
        <v>0</v>
      </c>
      <c r="CF23" s="122">
        <f t="shared" si="27"/>
        <v>0</v>
      </c>
      <c r="CG23" s="122">
        <f t="shared" si="27"/>
        <v>0</v>
      </c>
      <c r="CH23" s="122">
        <f t="shared" si="27"/>
        <v>0</v>
      </c>
      <c r="CI23" s="122">
        <f t="shared" si="27"/>
        <v>0</v>
      </c>
      <c r="CJ23" s="122">
        <f t="shared" si="27"/>
        <v>41634002033</v>
      </c>
      <c r="CK23" s="122">
        <f t="shared" si="20"/>
        <v>283687383</v>
      </c>
      <c r="CL23" s="122">
        <f t="shared" si="21"/>
        <v>46646310584</v>
      </c>
      <c r="CM23" s="122">
        <f t="shared" si="22"/>
        <v>0</v>
      </c>
      <c r="CN23" s="122">
        <f t="shared" si="23"/>
        <v>0</v>
      </c>
      <c r="CO23" s="66"/>
      <c r="CP23" s="71">
        <f>+CP24+CP28+CP30+CP37+CP40</f>
        <v>88564000000</v>
      </c>
      <c r="CQ23" s="71">
        <f t="shared" si="24"/>
        <v>0</v>
      </c>
      <c r="CR23" s="71">
        <f>+CR24+CR28+CR30+CR37+CR40</f>
        <v>88280312617</v>
      </c>
      <c r="CS23" s="71">
        <f>+CS24+CS28+CS30+CS37+CS40</f>
        <v>0</v>
      </c>
      <c r="CT23" s="71">
        <f>+CT24+CT28+CT30+CT37+CT40</f>
        <v>41634002033</v>
      </c>
      <c r="CU23" s="71">
        <f t="shared" si="11"/>
        <v>0</v>
      </c>
      <c r="CV23" s="71">
        <f>+CV24+CV28+CV30+CV37+CV40</f>
        <v>41634002033</v>
      </c>
      <c r="CW23" s="71">
        <f>+CW24+CW28+CW30+CW37+CW40</f>
        <v>0</v>
      </c>
      <c r="CX23" s="71">
        <f>+CX24+CX28+CX30+CX37+CX40</f>
        <v>41634002033</v>
      </c>
      <c r="CY23" s="71">
        <f>+CY24+CY28+CY30+CY37+CY40</f>
        <v>0</v>
      </c>
      <c r="DA23" s="71">
        <f>+DA24+DA28+DA30+DA37+DA40</f>
        <v>88564000000</v>
      </c>
      <c r="DB23" s="71">
        <f t="shared" si="12"/>
        <v>0</v>
      </c>
      <c r="DC23" s="71">
        <f>+DC24+DC28+DC30+DC37+DC40</f>
        <v>88280312617</v>
      </c>
      <c r="DD23" s="71">
        <f t="shared" si="13"/>
        <v>0</v>
      </c>
      <c r="DE23" s="71">
        <f>+DE24+DE28+DE30+DE37+DE40</f>
        <v>41634002033</v>
      </c>
      <c r="DF23" s="71">
        <f t="shared" si="14"/>
        <v>0</v>
      </c>
      <c r="DG23" s="71">
        <f>+DG24+DG28+DG30+DG37+DG40</f>
        <v>41634002033</v>
      </c>
      <c r="DH23" s="71">
        <f t="shared" si="15"/>
        <v>0</v>
      </c>
      <c r="DI23" s="71">
        <f>+DI24+DI28+DI30+DI37+DI40</f>
        <v>41634002033</v>
      </c>
      <c r="DJ23" s="71">
        <f t="shared" si="16"/>
        <v>0</v>
      </c>
    </row>
    <row r="24" spans="1:114" s="73" customFormat="1" outlineLevel="1">
      <c r="A24" s="228" t="s">
        <v>8</v>
      </c>
      <c r="B24" s="228"/>
      <c r="C24" s="205" t="s">
        <v>310</v>
      </c>
      <c r="D24" s="118">
        <v>10</v>
      </c>
      <c r="E24" s="125" t="s">
        <v>311</v>
      </c>
      <c r="F24" s="122">
        <f>SUM(F25:F27)</f>
        <v>91870000000</v>
      </c>
      <c r="G24" s="123">
        <f t="shared" ref="G24:BL24" si="28">SUM(G25:G27)</f>
        <v>0</v>
      </c>
      <c r="H24" s="122">
        <f t="shared" si="28"/>
        <v>0</v>
      </c>
      <c r="I24" s="121">
        <f t="shared" si="28"/>
        <v>0</v>
      </c>
      <c r="J24" s="122">
        <f t="shared" si="28"/>
        <v>0</v>
      </c>
      <c r="K24" s="124">
        <f t="shared" si="28"/>
        <v>0</v>
      </c>
      <c r="L24" s="121">
        <f t="shared" si="28"/>
        <v>0</v>
      </c>
      <c r="M24" s="123">
        <f t="shared" si="28"/>
        <v>24600000000</v>
      </c>
      <c r="N24" s="122">
        <f t="shared" si="28"/>
        <v>0</v>
      </c>
      <c r="O24" s="122">
        <f t="shared" si="28"/>
        <v>0</v>
      </c>
      <c r="P24" s="124">
        <f t="shared" si="28"/>
        <v>0</v>
      </c>
      <c r="Q24" s="122">
        <f t="shared" si="28"/>
        <v>0</v>
      </c>
      <c r="R24" s="122">
        <f t="shared" si="28"/>
        <v>0</v>
      </c>
      <c r="S24" s="121">
        <f t="shared" si="28"/>
        <v>0</v>
      </c>
      <c r="T24" s="121">
        <f t="shared" si="28"/>
        <v>0</v>
      </c>
      <c r="U24" s="121">
        <f t="shared" si="28"/>
        <v>0</v>
      </c>
      <c r="V24" s="121">
        <f t="shared" si="28"/>
        <v>0</v>
      </c>
      <c r="W24" s="121">
        <f t="shared" si="28"/>
        <v>0</v>
      </c>
      <c r="X24" s="121">
        <f t="shared" si="28"/>
        <v>0</v>
      </c>
      <c r="Y24" s="121">
        <f t="shared" si="28"/>
        <v>0</v>
      </c>
      <c r="Z24" s="121">
        <f t="shared" si="28"/>
        <v>0</v>
      </c>
      <c r="AA24" s="121">
        <f t="shared" si="28"/>
        <v>0</v>
      </c>
      <c r="AB24" s="121">
        <f t="shared" si="28"/>
        <v>0</v>
      </c>
      <c r="AC24" s="121">
        <f t="shared" si="28"/>
        <v>0</v>
      </c>
      <c r="AD24" s="121">
        <f t="shared" si="28"/>
        <v>0</v>
      </c>
      <c r="AE24" s="123">
        <f t="shared" si="28"/>
        <v>24600000000</v>
      </c>
      <c r="AF24" s="122">
        <f t="shared" si="28"/>
        <v>0</v>
      </c>
      <c r="AG24" s="121">
        <f t="shared" si="28"/>
        <v>0</v>
      </c>
      <c r="AH24" s="121">
        <f t="shared" si="28"/>
        <v>0</v>
      </c>
      <c r="AI24" s="122">
        <f t="shared" si="28"/>
        <v>0</v>
      </c>
      <c r="AJ24" s="122">
        <f t="shared" si="28"/>
        <v>67270000000</v>
      </c>
      <c r="AK24" s="123">
        <f t="shared" si="28"/>
        <v>67244312617</v>
      </c>
      <c r="AL24" s="122">
        <f t="shared" si="28"/>
        <v>0</v>
      </c>
      <c r="AM24" s="122">
        <f t="shared" ref="AM24:AV24" si="29">SUM(AM25:AM27)</f>
        <v>0</v>
      </c>
      <c r="AN24" s="122">
        <f t="shared" si="29"/>
        <v>0</v>
      </c>
      <c r="AO24" s="122">
        <f t="shared" si="29"/>
        <v>0</v>
      </c>
      <c r="AP24" s="122">
        <f t="shared" si="29"/>
        <v>0</v>
      </c>
      <c r="AQ24" s="122">
        <f t="shared" si="29"/>
        <v>0</v>
      </c>
      <c r="AR24" s="122">
        <f t="shared" si="29"/>
        <v>0</v>
      </c>
      <c r="AS24" s="122">
        <f t="shared" si="29"/>
        <v>0</v>
      </c>
      <c r="AT24" s="122">
        <f t="shared" si="29"/>
        <v>0</v>
      </c>
      <c r="AU24" s="122">
        <f t="shared" si="29"/>
        <v>0</v>
      </c>
      <c r="AV24" s="122">
        <f t="shared" si="29"/>
        <v>0</v>
      </c>
      <c r="AW24" s="122">
        <f t="shared" si="28"/>
        <v>67244312617</v>
      </c>
      <c r="AX24" s="122">
        <f t="shared" si="28"/>
        <v>5311301873</v>
      </c>
      <c r="AY24" s="122">
        <f t="shared" ref="AY24:BI24" si="30">SUM(AY25:AY27)</f>
        <v>5757450545</v>
      </c>
      <c r="AZ24" s="122">
        <f t="shared" si="30"/>
        <v>6053476145</v>
      </c>
      <c r="BA24" s="122">
        <f t="shared" si="30"/>
        <v>6019166527</v>
      </c>
      <c r="BB24" s="122">
        <f t="shared" si="30"/>
        <v>6282780977</v>
      </c>
      <c r="BC24" s="122">
        <f t="shared" si="30"/>
        <v>6619854349</v>
      </c>
      <c r="BD24" s="122">
        <f t="shared" si="30"/>
        <v>0</v>
      </c>
      <c r="BE24" s="122">
        <f t="shared" si="30"/>
        <v>0</v>
      </c>
      <c r="BF24" s="122">
        <f t="shared" si="30"/>
        <v>0</v>
      </c>
      <c r="BG24" s="122">
        <f t="shared" si="30"/>
        <v>0</v>
      </c>
      <c r="BH24" s="122">
        <f t="shared" si="30"/>
        <v>0</v>
      </c>
      <c r="BI24" s="122">
        <f t="shared" si="30"/>
        <v>0</v>
      </c>
      <c r="BJ24" s="122">
        <f t="shared" si="28"/>
        <v>36044030416</v>
      </c>
      <c r="BK24" s="122">
        <f t="shared" si="28"/>
        <v>5311301873</v>
      </c>
      <c r="BL24" s="122">
        <f t="shared" si="28"/>
        <v>5757450545</v>
      </c>
      <c r="BM24" s="122">
        <f t="shared" ref="BM24:CJ24" si="31">SUM(BM25:BM27)</f>
        <v>6053476145</v>
      </c>
      <c r="BN24" s="122">
        <f t="shared" si="31"/>
        <v>6019166527</v>
      </c>
      <c r="BO24" s="122">
        <f t="shared" si="31"/>
        <v>6282780977</v>
      </c>
      <c r="BP24" s="122">
        <f t="shared" si="31"/>
        <v>6619854349</v>
      </c>
      <c r="BQ24" s="122">
        <f t="shared" si="31"/>
        <v>0</v>
      </c>
      <c r="BR24" s="122">
        <f t="shared" si="31"/>
        <v>0</v>
      </c>
      <c r="BS24" s="122">
        <f t="shared" si="31"/>
        <v>0</v>
      </c>
      <c r="BT24" s="122">
        <f t="shared" si="31"/>
        <v>0</v>
      </c>
      <c r="BU24" s="122">
        <f t="shared" si="31"/>
        <v>0</v>
      </c>
      <c r="BV24" s="122">
        <f t="shared" si="31"/>
        <v>0</v>
      </c>
      <c r="BW24" s="122">
        <f t="shared" si="31"/>
        <v>36044030416</v>
      </c>
      <c r="BX24" s="122">
        <f t="shared" si="31"/>
        <v>5311301873</v>
      </c>
      <c r="BY24" s="122">
        <f t="shared" si="31"/>
        <v>5757450545</v>
      </c>
      <c r="BZ24" s="122">
        <f t="shared" si="31"/>
        <v>6053476145</v>
      </c>
      <c r="CA24" s="122">
        <f t="shared" si="31"/>
        <v>6019166527</v>
      </c>
      <c r="CB24" s="122">
        <f t="shared" si="31"/>
        <v>6282780977</v>
      </c>
      <c r="CC24" s="122">
        <f t="shared" si="31"/>
        <v>6619854349</v>
      </c>
      <c r="CD24" s="122">
        <f t="shared" si="31"/>
        <v>0</v>
      </c>
      <c r="CE24" s="122">
        <f t="shared" si="31"/>
        <v>0</v>
      </c>
      <c r="CF24" s="122">
        <f t="shared" si="31"/>
        <v>0</v>
      </c>
      <c r="CG24" s="122">
        <f t="shared" si="31"/>
        <v>0</v>
      </c>
      <c r="CH24" s="122">
        <f t="shared" si="31"/>
        <v>0</v>
      </c>
      <c r="CI24" s="122">
        <f t="shared" si="31"/>
        <v>0</v>
      </c>
      <c r="CJ24" s="122">
        <f t="shared" si="31"/>
        <v>36044030416</v>
      </c>
      <c r="CK24" s="122">
        <f t="shared" si="20"/>
        <v>25687383</v>
      </c>
      <c r="CL24" s="122">
        <f t="shared" si="21"/>
        <v>31200282201</v>
      </c>
      <c r="CM24" s="122">
        <f t="shared" si="22"/>
        <v>0</v>
      </c>
      <c r="CN24" s="122">
        <f t="shared" si="23"/>
        <v>0</v>
      </c>
      <c r="CO24" s="74"/>
      <c r="CP24" s="71">
        <f>SUM(CP25:CP27)</f>
        <v>67270000000</v>
      </c>
      <c r="CQ24" s="71">
        <f t="shared" si="24"/>
        <v>0</v>
      </c>
      <c r="CR24" s="71">
        <f>SUM(CR25:CR27)</f>
        <v>67244312617</v>
      </c>
      <c r="CS24" s="71">
        <f>SUM(CS25:CS27)</f>
        <v>0</v>
      </c>
      <c r="CT24" s="71">
        <f>SUM(CT25:CT27)</f>
        <v>36044030416</v>
      </c>
      <c r="CU24" s="71">
        <f t="shared" si="11"/>
        <v>0</v>
      </c>
      <c r="CV24" s="71">
        <f>SUM(CV25:CV27)</f>
        <v>36044030416</v>
      </c>
      <c r="CW24" s="71">
        <f>SUM(CW25:CW27)</f>
        <v>0</v>
      </c>
      <c r="CX24" s="71">
        <f>SUM(CX25:CX27)</f>
        <v>36044030416</v>
      </c>
      <c r="CY24" s="71">
        <f>SUM(CY25:CY27)</f>
        <v>0</v>
      </c>
      <c r="DA24" s="71">
        <v>67270000000</v>
      </c>
      <c r="DB24" s="71">
        <f>+DA24-AJ24</f>
        <v>0</v>
      </c>
      <c r="DC24" s="71">
        <v>67244312617</v>
      </c>
      <c r="DD24" s="71">
        <f>+DC24-AW24</f>
        <v>0</v>
      </c>
      <c r="DE24" s="71">
        <v>36044030416</v>
      </c>
      <c r="DF24" s="71">
        <f>+DE24-BJ24</f>
        <v>0</v>
      </c>
      <c r="DG24" s="71">
        <v>36044030416</v>
      </c>
      <c r="DH24" s="71">
        <f t="shared" si="15"/>
        <v>0</v>
      </c>
      <c r="DI24" s="71">
        <v>36044030416</v>
      </c>
      <c r="DJ24" s="71">
        <f t="shared" si="16"/>
        <v>0</v>
      </c>
    </row>
    <row r="25" spans="1:114" outlineLevel="2">
      <c r="B25" s="64" t="str">
        <f>+C25&amp;D25</f>
        <v>A 1-0-1-1-110</v>
      </c>
      <c r="C25" s="204" t="s">
        <v>217</v>
      </c>
      <c r="D25" s="105">
        <v>10</v>
      </c>
      <c r="E25" s="126" t="s">
        <v>414</v>
      </c>
      <c r="F25" s="127">
        <v>85439100000</v>
      </c>
      <c r="G25" s="128">
        <v>0</v>
      </c>
      <c r="H25" s="127">
        <v>0</v>
      </c>
      <c r="I25" s="130">
        <v>0</v>
      </c>
      <c r="J25" s="127">
        <v>0</v>
      </c>
      <c r="K25" s="129">
        <v>0</v>
      </c>
      <c r="L25" s="130">
        <v>0</v>
      </c>
      <c r="M25" s="127">
        <v>23200000000</v>
      </c>
      <c r="N25" s="133">
        <v>0</v>
      </c>
      <c r="O25" s="133">
        <v>0</v>
      </c>
      <c r="P25" s="135">
        <v>0</v>
      </c>
      <c r="Q25" s="127">
        <v>0</v>
      </c>
      <c r="R25" s="127">
        <v>0</v>
      </c>
      <c r="S25" s="130">
        <v>0</v>
      </c>
      <c r="T25" s="130">
        <v>0</v>
      </c>
      <c r="U25" s="130">
        <v>0</v>
      </c>
      <c r="V25" s="130">
        <v>0</v>
      </c>
      <c r="W25" s="130">
        <v>0</v>
      </c>
      <c r="X25" s="130">
        <v>0</v>
      </c>
      <c r="Y25" s="130">
        <v>0</v>
      </c>
      <c r="Z25" s="130">
        <v>0</v>
      </c>
      <c r="AA25" s="130">
        <v>0</v>
      </c>
      <c r="AB25" s="130">
        <v>0</v>
      </c>
      <c r="AC25" s="130">
        <v>0</v>
      </c>
      <c r="AD25" s="130">
        <v>0</v>
      </c>
      <c r="AE25" s="128">
        <f t="shared" ref="AE25:AF27" si="32">+G25+I25+K25+M25+O25+Q25+S25+U25+W25+Y25+AA25+AC25</f>
        <v>23200000000</v>
      </c>
      <c r="AF25" s="127">
        <f t="shared" si="32"/>
        <v>0</v>
      </c>
      <c r="AG25" s="130"/>
      <c r="AH25" s="130"/>
      <c r="AI25" s="127"/>
      <c r="AJ25" s="127">
        <f>+F25-AE25+AF25</f>
        <v>62239100000</v>
      </c>
      <c r="AK25" s="184">
        <v>62225612617</v>
      </c>
      <c r="AL25" s="181">
        <v>0</v>
      </c>
      <c r="AM25" s="181">
        <v>0</v>
      </c>
      <c r="AN25" s="127">
        <v>0</v>
      </c>
      <c r="AO25" s="127">
        <v>0</v>
      </c>
      <c r="AP25" s="127">
        <v>0</v>
      </c>
      <c r="AQ25" s="127"/>
      <c r="AR25" s="127"/>
      <c r="AS25" s="127"/>
      <c r="AT25" s="127"/>
      <c r="AU25" s="127"/>
      <c r="AV25" s="127"/>
      <c r="AW25" s="127">
        <f>+SUM(AK25:AV25)</f>
        <v>62225612617</v>
      </c>
      <c r="AX25" s="127">
        <v>5026521585</v>
      </c>
      <c r="AY25" s="127">
        <v>5598232786</v>
      </c>
      <c r="AZ25" s="127">
        <v>5776851735</v>
      </c>
      <c r="BA25" s="127">
        <v>5785693233</v>
      </c>
      <c r="BB25" s="127">
        <v>5874840643</v>
      </c>
      <c r="BC25" s="127">
        <v>5989081695</v>
      </c>
      <c r="BD25" s="127"/>
      <c r="BE25" s="127"/>
      <c r="BF25" s="127"/>
      <c r="BG25" s="127"/>
      <c r="BH25" s="127"/>
      <c r="BI25" s="127"/>
      <c r="BJ25" s="127">
        <f>+SUM(AX25:BI25)</f>
        <v>34051221677</v>
      </c>
      <c r="BK25" s="127">
        <v>5026521585</v>
      </c>
      <c r="BL25" s="127">
        <v>5598232786</v>
      </c>
      <c r="BM25" s="127">
        <v>5776851735</v>
      </c>
      <c r="BN25" s="127">
        <v>5785693233</v>
      </c>
      <c r="BO25" s="127">
        <v>5874840643</v>
      </c>
      <c r="BP25" s="127">
        <v>5989081695</v>
      </c>
      <c r="BQ25" s="127"/>
      <c r="BR25" s="127"/>
      <c r="BS25" s="127"/>
      <c r="BT25" s="127"/>
      <c r="BU25" s="127"/>
      <c r="BV25" s="127"/>
      <c r="BW25" s="127">
        <f>+SUM(BK25:BV25)</f>
        <v>34051221677</v>
      </c>
      <c r="BX25" s="127">
        <v>5026521585</v>
      </c>
      <c r="BY25" s="127">
        <v>5598232786</v>
      </c>
      <c r="BZ25" s="127">
        <v>5776851735</v>
      </c>
      <c r="CA25" s="127">
        <v>5785693233</v>
      </c>
      <c r="CB25" s="127">
        <v>5874840643</v>
      </c>
      <c r="CC25" s="127">
        <v>5989081695</v>
      </c>
      <c r="CD25" s="127"/>
      <c r="CE25" s="127"/>
      <c r="CF25" s="127"/>
      <c r="CG25" s="127"/>
      <c r="CH25" s="127"/>
      <c r="CI25" s="127"/>
      <c r="CJ25" s="127">
        <f>+SUM(BX25:CI25)</f>
        <v>34051221677</v>
      </c>
      <c r="CK25" s="122">
        <f t="shared" si="20"/>
        <v>13487383</v>
      </c>
      <c r="CL25" s="122">
        <f t="shared" si="21"/>
        <v>28174390940</v>
      </c>
      <c r="CM25" s="122">
        <f t="shared" si="22"/>
        <v>0</v>
      </c>
      <c r="CN25" s="122">
        <f t="shared" si="23"/>
        <v>0</v>
      </c>
      <c r="CO25" s="75"/>
      <c r="CP25" s="72">
        <v>62239100000</v>
      </c>
      <c r="CQ25" s="72">
        <f t="shared" si="24"/>
        <v>0</v>
      </c>
      <c r="CR25" s="72">
        <v>62225612617</v>
      </c>
      <c r="CS25" s="72">
        <f>+AW25-CR25</f>
        <v>0</v>
      </c>
      <c r="CT25" s="72">
        <v>34051221677</v>
      </c>
      <c r="CU25" s="72">
        <f t="shared" si="11"/>
        <v>0</v>
      </c>
      <c r="CV25" s="72">
        <v>34051221677</v>
      </c>
      <c r="CW25" s="72">
        <f>+BW25-CV25</f>
        <v>0</v>
      </c>
      <c r="CX25" s="72">
        <v>34051221677</v>
      </c>
      <c r="CY25" s="72">
        <f>+CJ25-CX25</f>
        <v>0</v>
      </c>
      <c r="DA25" s="72">
        <v>0</v>
      </c>
      <c r="DB25" s="72"/>
      <c r="DC25" s="72">
        <v>0</v>
      </c>
      <c r="DD25" s="72">
        <f>+BH25-DC25</f>
        <v>0</v>
      </c>
      <c r="DE25" s="72">
        <v>0</v>
      </c>
      <c r="DF25" s="72">
        <f t="shared" ref="DF25:DF29" si="33">+DE25-BU25</f>
        <v>0</v>
      </c>
      <c r="DG25" s="72">
        <v>0</v>
      </c>
      <c r="DH25" s="72">
        <f>+CH25-DG25</f>
        <v>0</v>
      </c>
      <c r="DI25" s="72">
        <v>0</v>
      </c>
      <c r="DJ25" s="72">
        <f>+CU25-DI25</f>
        <v>0</v>
      </c>
    </row>
    <row r="26" spans="1:114" outlineLevel="2">
      <c r="B26" s="64" t="str">
        <f t="shared" ref="B26:B36" si="34">+C26&amp;D26</f>
        <v>A 1-0-1-1-210</v>
      </c>
      <c r="C26" s="204" t="s">
        <v>218</v>
      </c>
      <c r="D26" s="105">
        <v>10</v>
      </c>
      <c r="E26" s="126" t="s">
        <v>417</v>
      </c>
      <c r="F26" s="127">
        <v>5512200000</v>
      </c>
      <c r="G26" s="128">
        <v>0</v>
      </c>
      <c r="H26" s="127">
        <v>0</v>
      </c>
      <c r="I26" s="130">
        <v>0</v>
      </c>
      <c r="J26" s="127">
        <v>0</v>
      </c>
      <c r="K26" s="129">
        <v>0</v>
      </c>
      <c r="L26" s="130">
        <v>0</v>
      </c>
      <c r="M26" s="127">
        <v>1300000000</v>
      </c>
      <c r="N26" s="133">
        <v>0</v>
      </c>
      <c r="O26" s="133">
        <v>0</v>
      </c>
      <c r="P26" s="135">
        <v>0</v>
      </c>
      <c r="Q26" s="127">
        <v>0</v>
      </c>
      <c r="R26" s="127">
        <v>0</v>
      </c>
      <c r="S26" s="130">
        <v>0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  <c r="AD26" s="130">
        <v>0</v>
      </c>
      <c r="AE26" s="128">
        <f t="shared" si="32"/>
        <v>1300000000</v>
      </c>
      <c r="AF26" s="127">
        <f t="shared" si="32"/>
        <v>0</v>
      </c>
      <c r="AG26" s="130"/>
      <c r="AH26" s="130"/>
      <c r="AI26" s="127"/>
      <c r="AJ26" s="127">
        <f>+F26-AE26+AF26</f>
        <v>4212200000</v>
      </c>
      <c r="AK26" s="184">
        <v>4200000000</v>
      </c>
      <c r="AL26" s="181">
        <v>0</v>
      </c>
      <c r="AM26" s="181">
        <v>0</v>
      </c>
      <c r="AN26" s="127">
        <v>0</v>
      </c>
      <c r="AO26" s="127">
        <v>0</v>
      </c>
      <c r="AP26" s="127">
        <v>0</v>
      </c>
      <c r="AQ26" s="127"/>
      <c r="AR26" s="127"/>
      <c r="AS26" s="127"/>
      <c r="AT26" s="127"/>
      <c r="AU26" s="127"/>
      <c r="AV26" s="127"/>
      <c r="AW26" s="127">
        <f t="shared" ref="AW26:AW40" si="35">+SUM(AK26:AV26)</f>
        <v>4200000000</v>
      </c>
      <c r="AX26" s="127">
        <v>218358052</v>
      </c>
      <c r="AY26" s="127">
        <v>93333141</v>
      </c>
      <c r="AZ26" s="127">
        <v>202406673</v>
      </c>
      <c r="BA26" s="127">
        <v>172391559</v>
      </c>
      <c r="BB26" s="127">
        <v>351077398</v>
      </c>
      <c r="BC26" s="127">
        <v>568532773</v>
      </c>
      <c r="BD26" s="127"/>
      <c r="BE26" s="127"/>
      <c r="BF26" s="127"/>
      <c r="BG26" s="127"/>
      <c r="BH26" s="127"/>
      <c r="BI26" s="127"/>
      <c r="BJ26" s="127">
        <f>+SUM(AX26:BI26)</f>
        <v>1606099596</v>
      </c>
      <c r="BK26" s="127">
        <v>218358052</v>
      </c>
      <c r="BL26" s="127">
        <v>93333141</v>
      </c>
      <c r="BM26" s="127">
        <v>202406673</v>
      </c>
      <c r="BN26" s="127">
        <v>172391559</v>
      </c>
      <c r="BO26" s="127">
        <v>351077398</v>
      </c>
      <c r="BP26" s="127">
        <v>568532773</v>
      </c>
      <c r="BQ26" s="127"/>
      <c r="BR26" s="127"/>
      <c r="BS26" s="127"/>
      <c r="BT26" s="127"/>
      <c r="BU26" s="127"/>
      <c r="BV26" s="127"/>
      <c r="BW26" s="127">
        <f t="shared" ref="BW26:BW40" si="36">+SUM(BK26:BV26)</f>
        <v>1606099596</v>
      </c>
      <c r="BX26" s="127">
        <v>218358052</v>
      </c>
      <c r="BY26" s="127">
        <v>93333141</v>
      </c>
      <c r="BZ26" s="127">
        <v>202406673</v>
      </c>
      <c r="CA26" s="127">
        <v>172391559</v>
      </c>
      <c r="CB26" s="127">
        <v>351077398</v>
      </c>
      <c r="CC26" s="127">
        <v>568532773</v>
      </c>
      <c r="CD26" s="127"/>
      <c r="CE26" s="127"/>
      <c r="CF26" s="127"/>
      <c r="CG26" s="127"/>
      <c r="CH26" s="127"/>
      <c r="CI26" s="127"/>
      <c r="CJ26" s="127">
        <f t="shared" ref="CJ26:CJ40" si="37">+SUM(BX26:CI26)</f>
        <v>1606099596</v>
      </c>
      <c r="CK26" s="122">
        <f t="shared" si="20"/>
        <v>12200000</v>
      </c>
      <c r="CL26" s="122">
        <f t="shared" si="21"/>
        <v>2593900404</v>
      </c>
      <c r="CM26" s="122">
        <f t="shared" si="22"/>
        <v>0</v>
      </c>
      <c r="CN26" s="122">
        <f t="shared" si="23"/>
        <v>0</v>
      </c>
      <c r="CO26" s="68"/>
      <c r="CP26" s="72">
        <v>4212200000</v>
      </c>
      <c r="CQ26" s="72">
        <f t="shared" si="24"/>
        <v>0</v>
      </c>
      <c r="CR26" s="72">
        <v>4200000000</v>
      </c>
      <c r="CS26" s="72">
        <f>+AW26-CR26</f>
        <v>0</v>
      </c>
      <c r="CT26" s="72">
        <v>1606099596</v>
      </c>
      <c r="CU26" s="72">
        <f t="shared" si="11"/>
        <v>0</v>
      </c>
      <c r="CV26" s="72">
        <v>1606099596</v>
      </c>
      <c r="CW26" s="72">
        <f>+BW26-CV26</f>
        <v>0</v>
      </c>
      <c r="CX26" s="72">
        <v>1606099596</v>
      </c>
      <c r="CY26" s="72">
        <f>+CJ26-CX26</f>
        <v>0</v>
      </c>
      <c r="DA26" s="72">
        <v>0</v>
      </c>
      <c r="DB26" s="72"/>
      <c r="DC26" s="72">
        <v>0</v>
      </c>
      <c r="DD26" s="72">
        <f>+BH26-DC26</f>
        <v>0</v>
      </c>
      <c r="DE26" s="72">
        <v>0</v>
      </c>
      <c r="DF26" s="72">
        <f t="shared" si="33"/>
        <v>0</v>
      </c>
      <c r="DG26" s="72">
        <v>0</v>
      </c>
      <c r="DH26" s="72">
        <f>+CH26-DG26</f>
        <v>0</v>
      </c>
      <c r="DI26" s="72">
        <v>0</v>
      </c>
      <c r="DJ26" s="72">
        <f>+CU26-DI26</f>
        <v>0</v>
      </c>
    </row>
    <row r="27" spans="1:114" outlineLevel="2">
      <c r="B27" s="64" t="str">
        <f t="shared" si="34"/>
        <v>A 1-0-1-1-410</v>
      </c>
      <c r="C27" s="204" t="s">
        <v>75</v>
      </c>
      <c r="D27" s="105">
        <v>10</v>
      </c>
      <c r="E27" s="126" t="s">
        <v>418</v>
      </c>
      <c r="F27" s="127">
        <v>918700000</v>
      </c>
      <c r="G27" s="128">
        <v>0</v>
      </c>
      <c r="H27" s="127">
        <v>0</v>
      </c>
      <c r="I27" s="130">
        <v>0</v>
      </c>
      <c r="J27" s="127">
        <v>0</v>
      </c>
      <c r="K27" s="129">
        <v>0</v>
      </c>
      <c r="L27" s="130">
        <v>0</v>
      </c>
      <c r="M27" s="127">
        <v>100000000</v>
      </c>
      <c r="N27" s="133">
        <v>0</v>
      </c>
      <c r="O27" s="133">
        <v>0</v>
      </c>
      <c r="P27" s="135">
        <v>0</v>
      </c>
      <c r="Q27" s="127">
        <v>0</v>
      </c>
      <c r="R27" s="127">
        <v>0</v>
      </c>
      <c r="S27" s="130">
        <v>0</v>
      </c>
      <c r="T27" s="130">
        <v>0</v>
      </c>
      <c r="U27" s="130">
        <v>0</v>
      </c>
      <c r="V27" s="130">
        <v>0</v>
      </c>
      <c r="W27" s="130">
        <v>0</v>
      </c>
      <c r="X27" s="130">
        <v>0</v>
      </c>
      <c r="Y27" s="130">
        <v>0</v>
      </c>
      <c r="Z27" s="130">
        <v>0</v>
      </c>
      <c r="AA27" s="130">
        <v>0</v>
      </c>
      <c r="AB27" s="130">
        <v>0</v>
      </c>
      <c r="AC27" s="130">
        <v>0</v>
      </c>
      <c r="AD27" s="130">
        <v>0</v>
      </c>
      <c r="AE27" s="128">
        <f t="shared" si="32"/>
        <v>100000000</v>
      </c>
      <c r="AF27" s="127">
        <f t="shared" si="32"/>
        <v>0</v>
      </c>
      <c r="AG27" s="130"/>
      <c r="AH27" s="130"/>
      <c r="AI27" s="127"/>
      <c r="AJ27" s="127">
        <f>+F27-AE27+AF27</f>
        <v>818700000</v>
      </c>
      <c r="AK27" s="184">
        <v>818700000</v>
      </c>
      <c r="AL27" s="181">
        <v>0</v>
      </c>
      <c r="AM27" s="181">
        <v>0</v>
      </c>
      <c r="AN27" s="127">
        <v>0</v>
      </c>
      <c r="AO27" s="127">
        <v>0</v>
      </c>
      <c r="AP27" s="127">
        <v>0</v>
      </c>
      <c r="AQ27" s="127"/>
      <c r="AR27" s="127"/>
      <c r="AS27" s="127"/>
      <c r="AT27" s="127"/>
      <c r="AU27" s="127"/>
      <c r="AV27" s="127"/>
      <c r="AW27" s="127">
        <f t="shared" si="35"/>
        <v>818700000</v>
      </c>
      <c r="AX27" s="127">
        <v>66422236</v>
      </c>
      <c r="AY27" s="127">
        <v>65884618</v>
      </c>
      <c r="AZ27" s="127">
        <v>74217737</v>
      </c>
      <c r="BA27" s="127">
        <v>61081735</v>
      </c>
      <c r="BB27" s="127">
        <v>56862936</v>
      </c>
      <c r="BC27" s="127">
        <v>62239881</v>
      </c>
      <c r="BD27" s="127"/>
      <c r="BE27" s="127"/>
      <c r="BF27" s="127"/>
      <c r="BG27" s="127"/>
      <c r="BH27" s="127"/>
      <c r="BI27" s="127"/>
      <c r="BJ27" s="127">
        <f>+SUM(AX27:BI27)</f>
        <v>386709143</v>
      </c>
      <c r="BK27" s="127">
        <v>66422236</v>
      </c>
      <c r="BL27" s="127">
        <v>65884618</v>
      </c>
      <c r="BM27" s="127">
        <v>74217737</v>
      </c>
      <c r="BN27" s="127">
        <v>61081735</v>
      </c>
      <c r="BO27" s="127">
        <v>56862936</v>
      </c>
      <c r="BP27" s="127">
        <v>62239881</v>
      </c>
      <c r="BQ27" s="127"/>
      <c r="BR27" s="127"/>
      <c r="BS27" s="127"/>
      <c r="BT27" s="127"/>
      <c r="BU27" s="127"/>
      <c r="BV27" s="127"/>
      <c r="BW27" s="127">
        <f t="shared" si="36"/>
        <v>386709143</v>
      </c>
      <c r="BX27" s="127">
        <v>66422236</v>
      </c>
      <c r="BY27" s="127">
        <v>65884618</v>
      </c>
      <c r="BZ27" s="127">
        <v>74217737</v>
      </c>
      <c r="CA27" s="127">
        <v>61081735</v>
      </c>
      <c r="CB27" s="127">
        <v>56862936</v>
      </c>
      <c r="CC27" s="127">
        <v>62239881</v>
      </c>
      <c r="CD27" s="127"/>
      <c r="CE27" s="127"/>
      <c r="CF27" s="127"/>
      <c r="CG27" s="127"/>
      <c r="CH27" s="127"/>
      <c r="CI27" s="127"/>
      <c r="CJ27" s="127">
        <f t="shared" si="37"/>
        <v>386709143</v>
      </c>
      <c r="CK27" s="122">
        <f t="shared" si="20"/>
        <v>0</v>
      </c>
      <c r="CL27" s="122">
        <f t="shared" si="21"/>
        <v>431990857</v>
      </c>
      <c r="CM27" s="122">
        <f t="shared" si="22"/>
        <v>0</v>
      </c>
      <c r="CN27" s="122">
        <f t="shared" si="23"/>
        <v>0</v>
      </c>
      <c r="CO27" s="66"/>
      <c r="CP27" s="72">
        <v>818700000</v>
      </c>
      <c r="CQ27" s="72">
        <f t="shared" si="24"/>
        <v>0</v>
      </c>
      <c r="CR27" s="72">
        <v>818700000</v>
      </c>
      <c r="CS27" s="72">
        <f>+AW27-CR27</f>
        <v>0</v>
      </c>
      <c r="CT27" s="72">
        <v>386709143</v>
      </c>
      <c r="CU27" s="72">
        <f t="shared" si="11"/>
        <v>0</v>
      </c>
      <c r="CV27" s="72">
        <v>386709143</v>
      </c>
      <c r="CW27" s="72">
        <f>+BW27-CV27</f>
        <v>0</v>
      </c>
      <c r="CX27" s="72">
        <v>386709143</v>
      </c>
      <c r="CY27" s="72">
        <f>+CJ27-CX27</f>
        <v>0</v>
      </c>
      <c r="DA27" s="72">
        <v>0</v>
      </c>
      <c r="DB27" s="72"/>
      <c r="DC27" s="72">
        <v>0</v>
      </c>
      <c r="DD27" s="72">
        <f>+BH27-DC27</f>
        <v>0</v>
      </c>
      <c r="DE27" s="72">
        <v>0</v>
      </c>
      <c r="DF27" s="72">
        <f t="shared" si="33"/>
        <v>0</v>
      </c>
      <c r="DG27" s="72">
        <v>0</v>
      </c>
      <c r="DH27" s="72">
        <f>+CH27-DG27</f>
        <v>0</v>
      </c>
      <c r="DI27" s="72">
        <v>0</v>
      </c>
      <c r="DJ27" s="72">
        <f>+CU27-DI27</f>
        <v>0</v>
      </c>
    </row>
    <row r="28" spans="1:114" s="73" customFormat="1" outlineLevel="1">
      <c r="A28" s="228" t="s">
        <v>9</v>
      </c>
      <c r="C28" s="205" t="s">
        <v>149</v>
      </c>
      <c r="D28" s="118">
        <v>10</v>
      </c>
      <c r="E28" s="132" t="s">
        <v>150</v>
      </c>
      <c r="F28" s="133">
        <f>+F29</f>
        <v>1461000000</v>
      </c>
      <c r="G28" s="134">
        <f t="shared" ref="G28:BL28" si="38">+G29</f>
        <v>0</v>
      </c>
      <c r="H28" s="133">
        <f t="shared" si="38"/>
        <v>0</v>
      </c>
      <c r="I28" s="131">
        <f t="shared" si="38"/>
        <v>0</v>
      </c>
      <c r="J28" s="133">
        <f t="shared" si="38"/>
        <v>0</v>
      </c>
      <c r="K28" s="135">
        <f t="shared" si="38"/>
        <v>0</v>
      </c>
      <c r="L28" s="131">
        <f t="shared" si="38"/>
        <v>0</v>
      </c>
      <c r="M28" s="134">
        <f t="shared" si="38"/>
        <v>0</v>
      </c>
      <c r="N28" s="133">
        <f t="shared" si="38"/>
        <v>0</v>
      </c>
      <c r="O28" s="133">
        <f t="shared" si="38"/>
        <v>0</v>
      </c>
      <c r="P28" s="135">
        <f t="shared" si="38"/>
        <v>0</v>
      </c>
      <c r="Q28" s="133">
        <f t="shared" si="38"/>
        <v>0</v>
      </c>
      <c r="R28" s="133">
        <f t="shared" si="38"/>
        <v>0</v>
      </c>
      <c r="S28" s="131">
        <f t="shared" si="38"/>
        <v>0</v>
      </c>
      <c r="T28" s="131">
        <f t="shared" si="38"/>
        <v>0</v>
      </c>
      <c r="U28" s="131">
        <f t="shared" si="38"/>
        <v>0</v>
      </c>
      <c r="V28" s="131">
        <f t="shared" si="38"/>
        <v>0</v>
      </c>
      <c r="W28" s="131">
        <f t="shared" si="38"/>
        <v>0</v>
      </c>
      <c r="X28" s="131">
        <f t="shared" si="38"/>
        <v>0</v>
      </c>
      <c r="Y28" s="131">
        <f t="shared" si="38"/>
        <v>0</v>
      </c>
      <c r="Z28" s="131">
        <f t="shared" si="38"/>
        <v>0</v>
      </c>
      <c r="AA28" s="131">
        <f t="shared" si="38"/>
        <v>0</v>
      </c>
      <c r="AB28" s="131">
        <f t="shared" si="38"/>
        <v>0</v>
      </c>
      <c r="AC28" s="131">
        <f t="shared" si="38"/>
        <v>0</v>
      </c>
      <c r="AD28" s="131">
        <f t="shared" si="38"/>
        <v>0</v>
      </c>
      <c r="AE28" s="134">
        <f t="shared" si="38"/>
        <v>0</v>
      </c>
      <c r="AF28" s="133">
        <f t="shared" si="38"/>
        <v>0</v>
      </c>
      <c r="AG28" s="131">
        <f t="shared" si="38"/>
        <v>0</v>
      </c>
      <c r="AH28" s="131">
        <f t="shared" si="38"/>
        <v>0</v>
      </c>
      <c r="AI28" s="133">
        <f t="shared" si="38"/>
        <v>0</v>
      </c>
      <c r="AJ28" s="133">
        <f t="shared" si="38"/>
        <v>1461000000</v>
      </c>
      <c r="AK28" s="134">
        <f t="shared" si="38"/>
        <v>1461000000</v>
      </c>
      <c r="AL28" s="133">
        <f t="shared" si="38"/>
        <v>0</v>
      </c>
      <c r="AM28" s="133">
        <f t="shared" si="38"/>
        <v>0</v>
      </c>
      <c r="AN28" s="133">
        <f t="shared" si="38"/>
        <v>0</v>
      </c>
      <c r="AO28" s="133">
        <f t="shared" si="38"/>
        <v>0</v>
      </c>
      <c r="AP28" s="133">
        <f t="shared" si="38"/>
        <v>0</v>
      </c>
      <c r="AQ28" s="133">
        <f t="shared" si="38"/>
        <v>0</v>
      </c>
      <c r="AR28" s="133">
        <f t="shared" si="38"/>
        <v>0</v>
      </c>
      <c r="AS28" s="133">
        <f t="shared" si="38"/>
        <v>0</v>
      </c>
      <c r="AT28" s="133">
        <f t="shared" si="38"/>
        <v>0</v>
      </c>
      <c r="AU28" s="133">
        <f t="shared" si="38"/>
        <v>0</v>
      </c>
      <c r="AV28" s="133">
        <f t="shared" si="38"/>
        <v>0</v>
      </c>
      <c r="AW28" s="133">
        <f t="shared" si="38"/>
        <v>1461000000</v>
      </c>
      <c r="AX28" s="133">
        <f t="shared" si="38"/>
        <v>118539544</v>
      </c>
      <c r="AY28" s="133">
        <f t="shared" si="38"/>
        <v>120627785</v>
      </c>
      <c r="AZ28" s="133">
        <f t="shared" si="38"/>
        <v>120653419</v>
      </c>
      <c r="BA28" s="133">
        <f t="shared" si="38"/>
        <v>126194219</v>
      </c>
      <c r="BB28" s="133">
        <f t="shared" si="38"/>
        <v>119162202</v>
      </c>
      <c r="BC28" s="133">
        <f t="shared" si="38"/>
        <v>125642523</v>
      </c>
      <c r="BD28" s="133">
        <f t="shared" si="38"/>
        <v>0</v>
      </c>
      <c r="BE28" s="133">
        <f t="shared" si="38"/>
        <v>0</v>
      </c>
      <c r="BF28" s="133">
        <f t="shared" si="38"/>
        <v>0</v>
      </c>
      <c r="BG28" s="133">
        <f t="shared" si="38"/>
        <v>0</v>
      </c>
      <c r="BH28" s="133">
        <f t="shared" si="38"/>
        <v>0</v>
      </c>
      <c r="BI28" s="133">
        <f t="shared" si="38"/>
        <v>0</v>
      </c>
      <c r="BJ28" s="133">
        <f t="shared" si="38"/>
        <v>730819692</v>
      </c>
      <c r="BK28" s="133">
        <f t="shared" si="38"/>
        <v>118539544</v>
      </c>
      <c r="BL28" s="133">
        <f t="shared" si="38"/>
        <v>120627785</v>
      </c>
      <c r="BM28" s="133">
        <f t="shared" ref="BM28:CJ28" si="39">+BM29</f>
        <v>120653419</v>
      </c>
      <c r="BN28" s="133">
        <f t="shared" si="39"/>
        <v>126194219</v>
      </c>
      <c r="BO28" s="133">
        <f t="shared" si="39"/>
        <v>119162202</v>
      </c>
      <c r="BP28" s="133">
        <f t="shared" si="39"/>
        <v>125642523</v>
      </c>
      <c r="BQ28" s="133">
        <f t="shared" si="39"/>
        <v>0</v>
      </c>
      <c r="BR28" s="133">
        <f t="shared" si="39"/>
        <v>0</v>
      </c>
      <c r="BS28" s="133">
        <f t="shared" si="39"/>
        <v>0</v>
      </c>
      <c r="BT28" s="133">
        <f t="shared" si="39"/>
        <v>0</v>
      </c>
      <c r="BU28" s="133">
        <f t="shared" si="39"/>
        <v>0</v>
      </c>
      <c r="BV28" s="133">
        <f t="shared" si="39"/>
        <v>0</v>
      </c>
      <c r="BW28" s="133">
        <f t="shared" si="39"/>
        <v>730819692</v>
      </c>
      <c r="BX28" s="133">
        <f t="shared" si="39"/>
        <v>118539544</v>
      </c>
      <c r="BY28" s="133">
        <f t="shared" si="39"/>
        <v>120627785</v>
      </c>
      <c r="BZ28" s="133">
        <f t="shared" si="39"/>
        <v>120653419</v>
      </c>
      <c r="CA28" s="133">
        <f t="shared" si="39"/>
        <v>126194219</v>
      </c>
      <c r="CB28" s="133">
        <f t="shared" si="39"/>
        <v>119162202</v>
      </c>
      <c r="CC28" s="133">
        <f t="shared" si="39"/>
        <v>125642523</v>
      </c>
      <c r="CD28" s="133">
        <f t="shared" si="39"/>
        <v>0</v>
      </c>
      <c r="CE28" s="133">
        <f t="shared" si="39"/>
        <v>0</v>
      </c>
      <c r="CF28" s="133">
        <f t="shared" si="39"/>
        <v>0</v>
      </c>
      <c r="CG28" s="133">
        <f t="shared" si="39"/>
        <v>0</v>
      </c>
      <c r="CH28" s="133">
        <f t="shared" si="39"/>
        <v>0</v>
      </c>
      <c r="CI28" s="133">
        <f t="shared" si="39"/>
        <v>0</v>
      </c>
      <c r="CJ28" s="133">
        <f t="shared" si="39"/>
        <v>730819692</v>
      </c>
      <c r="CK28" s="133">
        <f t="shared" si="20"/>
        <v>0</v>
      </c>
      <c r="CL28" s="133">
        <f t="shared" si="21"/>
        <v>730180308</v>
      </c>
      <c r="CM28" s="133">
        <f t="shared" si="22"/>
        <v>0</v>
      </c>
      <c r="CN28" s="133">
        <f t="shared" si="23"/>
        <v>0</v>
      </c>
      <c r="CO28" s="63"/>
      <c r="CP28" s="77">
        <f>+CP29</f>
        <v>1461000000</v>
      </c>
      <c r="CQ28" s="77">
        <f t="shared" si="24"/>
        <v>0</v>
      </c>
      <c r="CR28" s="77">
        <f>+CR29</f>
        <v>1461000000</v>
      </c>
      <c r="CS28" s="77">
        <f>+CS29</f>
        <v>0</v>
      </c>
      <c r="CT28" s="77">
        <f>+CT29</f>
        <v>730819692</v>
      </c>
      <c r="CU28" s="77">
        <f t="shared" si="11"/>
        <v>0</v>
      </c>
      <c r="CV28" s="77">
        <f>+CV29</f>
        <v>730819692</v>
      </c>
      <c r="CW28" s="77">
        <f>+CW29</f>
        <v>0</v>
      </c>
      <c r="CX28" s="77">
        <f>+CX29</f>
        <v>730819692</v>
      </c>
      <c r="CY28" s="77">
        <f>+CY29</f>
        <v>0</v>
      </c>
      <c r="DA28" s="71">
        <v>1461000000</v>
      </c>
      <c r="DB28" s="71">
        <f>+DA28-AJ28</f>
        <v>0</v>
      </c>
      <c r="DC28" s="71">
        <v>1461000000</v>
      </c>
      <c r="DD28" s="71">
        <f>+DC28-AW28</f>
        <v>0</v>
      </c>
      <c r="DE28" s="71">
        <v>730819692</v>
      </c>
      <c r="DF28" s="71">
        <f>+DE28-BJ28</f>
        <v>0</v>
      </c>
      <c r="DG28" s="71">
        <v>730819692</v>
      </c>
      <c r="DH28" s="71">
        <f>+DG28-BW28</f>
        <v>0</v>
      </c>
      <c r="DI28" s="71">
        <v>730819692</v>
      </c>
      <c r="DJ28" s="71">
        <f>+DI28-CJ28</f>
        <v>0</v>
      </c>
    </row>
    <row r="29" spans="1:114" outlineLevel="1">
      <c r="B29" s="64" t="str">
        <f t="shared" si="34"/>
        <v>A 1-0-1-4-210</v>
      </c>
      <c r="C29" s="204" t="s">
        <v>76</v>
      </c>
      <c r="D29" s="105">
        <v>10</v>
      </c>
      <c r="E29" s="126" t="s">
        <v>415</v>
      </c>
      <c r="F29" s="127">
        <v>1461000000</v>
      </c>
      <c r="G29" s="128">
        <v>0</v>
      </c>
      <c r="H29" s="127">
        <v>0</v>
      </c>
      <c r="I29" s="130">
        <v>0</v>
      </c>
      <c r="J29" s="127">
        <v>0</v>
      </c>
      <c r="K29" s="129">
        <v>0</v>
      </c>
      <c r="L29" s="130">
        <v>0</v>
      </c>
      <c r="M29" s="134">
        <v>0</v>
      </c>
      <c r="N29" s="133">
        <v>0</v>
      </c>
      <c r="O29" s="133">
        <v>0</v>
      </c>
      <c r="P29" s="135">
        <v>0</v>
      </c>
      <c r="Q29" s="127">
        <v>0</v>
      </c>
      <c r="R29" s="127">
        <v>0</v>
      </c>
      <c r="S29" s="130">
        <v>0</v>
      </c>
      <c r="T29" s="130">
        <v>0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0</v>
      </c>
      <c r="AB29" s="130">
        <v>0</v>
      </c>
      <c r="AC29" s="130">
        <v>0</v>
      </c>
      <c r="AD29" s="130">
        <v>0</v>
      </c>
      <c r="AE29" s="128">
        <f>+G29+I29+K29+M29+O29+Q29+S29+U29+W29+Y29+AA29+AC29</f>
        <v>0</v>
      </c>
      <c r="AF29" s="127">
        <f>+H29+J29+L29+N29+P29+R29+T29+V29+X29+Z29+AB29+AD29</f>
        <v>0</v>
      </c>
      <c r="AG29" s="130"/>
      <c r="AH29" s="130"/>
      <c r="AI29" s="147"/>
      <c r="AJ29" s="127">
        <f>+F29-AE29+AF29</f>
        <v>1461000000</v>
      </c>
      <c r="AK29" s="184">
        <v>1461000000</v>
      </c>
      <c r="AL29" s="181">
        <v>0</v>
      </c>
      <c r="AM29" s="181">
        <v>0</v>
      </c>
      <c r="AN29" s="127">
        <v>0</v>
      </c>
      <c r="AO29" s="127">
        <v>0</v>
      </c>
      <c r="AP29" s="127">
        <v>0</v>
      </c>
      <c r="AQ29" s="127"/>
      <c r="AR29" s="127"/>
      <c r="AS29" s="127"/>
      <c r="AT29" s="127"/>
      <c r="AU29" s="127"/>
      <c r="AV29" s="127"/>
      <c r="AW29" s="127">
        <f t="shared" si="35"/>
        <v>1461000000</v>
      </c>
      <c r="AX29" s="127">
        <v>118539544</v>
      </c>
      <c r="AY29" s="127">
        <v>120627785</v>
      </c>
      <c r="AZ29" s="127">
        <v>120653419</v>
      </c>
      <c r="BA29" s="127">
        <v>126194219</v>
      </c>
      <c r="BB29" s="127">
        <v>119162202</v>
      </c>
      <c r="BC29" s="127">
        <v>125642523</v>
      </c>
      <c r="BD29" s="127"/>
      <c r="BE29" s="127"/>
      <c r="BF29" s="127"/>
      <c r="BG29" s="127"/>
      <c r="BH29" s="127"/>
      <c r="BI29" s="127"/>
      <c r="BJ29" s="127">
        <f t="shared" ref="BJ29:BJ40" si="40">+SUM(AX29:BI29)</f>
        <v>730819692</v>
      </c>
      <c r="BK29" s="127">
        <v>118539544</v>
      </c>
      <c r="BL29" s="127">
        <v>120627785</v>
      </c>
      <c r="BM29" s="127">
        <v>120653419</v>
      </c>
      <c r="BN29" s="127">
        <v>126194219</v>
      </c>
      <c r="BO29" s="127">
        <v>119162202</v>
      </c>
      <c r="BP29" s="127">
        <v>125642523</v>
      </c>
      <c r="BQ29" s="127"/>
      <c r="BR29" s="127"/>
      <c r="BS29" s="127"/>
      <c r="BT29" s="127"/>
      <c r="BU29" s="127"/>
      <c r="BV29" s="127"/>
      <c r="BW29" s="127">
        <f t="shared" si="36"/>
        <v>730819692</v>
      </c>
      <c r="BX29" s="127">
        <v>118539544</v>
      </c>
      <c r="BY29" s="127">
        <v>120627785</v>
      </c>
      <c r="BZ29" s="127">
        <v>120653419</v>
      </c>
      <c r="CA29" s="127">
        <v>126194219</v>
      </c>
      <c r="CB29" s="127">
        <v>119162202</v>
      </c>
      <c r="CC29" s="127">
        <v>125642523</v>
      </c>
      <c r="CD29" s="127"/>
      <c r="CE29" s="127"/>
      <c r="CF29" s="127"/>
      <c r="CG29" s="127"/>
      <c r="CH29" s="127"/>
      <c r="CI29" s="127"/>
      <c r="CJ29" s="127">
        <f t="shared" si="37"/>
        <v>730819692</v>
      </c>
      <c r="CK29" s="122">
        <f t="shared" si="20"/>
        <v>0</v>
      </c>
      <c r="CL29" s="122">
        <f t="shared" si="21"/>
        <v>730180308</v>
      </c>
      <c r="CM29" s="122">
        <f t="shared" si="22"/>
        <v>0</v>
      </c>
      <c r="CN29" s="122">
        <f t="shared" si="23"/>
        <v>0</v>
      </c>
      <c r="CO29" s="66"/>
      <c r="CP29" s="72">
        <v>1461000000</v>
      </c>
      <c r="CQ29" s="72">
        <f t="shared" si="24"/>
        <v>0</v>
      </c>
      <c r="CR29" s="72">
        <v>1461000000</v>
      </c>
      <c r="CS29" s="72">
        <f>+AW29-CR29</f>
        <v>0</v>
      </c>
      <c r="CT29" s="72">
        <v>730819692</v>
      </c>
      <c r="CU29" s="72">
        <f t="shared" si="11"/>
        <v>0</v>
      </c>
      <c r="CV29" s="72">
        <v>730819692</v>
      </c>
      <c r="CW29" s="72">
        <f>+BW29-CV29</f>
        <v>0</v>
      </c>
      <c r="CX29" s="72">
        <v>730819692</v>
      </c>
      <c r="CY29" s="72">
        <f>+CJ29-CX29</f>
        <v>0</v>
      </c>
      <c r="DA29" s="72">
        <v>0</v>
      </c>
      <c r="DB29" s="72"/>
      <c r="DC29" s="72">
        <v>0</v>
      </c>
      <c r="DD29" s="72">
        <f>+BH29-DC29</f>
        <v>0</v>
      </c>
      <c r="DE29" s="72">
        <v>0</v>
      </c>
      <c r="DF29" s="72">
        <f t="shared" si="33"/>
        <v>0</v>
      </c>
      <c r="DG29" s="72">
        <v>0</v>
      </c>
      <c r="DH29" s="72">
        <f>+CH29-DG29</f>
        <v>0</v>
      </c>
      <c r="DI29" s="72">
        <v>0</v>
      </c>
      <c r="DJ29" s="72">
        <f>+CU29-DI29</f>
        <v>0</v>
      </c>
    </row>
    <row r="30" spans="1:114" s="73" customFormat="1" outlineLevel="4">
      <c r="A30" s="228" t="s">
        <v>10</v>
      </c>
      <c r="C30" s="205" t="s">
        <v>312</v>
      </c>
      <c r="D30" s="118">
        <v>10</v>
      </c>
      <c r="E30" s="132" t="s">
        <v>313</v>
      </c>
      <c r="F30" s="133">
        <f>SUM(F31:F36)</f>
        <v>24337000000</v>
      </c>
      <c r="G30" s="134">
        <f t="shared" ref="G30:BL30" si="41">SUM(G31:G36)</f>
        <v>0</v>
      </c>
      <c r="H30" s="133">
        <f t="shared" si="41"/>
        <v>0</v>
      </c>
      <c r="I30" s="131">
        <f t="shared" si="41"/>
        <v>0</v>
      </c>
      <c r="J30" s="133">
        <f t="shared" si="41"/>
        <v>0</v>
      </c>
      <c r="K30" s="135">
        <f t="shared" si="41"/>
        <v>0</v>
      </c>
      <c r="L30" s="131">
        <f t="shared" si="41"/>
        <v>0</v>
      </c>
      <c r="M30" s="134">
        <f t="shared" si="41"/>
        <v>5050000000</v>
      </c>
      <c r="N30" s="133">
        <f t="shared" si="41"/>
        <v>0</v>
      </c>
      <c r="O30" s="133">
        <f t="shared" si="41"/>
        <v>0</v>
      </c>
      <c r="P30" s="135">
        <f t="shared" si="41"/>
        <v>0</v>
      </c>
      <c r="Q30" s="133">
        <f t="shared" si="41"/>
        <v>200000000</v>
      </c>
      <c r="R30" s="133">
        <f t="shared" si="41"/>
        <v>200000000</v>
      </c>
      <c r="S30" s="131">
        <f t="shared" si="41"/>
        <v>0</v>
      </c>
      <c r="T30" s="131">
        <f t="shared" si="41"/>
        <v>0</v>
      </c>
      <c r="U30" s="131">
        <f t="shared" si="41"/>
        <v>0</v>
      </c>
      <c r="V30" s="131">
        <f t="shared" si="41"/>
        <v>0</v>
      </c>
      <c r="W30" s="131">
        <f t="shared" si="41"/>
        <v>0</v>
      </c>
      <c r="X30" s="131">
        <f t="shared" si="41"/>
        <v>0</v>
      </c>
      <c r="Y30" s="131">
        <f t="shared" si="41"/>
        <v>0</v>
      </c>
      <c r="Z30" s="131">
        <f t="shared" si="41"/>
        <v>0</v>
      </c>
      <c r="AA30" s="131">
        <f t="shared" si="41"/>
        <v>0</v>
      </c>
      <c r="AB30" s="131">
        <f t="shared" si="41"/>
        <v>0</v>
      </c>
      <c r="AC30" s="131">
        <f t="shared" si="41"/>
        <v>0</v>
      </c>
      <c r="AD30" s="131">
        <f t="shared" si="41"/>
        <v>0</v>
      </c>
      <c r="AE30" s="134">
        <f t="shared" si="41"/>
        <v>5250000000</v>
      </c>
      <c r="AF30" s="133">
        <f t="shared" si="41"/>
        <v>200000000</v>
      </c>
      <c r="AG30" s="131">
        <f t="shared" si="41"/>
        <v>0</v>
      </c>
      <c r="AH30" s="131">
        <f t="shared" si="41"/>
        <v>0</v>
      </c>
      <c r="AI30" s="133">
        <f t="shared" si="41"/>
        <v>0</v>
      </c>
      <c r="AJ30" s="133">
        <f t="shared" si="41"/>
        <v>19287000000</v>
      </c>
      <c r="AK30" s="134">
        <f t="shared" si="41"/>
        <v>19029000000</v>
      </c>
      <c r="AL30" s="133">
        <f t="shared" si="41"/>
        <v>0</v>
      </c>
      <c r="AM30" s="133">
        <f t="shared" ref="AM30:AV30" si="42">SUM(AM31:AM36)</f>
        <v>0</v>
      </c>
      <c r="AN30" s="133">
        <f t="shared" si="42"/>
        <v>0</v>
      </c>
      <c r="AO30" s="133">
        <f t="shared" si="42"/>
        <v>0</v>
      </c>
      <c r="AP30" s="133">
        <f t="shared" si="42"/>
        <v>0</v>
      </c>
      <c r="AQ30" s="133">
        <f t="shared" si="42"/>
        <v>0</v>
      </c>
      <c r="AR30" s="133">
        <f t="shared" si="42"/>
        <v>0</v>
      </c>
      <c r="AS30" s="133">
        <f t="shared" si="42"/>
        <v>0</v>
      </c>
      <c r="AT30" s="133">
        <f t="shared" si="42"/>
        <v>0</v>
      </c>
      <c r="AU30" s="133">
        <f t="shared" si="42"/>
        <v>0</v>
      </c>
      <c r="AV30" s="133">
        <f t="shared" si="42"/>
        <v>0</v>
      </c>
      <c r="AW30" s="133">
        <f t="shared" si="41"/>
        <v>19029000000</v>
      </c>
      <c r="AX30" s="133">
        <f t="shared" si="41"/>
        <v>743123974</v>
      </c>
      <c r="AY30" s="133">
        <f t="shared" ref="AY30:BI30" si="43">SUM(AY31:AY36)</f>
        <v>713422729</v>
      </c>
      <c r="AZ30" s="133">
        <f t="shared" si="43"/>
        <v>640356355</v>
      </c>
      <c r="BA30" s="133">
        <f t="shared" si="43"/>
        <v>715830507</v>
      </c>
      <c r="BB30" s="133">
        <f t="shared" si="43"/>
        <v>804496830</v>
      </c>
      <c r="BC30" s="133">
        <f t="shared" si="43"/>
        <v>981613705</v>
      </c>
      <c r="BD30" s="133">
        <f t="shared" si="43"/>
        <v>0</v>
      </c>
      <c r="BE30" s="133">
        <f t="shared" si="43"/>
        <v>0</v>
      </c>
      <c r="BF30" s="133">
        <f t="shared" si="43"/>
        <v>0</v>
      </c>
      <c r="BG30" s="133">
        <f t="shared" si="43"/>
        <v>0</v>
      </c>
      <c r="BH30" s="133">
        <f t="shared" si="43"/>
        <v>0</v>
      </c>
      <c r="BI30" s="133">
        <f t="shared" si="43"/>
        <v>0</v>
      </c>
      <c r="BJ30" s="133">
        <f t="shared" si="41"/>
        <v>4598844100</v>
      </c>
      <c r="BK30" s="133">
        <f t="shared" si="41"/>
        <v>743123974</v>
      </c>
      <c r="BL30" s="133">
        <f t="shared" si="41"/>
        <v>713422729</v>
      </c>
      <c r="BM30" s="133">
        <f t="shared" ref="BM30:CJ30" si="44">SUM(BM31:BM36)</f>
        <v>640356355</v>
      </c>
      <c r="BN30" s="133">
        <f t="shared" si="44"/>
        <v>715830507</v>
      </c>
      <c r="BO30" s="133">
        <f t="shared" si="44"/>
        <v>804496830</v>
      </c>
      <c r="BP30" s="133">
        <f t="shared" si="44"/>
        <v>981613705</v>
      </c>
      <c r="BQ30" s="133">
        <f t="shared" si="44"/>
        <v>0</v>
      </c>
      <c r="BR30" s="133">
        <f t="shared" si="44"/>
        <v>0</v>
      </c>
      <c r="BS30" s="133">
        <f t="shared" si="44"/>
        <v>0</v>
      </c>
      <c r="BT30" s="133">
        <f t="shared" si="44"/>
        <v>0</v>
      </c>
      <c r="BU30" s="133">
        <f t="shared" si="44"/>
        <v>0</v>
      </c>
      <c r="BV30" s="133">
        <f t="shared" si="44"/>
        <v>0</v>
      </c>
      <c r="BW30" s="133">
        <f t="shared" si="44"/>
        <v>4598844100</v>
      </c>
      <c r="BX30" s="133">
        <f t="shared" si="44"/>
        <v>743123974</v>
      </c>
      <c r="BY30" s="133">
        <f t="shared" si="44"/>
        <v>713422729</v>
      </c>
      <c r="BZ30" s="133">
        <f t="shared" si="44"/>
        <v>640356355</v>
      </c>
      <c r="CA30" s="133">
        <f t="shared" si="44"/>
        <v>715830507</v>
      </c>
      <c r="CB30" s="133">
        <f t="shared" si="44"/>
        <v>804496830</v>
      </c>
      <c r="CC30" s="133">
        <f t="shared" si="44"/>
        <v>981613705</v>
      </c>
      <c r="CD30" s="133">
        <f t="shared" si="44"/>
        <v>0</v>
      </c>
      <c r="CE30" s="133">
        <f t="shared" si="44"/>
        <v>0</v>
      </c>
      <c r="CF30" s="133">
        <f t="shared" si="44"/>
        <v>0</v>
      </c>
      <c r="CG30" s="133">
        <f t="shared" si="44"/>
        <v>0</v>
      </c>
      <c r="CH30" s="133">
        <f t="shared" si="44"/>
        <v>0</v>
      </c>
      <c r="CI30" s="133">
        <f t="shared" si="44"/>
        <v>0</v>
      </c>
      <c r="CJ30" s="133">
        <f t="shared" si="44"/>
        <v>4598844100</v>
      </c>
      <c r="CK30" s="133">
        <f t="shared" si="20"/>
        <v>258000000</v>
      </c>
      <c r="CL30" s="133">
        <f t="shared" si="21"/>
        <v>14430155900</v>
      </c>
      <c r="CM30" s="133">
        <f t="shared" si="22"/>
        <v>0</v>
      </c>
      <c r="CN30" s="133">
        <f t="shared" si="23"/>
        <v>0</v>
      </c>
      <c r="CO30" s="63"/>
      <c r="CP30" s="77">
        <f>SUM(CP31:CP36)</f>
        <v>19287000000</v>
      </c>
      <c r="CQ30" s="77">
        <f t="shared" si="24"/>
        <v>0</v>
      </c>
      <c r="CR30" s="77">
        <f>SUM(CR31:CR36)</f>
        <v>19029000000</v>
      </c>
      <c r="CS30" s="77">
        <f t="shared" ref="CS30:CY30" si="45">SUM(CS31:CS36)</f>
        <v>0</v>
      </c>
      <c r="CT30" s="77">
        <f>SUM(CT31:CT36)</f>
        <v>4598844100</v>
      </c>
      <c r="CU30" s="77">
        <f t="shared" si="45"/>
        <v>0</v>
      </c>
      <c r="CV30" s="77">
        <f>SUM(CV31:CV36)</f>
        <v>4598844100</v>
      </c>
      <c r="CW30" s="77">
        <f t="shared" si="45"/>
        <v>0</v>
      </c>
      <c r="CX30" s="77">
        <f>SUM(CX31:CX36)</f>
        <v>4598844100</v>
      </c>
      <c r="CY30" s="77">
        <f t="shared" si="45"/>
        <v>0</v>
      </c>
      <c r="DA30" s="71">
        <v>19287000000</v>
      </c>
      <c r="DB30" s="71">
        <f>+DA30-AJ30</f>
        <v>0</v>
      </c>
      <c r="DC30" s="71">
        <v>19029000000</v>
      </c>
      <c r="DD30" s="71">
        <f>+DC30-AW30</f>
        <v>0</v>
      </c>
      <c r="DE30" s="71">
        <v>4598844100</v>
      </c>
      <c r="DF30" s="71">
        <f>+DE30-BJ30</f>
        <v>0</v>
      </c>
      <c r="DG30" s="71">
        <v>4598844100</v>
      </c>
      <c r="DH30" s="71">
        <f>+DG30-BW30</f>
        <v>0</v>
      </c>
      <c r="DI30" s="71">
        <v>4598844100</v>
      </c>
      <c r="DJ30" s="71">
        <f>+DI30-CJ30</f>
        <v>0</v>
      </c>
    </row>
    <row r="31" spans="1:114" ht="14.25" customHeight="1" outlineLevel="5">
      <c r="B31" s="64" t="str">
        <f t="shared" si="34"/>
        <v>A 1-0-1-5-110</v>
      </c>
      <c r="C31" s="204" t="s">
        <v>77</v>
      </c>
      <c r="D31" s="105">
        <v>10</v>
      </c>
      <c r="E31" s="126" t="s">
        <v>416</v>
      </c>
      <c r="F31" s="127">
        <v>3600000000</v>
      </c>
      <c r="G31" s="128">
        <v>0</v>
      </c>
      <c r="H31" s="127">
        <v>0</v>
      </c>
      <c r="I31" s="130">
        <v>0</v>
      </c>
      <c r="J31" s="127">
        <v>0</v>
      </c>
      <c r="K31" s="129">
        <v>0</v>
      </c>
      <c r="L31" s="130">
        <v>0</v>
      </c>
      <c r="M31" s="128">
        <v>600000000</v>
      </c>
      <c r="N31" s="133">
        <v>0</v>
      </c>
      <c r="O31" s="133">
        <v>0</v>
      </c>
      <c r="P31" s="135">
        <v>0</v>
      </c>
      <c r="Q31" s="127">
        <v>0</v>
      </c>
      <c r="R31" s="127">
        <v>0</v>
      </c>
      <c r="S31" s="130">
        <v>0</v>
      </c>
      <c r="T31" s="130">
        <v>0</v>
      </c>
      <c r="U31" s="130">
        <v>0</v>
      </c>
      <c r="V31" s="130">
        <v>0</v>
      </c>
      <c r="W31" s="130">
        <v>0</v>
      </c>
      <c r="X31" s="130">
        <v>0</v>
      </c>
      <c r="Y31" s="130">
        <v>0</v>
      </c>
      <c r="Z31" s="130">
        <v>0</v>
      </c>
      <c r="AA31" s="130">
        <v>0</v>
      </c>
      <c r="AB31" s="130">
        <v>0</v>
      </c>
      <c r="AC31" s="130">
        <v>0</v>
      </c>
      <c r="AD31" s="130">
        <v>0</v>
      </c>
      <c r="AE31" s="128">
        <f t="shared" ref="AE31:AE36" si="46">+G31+I31+K31+M31+O31+Q31+S31+U31+W31+Y31+AA31+AC31</f>
        <v>600000000</v>
      </c>
      <c r="AF31" s="127">
        <f t="shared" ref="AF31:AF36" si="47">+H31+J31+L31+N31+P31+R31+T31+V31+X31+Z31+AB31+AD31</f>
        <v>0</v>
      </c>
      <c r="AG31" s="130"/>
      <c r="AH31" s="130"/>
      <c r="AI31" s="147"/>
      <c r="AJ31" s="127">
        <f t="shared" ref="AJ31:AJ36" si="48">+F31-AE31+AF31</f>
        <v>3000000000</v>
      </c>
      <c r="AK31" s="184">
        <v>2900000000</v>
      </c>
      <c r="AL31" s="181">
        <v>0</v>
      </c>
      <c r="AM31" s="181">
        <v>0</v>
      </c>
      <c r="AN31" s="127">
        <v>0</v>
      </c>
      <c r="AO31" s="127">
        <v>0</v>
      </c>
      <c r="AP31" s="127">
        <v>0</v>
      </c>
      <c r="AQ31" s="127"/>
      <c r="AR31" s="127"/>
      <c r="AS31" s="127"/>
      <c r="AT31" s="127"/>
      <c r="AU31" s="127"/>
      <c r="AV31" s="127"/>
      <c r="AW31" s="127">
        <f t="shared" si="35"/>
        <v>2900000000</v>
      </c>
      <c r="AX31" s="127">
        <v>198787157</v>
      </c>
      <c r="AY31" s="127">
        <v>230287863</v>
      </c>
      <c r="AZ31" s="127">
        <v>231946822</v>
      </c>
      <c r="BA31" s="127">
        <v>234240875</v>
      </c>
      <c r="BB31" s="127">
        <v>240208268</v>
      </c>
      <c r="BC31" s="127">
        <v>242815953</v>
      </c>
      <c r="BD31" s="127"/>
      <c r="BE31" s="127"/>
      <c r="BF31" s="127"/>
      <c r="BG31" s="127"/>
      <c r="BH31" s="127"/>
      <c r="BI31" s="127"/>
      <c r="BJ31" s="127">
        <f t="shared" si="40"/>
        <v>1378286938</v>
      </c>
      <c r="BK31" s="127">
        <v>198787157</v>
      </c>
      <c r="BL31" s="127">
        <v>230287863</v>
      </c>
      <c r="BM31" s="127">
        <v>231946822</v>
      </c>
      <c r="BN31" s="127">
        <v>234240875</v>
      </c>
      <c r="BO31" s="127">
        <v>240208268</v>
      </c>
      <c r="BP31" s="127">
        <v>242815953</v>
      </c>
      <c r="BQ31" s="127"/>
      <c r="BR31" s="127"/>
      <c r="BS31" s="127"/>
      <c r="BT31" s="127"/>
      <c r="BU31" s="127"/>
      <c r="BV31" s="127"/>
      <c r="BW31" s="127">
        <f t="shared" si="36"/>
        <v>1378286938</v>
      </c>
      <c r="BX31" s="127">
        <v>198787157</v>
      </c>
      <c r="BY31" s="127">
        <v>230287863</v>
      </c>
      <c r="BZ31" s="127">
        <v>231946822</v>
      </c>
      <c r="CA31" s="127">
        <v>234240875</v>
      </c>
      <c r="CB31" s="127">
        <v>240208268</v>
      </c>
      <c r="CC31" s="127">
        <v>242815953</v>
      </c>
      <c r="CD31" s="127"/>
      <c r="CE31" s="127"/>
      <c r="CF31" s="127"/>
      <c r="CG31" s="127"/>
      <c r="CH31" s="127"/>
      <c r="CI31" s="127"/>
      <c r="CJ31" s="127">
        <f t="shared" si="37"/>
        <v>1378286938</v>
      </c>
      <c r="CK31" s="122">
        <f t="shared" si="20"/>
        <v>100000000</v>
      </c>
      <c r="CL31" s="122">
        <f t="shared" si="21"/>
        <v>1521713062</v>
      </c>
      <c r="CM31" s="122">
        <f t="shared" si="22"/>
        <v>0</v>
      </c>
      <c r="CN31" s="122">
        <f t="shared" si="23"/>
        <v>0</v>
      </c>
      <c r="CO31" s="66"/>
      <c r="CP31" s="72">
        <v>3000000000</v>
      </c>
      <c r="CQ31" s="72">
        <f t="shared" si="24"/>
        <v>0</v>
      </c>
      <c r="CR31" s="72">
        <v>2900000000</v>
      </c>
      <c r="CS31" s="72">
        <f t="shared" ref="CS31:CS36" si="49">+AW31-CR31</f>
        <v>0</v>
      </c>
      <c r="CT31" s="72">
        <v>1378286938</v>
      </c>
      <c r="CU31" s="72">
        <f t="shared" ref="CU31:CU36" si="50">+CT31-BJ31</f>
        <v>0</v>
      </c>
      <c r="CV31" s="72">
        <v>1378286938</v>
      </c>
      <c r="CW31" s="72">
        <f t="shared" ref="CW31:CW36" si="51">+BW31-CV31</f>
        <v>0</v>
      </c>
      <c r="CX31" s="72">
        <v>1378286938</v>
      </c>
      <c r="CY31" s="72">
        <f t="shared" ref="CY31:CY36" si="52">+CJ31-CX31</f>
        <v>0</v>
      </c>
      <c r="DA31" s="72">
        <v>0</v>
      </c>
      <c r="DB31" s="72"/>
      <c r="DC31" s="72">
        <v>0</v>
      </c>
      <c r="DD31" s="72">
        <f t="shared" ref="DD31:DD36" si="53">+BH31-DC31</f>
        <v>0</v>
      </c>
      <c r="DE31" s="72">
        <v>0</v>
      </c>
      <c r="DF31" s="72">
        <f t="shared" ref="DF31:DF79" si="54">+DE31-BU31</f>
        <v>0</v>
      </c>
      <c r="DG31" s="72">
        <v>0</v>
      </c>
      <c r="DH31" s="72">
        <f t="shared" ref="DH31:DH36" si="55">+CH31-DG31</f>
        <v>0</v>
      </c>
      <c r="DI31" s="72">
        <v>0</v>
      </c>
      <c r="DJ31" s="72">
        <f t="shared" ref="DJ31:DJ36" si="56">+CU31-DI31</f>
        <v>0</v>
      </c>
    </row>
    <row r="32" spans="1:114" ht="13.5" customHeight="1" outlineLevel="5">
      <c r="B32" s="64" t="str">
        <f t="shared" si="34"/>
        <v>A 1-0-1-5-210</v>
      </c>
      <c r="C32" s="204" t="s">
        <v>78</v>
      </c>
      <c r="D32" s="105">
        <v>10</v>
      </c>
      <c r="E32" s="126" t="s">
        <v>419</v>
      </c>
      <c r="F32" s="127">
        <v>3000000000</v>
      </c>
      <c r="G32" s="128">
        <v>0</v>
      </c>
      <c r="H32" s="127">
        <v>0</v>
      </c>
      <c r="I32" s="130">
        <v>0</v>
      </c>
      <c r="J32" s="127">
        <v>0</v>
      </c>
      <c r="K32" s="129">
        <v>0</v>
      </c>
      <c r="L32" s="130">
        <v>0</v>
      </c>
      <c r="M32" s="128">
        <v>850000000</v>
      </c>
      <c r="N32" s="133">
        <v>0</v>
      </c>
      <c r="O32" s="133">
        <v>0</v>
      </c>
      <c r="P32" s="135">
        <v>0</v>
      </c>
      <c r="Q32" s="127">
        <v>0</v>
      </c>
      <c r="R32" s="127">
        <v>0</v>
      </c>
      <c r="S32" s="130">
        <v>0</v>
      </c>
      <c r="T32" s="130">
        <v>0</v>
      </c>
      <c r="U32" s="130">
        <v>0</v>
      </c>
      <c r="V32" s="130">
        <v>0</v>
      </c>
      <c r="W32" s="130">
        <v>0</v>
      </c>
      <c r="X32" s="130">
        <v>0</v>
      </c>
      <c r="Y32" s="130">
        <v>0</v>
      </c>
      <c r="Z32" s="130">
        <v>0</v>
      </c>
      <c r="AA32" s="130">
        <v>0</v>
      </c>
      <c r="AB32" s="130">
        <v>0</v>
      </c>
      <c r="AC32" s="130">
        <v>0</v>
      </c>
      <c r="AD32" s="130">
        <v>0</v>
      </c>
      <c r="AE32" s="128">
        <f t="shared" si="46"/>
        <v>850000000</v>
      </c>
      <c r="AF32" s="127">
        <f t="shared" si="47"/>
        <v>0</v>
      </c>
      <c r="AG32" s="130"/>
      <c r="AH32" s="130"/>
      <c r="AI32" s="147"/>
      <c r="AJ32" s="127">
        <f t="shared" si="48"/>
        <v>2150000000</v>
      </c>
      <c r="AK32" s="184">
        <v>2100000000</v>
      </c>
      <c r="AL32" s="181">
        <v>0</v>
      </c>
      <c r="AM32" s="181">
        <v>0</v>
      </c>
      <c r="AN32" s="127">
        <v>0</v>
      </c>
      <c r="AO32" s="127">
        <v>0</v>
      </c>
      <c r="AP32" s="127">
        <v>0</v>
      </c>
      <c r="AQ32" s="127"/>
      <c r="AR32" s="127"/>
      <c r="AS32" s="127"/>
      <c r="AT32" s="127"/>
      <c r="AU32" s="127"/>
      <c r="AV32" s="127"/>
      <c r="AW32" s="127">
        <f t="shared" si="35"/>
        <v>2100000000</v>
      </c>
      <c r="AX32" s="127">
        <v>216894823</v>
      </c>
      <c r="AY32" s="127">
        <v>236969577</v>
      </c>
      <c r="AZ32" s="127">
        <v>108399094</v>
      </c>
      <c r="BA32" s="127">
        <v>178155505</v>
      </c>
      <c r="BB32" s="127">
        <v>136572931</v>
      </c>
      <c r="BC32" s="127">
        <v>128451732</v>
      </c>
      <c r="BD32" s="127"/>
      <c r="BE32" s="127"/>
      <c r="BF32" s="127"/>
      <c r="BG32" s="127"/>
      <c r="BH32" s="127"/>
      <c r="BI32" s="127"/>
      <c r="BJ32" s="127">
        <f t="shared" si="40"/>
        <v>1005443662</v>
      </c>
      <c r="BK32" s="127">
        <v>216894823</v>
      </c>
      <c r="BL32" s="127">
        <v>236969577</v>
      </c>
      <c r="BM32" s="127">
        <v>108399094</v>
      </c>
      <c r="BN32" s="127">
        <v>178155505</v>
      </c>
      <c r="BO32" s="127">
        <v>136572931</v>
      </c>
      <c r="BP32" s="127">
        <v>128451732</v>
      </c>
      <c r="BQ32" s="127"/>
      <c r="BR32" s="127"/>
      <c r="BS32" s="127"/>
      <c r="BT32" s="127"/>
      <c r="BU32" s="127"/>
      <c r="BV32" s="127"/>
      <c r="BW32" s="127">
        <f t="shared" si="36"/>
        <v>1005443662</v>
      </c>
      <c r="BX32" s="127">
        <v>216894823</v>
      </c>
      <c r="BY32" s="127">
        <v>236969577</v>
      </c>
      <c r="BZ32" s="127">
        <v>108399094</v>
      </c>
      <c r="CA32" s="127">
        <v>178155505</v>
      </c>
      <c r="CB32" s="127">
        <v>136572931</v>
      </c>
      <c r="CC32" s="127">
        <v>128451732</v>
      </c>
      <c r="CD32" s="127"/>
      <c r="CE32" s="127"/>
      <c r="CF32" s="127"/>
      <c r="CG32" s="127"/>
      <c r="CH32" s="127"/>
      <c r="CI32" s="127"/>
      <c r="CJ32" s="127">
        <f t="shared" si="37"/>
        <v>1005443662</v>
      </c>
      <c r="CK32" s="122">
        <f t="shared" si="20"/>
        <v>50000000</v>
      </c>
      <c r="CL32" s="122">
        <f t="shared" si="21"/>
        <v>1094556338</v>
      </c>
      <c r="CM32" s="122">
        <f t="shared" si="22"/>
        <v>0</v>
      </c>
      <c r="CN32" s="122">
        <f t="shared" si="23"/>
        <v>0</v>
      </c>
      <c r="CO32" s="66"/>
      <c r="CP32" s="72">
        <v>2150000000</v>
      </c>
      <c r="CQ32" s="72">
        <f t="shared" si="24"/>
        <v>0</v>
      </c>
      <c r="CR32" s="72">
        <v>2100000000</v>
      </c>
      <c r="CS32" s="72">
        <f t="shared" si="49"/>
        <v>0</v>
      </c>
      <c r="CT32" s="72">
        <v>1005443662</v>
      </c>
      <c r="CU32" s="72">
        <f t="shared" si="50"/>
        <v>0</v>
      </c>
      <c r="CV32" s="72">
        <v>1005443662</v>
      </c>
      <c r="CW32" s="72">
        <f t="shared" si="51"/>
        <v>0</v>
      </c>
      <c r="CX32" s="72">
        <v>1005443662</v>
      </c>
      <c r="CY32" s="72">
        <f t="shared" si="52"/>
        <v>0</v>
      </c>
      <c r="DA32" s="72">
        <v>0</v>
      </c>
      <c r="DB32" s="72"/>
      <c r="DC32" s="72">
        <v>0</v>
      </c>
      <c r="DD32" s="72">
        <f t="shared" si="53"/>
        <v>0</v>
      </c>
      <c r="DE32" s="72">
        <v>0</v>
      </c>
      <c r="DF32" s="72">
        <f t="shared" si="54"/>
        <v>0</v>
      </c>
      <c r="DG32" s="72">
        <v>0</v>
      </c>
      <c r="DH32" s="72">
        <f t="shared" si="55"/>
        <v>0</v>
      </c>
      <c r="DI32" s="72">
        <v>0</v>
      </c>
      <c r="DJ32" s="72">
        <f t="shared" si="56"/>
        <v>0</v>
      </c>
    </row>
    <row r="33" spans="1:114" outlineLevel="5">
      <c r="B33" s="64" t="str">
        <f t="shared" si="34"/>
        <v>A 1-0-1-5-1410</v>
      </c>
      <c r="C33" s="204" t="s">
        <v>81</v>
      </c>
      <c r="D33" s="105">
        <v>10</v>
      </c>
      <c r="E33" s="126" t="s">
        <v>422</v>
      </c>
      <c r="F33" s="127">
        <v>4000000000</v>
      </c>
      <c r="G33" s="128">
        <v>0</v>
      </c>
      <c r="H33" s="127">
        <v>0</v>
      </c>
      <c r="I33" s="130">
        <v>0</v>
      </c>
      <c r="J33" s="127">
        <v>0</v>
      </c>
      <c r="K33" s="129">
        <v>0</v>
      </c>
      <c r="L33" s="130">
        <v>0</v>
      </c>
      <c r="M33" s="128">
        <v>1150000000</v>
      </c>
      <c r="N33" s="133">
        <v>0</v>
      </c>
      <c r="O33" s="133">
        <v>0</v>
      </c>
      <c r="P33" s="135">
        <v>0</v>
      </c>
      <c r="Q33" s="127">
        <v>0</v>
      </c>
      <c r="R33" s="127">
        <v>200000000</v>
      </c>
      <c r="S33" s="130">
        <v>0</v>
      </c>
      <c r="T33" s="130">
        <v>0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0</v>
      </c>
      <c r="AB33" s="130">
        <v>0</v>
      </c>
      <c r="AC33" s="130">
        <v>0</v>
      </c>
      <c r="AD33" s="130">
        <v>0</v>
      </c>
      <c r="AE33" s="128">
        <f t="shared" si="46"/>
        <v>1150000000</v>
      </c>
      <c r="AF33" s="127">
        <f t="shared" si="47"/>
        <v>200000000</v>
      </c>
      <c r="AG33" s="130"/>
      <c r="AH33" s="130"/>
      <c r="AI33" s="147"/>
      <c r="AJ33" s="127">
        <f t="shared" si="48"/>
        <v>3050000000</v>
      </c>
      <c r="AK33" s="184">
        <v>3050000000</v>
      </c>
      <c r="AL33" s="181">
        <v>0</v>
      </c>
      <c r="AM33" s="181">
        <v>0</v>
      </c>
      <c r="AN33" s="127">
        <v>0</v>
      </c>
      <c r="AO33" s="127">
        <v>0</v>
      </c>
      <c r="AP33" s="127">
        <v>0</v>
      </c>
      <c r="AQ33" s="127"/>
      <c r="AR33" s="127"/>
      <c r="AS33" s="127"/>
      <c r="AT33" s="127"/>
      <c r="AU33" s="127"/>
      <c r="AV33" s="127"/>
      <c r="AW33" s="127">
        <f t="shared" si="35"/>
        <v>3050000000</v>
      </c>
      <c r="AX33" s="127">
        <v>7219791</v>
      </c>
      <c r="AY33" s="127">
        <v>10088625</v>
      </c>
      <c r="AZ33" s="127">
        <v>3097424</v>
      </c>
      <c r="BA33" s="127">
        <v>8153741</v>
      </c>
      <c r="BB33" s="127">
        <v>7111387</v>
      </c>
      <c r="BC33" s="127">
        <v>19484701</v>
      </c>
      <c r="BD33" s="127"/>
      <c r="BE33" s="127"/>
      <c r="BF33" s="127"/>
      <c r="BG33" s="127"/>
      <c r="BH33" s="127"/>
      <c r="BI33" s="127"/>
      <c r="BJ33" s="127">
        <f t="shared" si="40"/>
        <v>55155669</v>
      </c>
      <c r="BK33" s="127">
        <v>7219791</v>
      </c>
      <c r="BL33" s="127">
        <v>10088625</v>
      </c>
      <c r="BM33" s="127">
        <v>3097424</v>
      </c>
      <c r="BN33" s="127">
        <v>8153741</v>
      </c>
      <c r="BO33" s="127">
        <v>7111387</v>
      </c>
      <c r="BP33" s="127">
        <v>19484701</v>
      </c>
      <c r="BQ33" s="127"/>
      <c r="BR33" s="127"/>
      <c r="BS33" s="127"/>
      <c r="BT33" s="127"/>
      <c r="BU33" s="127"/>
      <c r="BV33" s="127"/>
      <c r="BW33" s="127">
        <f t="shared" si="36"/>
        <v>55155669</v>
      </c>
      <c r="BX33" s="127">
        <v>7219791</v>
      </c>
      <c r="BY33" s="127">
        <v>10088625</v>
      </c>
      <c r="BZ33" s="127">
        <v>3097424</v>
      </c>
      <c r="CA33" s="127">
        <v>8153741</v>
      </c>
      <c r="CB33" s="127">
        <v>7111387</v>
      </c>
      <c r="CC33" s="127">
        <v>19484701</v>
      </c>
      <c r="CD33" s="127"/>
      <c r="CE33" s="127"/>
      <c r="CF33" s="127"/>
      <c r="CG33" s="127"/>
      <c r="CH33" s="127"/>
      <c r="CI33" s="127"/>
      <c r="CJ33" s="127">
        <f t="shared" si="37"/>
        <v>55155669</v>
      </c>
      <c r="CK33" s="122">
        <f t="shared" si="20"/>
        <v>0</v>
      </c>
      <c r="CL33" s="122">
        <f t="shared" si="21"/>
        <v>2994844331</v>
      </c>
      <c r="CM33" s="122">
        <f t="shared" si="22"/>
        <v>0</v>
      </c>
      <c r="CN33" s="122">
        <f t="shared" si="23"/>
        <v>0</v>
      </c>
      <c r="CO33" s="66"/>
      <c r="CP33" s="72">
        <v>3050000000</v>
      </c>
      <c r="CQ33" s="72">
        <f t="shared" si="24"/>
        <v>0</v>
      </c>
      <c r="CR33" s="72">
        <v>3050000000</v>
      </c>
      <c r="CS33" s="72">
        <f t="shared" si="49"/>
        <v>0</v>
      </c>
      <c r="CT33" s="72">
        <v>55155669</v>
      </c>
      <c r="CU33" s="72">
        <f t="shared" si="50"/>
        <v>0</v>
      </c>
      <c r="CV33" s="72">
        <v>55155669</v>
      </c>
      <c r="CW33" s="72">
        <f t="shared" si="51"/>
        <v>0</v>
      </c>
      <c r="CX33" s="72">
        <v>55155669</v>
      </c>
      <c r="CY33" s="72">
        <f t="shared" si="52"/>
        <v>0</v>
      </c>
      <c r="DA33" s="72">
        <v>0</v>
      </c>
      <c r="DB33" s="72"/>
      <c r="DC33" s="72">
        <v>0</v>
      </c>
      <c r="DD33" s="72">
        <f t="shared" si="53"/>
        <v>0</v>
      </c>
      <c r="DE33" s="72">
        <v>0</v>
      </c>
      <c r="DF33" s="72">
        <f t="shared" si="54"/>
        <v>0</v>
      </c>
      <c r="DG33" s="72">
        <v>0</v>
      </c>
      <c r="DH33" s="72">
        <f t="shared" si="55"/>
        <v>0</v>
      </c>
      <c r="DI33" s="72">
        <v>0</v>
      </c>
      <c r="DJ33" s="72">
        <f t="shared" si="56"/>
        <v>0</v>
      </c>
    </row>
    <row r="34" spans="1:114" outlineLevel="5">
      <c r="B34" s="64" t="str">
        <f t="shared" si="34"/>
        <v>A 1-0-1-5-1510</v>
      </c>
      <c r="C34" s="204" t="s">
        <v>82</v>
      </c>
      <c r="D34" s="105">
        <v>10</v>
      </c>
      <c r="E34" s="126" t="s">
        <v>423</v>
      </c>
      <c r="F34" s="127">
        <v>3758000000</v>
      </c>
      <c r="G34" s="128">
        <v>0</v>
      </c>
      <c r="H34" s="127">
        <v>0</v>
      </c>
      <c r="I34" s="130">
        <v>0</v>
      </c>
      <c r="J34" s="127">
        <v>0</v>
      </c>
      <c r="K34" s="129">
        <v>0</v>
      </c>
      <c r="L34" s="130">
        <v>0</v>
      </c>
      <c r="M34" s="128">
        <v>800000000</v>
      </c>
      <c r="N34" s="133">
        <v>0</v>
      </c>
      <c r="O34" s="133">
        <v>0</v>
      </c>
      <c r="P34" s="135">
        <v>0</v>
      </c>
      <c r="Q34" s="127">
        <v>0</v>
      </c>
      <c r="R34" s="127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v>0</v>
      </c>
      <c r="AC34" s="130">
        <v>0</v>
      </c>
      <c r="AD34" s="130">
        <v>0</v>
      </c>
      <c r="AE34" s="128">
        <f t="shared" si="46"/>
        <v>800000000</v>
      </c>
      <c r="AF34" s="127">
        <f t="shared" si="47"/>
        <v>0</v>
      </c>
      <c r="AG34" s="130"/>
      <c r="AH34" s="130"/>
      <c r="AI34" s="147"/>
      <c r="AJ34" s="127">
        <f t="shared" si="48"/>
        <v>2958000000</v>
      </c>
      <c r="AK34" s="184">
        <v>2900000000</v>
      </c>
      <c r="AL34" s="181">
        <v>0</v>
      </c>
      <c r="AM34" s="181">
        <v>0</v>
      </c>
      <c r="AN34" s="127">
        <v>0</v>
      </c>
      <c r="AO34" s="127">
        <v>0</v>
      </c>
      <c r="AP34" s="127">
        <v>0</v>
      </c>
      <c r="AQ34" s="127"/>
      <c r="AR34" s="127"/>
      <c r="AS34" s="127"/>
      <c r="AT34" s="127"/>
      <c r="AU34" s="127"/>
      <c r="AV34" s="127"/>
      <c r="AW34" s="127">
        <f t="shared" si="35"/>
        <v>2900000000</v>
      </c>
      <c r="AX34" s="127">
        <v>165075736</v>
      </c>
      <c r="AY34" s="127">
        <v>83466656</v>
      </c>
      <c r="AZ34" s="127">
        <v>141798628</v>
      </c>
      <c r="BA34" s="127">
        <v>136480903</v>
      </c>
      <c r="BB34" s="127">
        <v>257905694</v>
      </c>
      <c r="BC34" s="127">
        <v>411303550</v>
      </c>
      <c r="BD34" s="127"/>
      <c r="BE34" s="127"/>
      <c r="BF34" s="127"/>
      <c r="BG34" s="127"/>
      <c r="BH34" s="127"/>
      <c r="BI34" s="127"/>
      <c r="BJ34" s="127">
        <f t="shared" si="40"/>
        <v>1196031167</v>
      </c>
      <c r="BK34" s="127">
        <v>165075736</v>
      </c>
      <c r="BL34" s="127">
        <v>83466656</v>
      </c>
      <c r="BM34" s="127">
        <v>141798628</v>
      </c>
      <c r="BN34" s="127">
        <v>136480903</v>
      </c>
      <c r="BO34" s="127">
        <v>257905694</v>
      </c>
      <c r="BP34" s="127">
        <v>411303550</v>
      </c>
      <c r="BQ34" s="127"/>
      <c r="BR34" s="127"/>
      <c r="BS34" s="127"/>
      <c r="BT34" s="127"/>
      <c r="BU34" s="127"/>
      <c r="BV34" s="127"/>
      <c r="BW34" s="127">
        <f t="shared" si="36"/>
        <v>1196031167</v>
      </c>
      <c r="BX34" s="127">
        <v>165075736</v>
      </c>
      <c r="BY34" s="127">
        <v>83466656</v>
      </c>
      <c r="BZ34" s="127">
        <v>141798628</v>
      </c>
      <c r="CA34" s="127">
        <v>136480903</v>
      </c>
      <c r="CB34" s="127">
        <v>257905694</v>
      </c>
      <c r="CC34" s="127">
        <v>411303550</v>
      </c>
      <c r="CD34" s="127"/>
      <c r="CE34" s="127"/>
      <c r="CF34" s="127"/>
      <c r="CG34" s="127"/>
      <c r="CH34" s="127"/>
      <c r="CI34" s="127"/>
      <c r="CJ34" s="127">
        <f t="shared" si="37"/>
        <v>1196031167</v>
      </c>
      <c r="CK34" s="122">
        <f t="shared" si="20"/>
        <v>58000000</v>
      </c>
      <c r="CL34" s="122">
        <f t="shared" si="21"/>
        <v>1703968833</v>
      </c>
      <c r="CM34" s="122">
        <f t="shared" si="22"/>
        <v>0</v>
      </c>
      <c r="CN34" s="122">
        <f t="shared" si="23"/>
        <v>0</v>
      </c>
      <c r="CO34" s="66"/>
      <c r="CP34" s="72">
        <v>2958000000</v>
      </c>
      <c r="CQ34" s="72">
        <f t="shared" si="24"/>
        <v>0</v>
      </c>
      <c r="CR34" s="72">
        <v>2900000000</v>
      </c>
      <c r="CS34" s="72">
        <f t="shared" si="49"/>
        <v>0</v>
      </c>
      <c r="CT34" s="72">
        <v>1196031167</v>
      </c>
      <c r="CU34" s="72">
        <f t="shared" si="50"/>
        <v>0</v>
      </c>
      <c r="CV34" s="72">
        <v>1196031167</v>
      </c>
      <c r="CW34" s="72">
        <f t="shared" si="51"/>
        <v>0</v>
      </c>
      <c r="CX34" s="72">
        <v>1196031167</v>
      </c>
      <c r="CY34" s="72">
        <f t="shared" si="52"/>
        <v>0</v>
      </c>
      <c r="DA34" s="72">
        <v>0</v>
      </c>
      <c r="DB34" s="72"/>
      <c r="DC34" s="72">
        <v>0</v>
      </c>
      <c r="DD34" s="72">
        <f t="shared" si="53"/>
        <v>0</v>
      </c>
      <c r="DE34" s="72">
        <v>0</v>
      </c>
      <c r="DF34" s="72">
        <f t="shared" si="54"/>
        <v>0</v>
      </c>
      <c r="DG34" s="72">
        <v>0</v>
      </c>
      <c r="DH34" s="72">
        <f t="shared" si="55"/>
        <v>0</v>
      </c>
      <c r="DI34" s="72">
        <v>0</v>
      </c>
      <c r="DJ34" s="72">
        <f t="shared" si="56"/>
        <v>0</v>
      </c>
    </row>
    <row r="35" spans="1:114" outlineLevel="5">
      <c r="B35" s="64" t="str">
        <f t="shared" si="34"/>
        <v>A 1-0-1-5-1610</v>
      </c>
      <c r="C35" s="204" t="s">
        <v>83</v>
      </c>
      <c r="D35" s="105">
        <v>10</v>
      </c>
      <c r="E35" s="126" t="s">
        <v>424</v>
      </c>
      <c r="F35" s="127">
        <v>8000000000</v>
      </c>
      <c r="G35" s="128">
        <v>0</v>
      </c>
      <c r="H35" s="127">
        <v>0</v>
      </c>
      <c r="I35" s="130">
        <v>0</v>
      </c>
      <c r="J35" s="127">
        <v>0</v>
      </c>
      <c r="K35" s="129">
        <v>0</v>
      </c>
      <c r="L35" s="130">
        <v>0</v>
      </c>
      <c r="M35" s="128">
        <v>1650000000</v>
      </c>
      <c r="N35" s="133">
        <v>0</v>
      </c>
      <c r="O35" s="133">
        <v>0</v>
      </c>
      <c r="P35" s="135">
        <v>0</v>
      </c>
      <c r="Q35" s="127">
        <v>200000000</v>
      </c>
      <c r="R35" s="127">
        <v>0</v>
      </c>
      <c r="S35" s="130">
        <v>0</v>
      </c>
      <c r="T35" s="130">
        <v>0</v>
      </c>
      <c r="U35" s="130">
        <v>0</v>
      </c>
      <c r="V35" s="130">
        <v>0</v>
      </c>
      <c r="W35" s="130">
        <v>0</v>
      </c>
      <c r="X35" s="130">
        <v>0</v>
      </c>
      <c r="Y35" s="130">
        <v>0</v>
      </c>
      <c r="Z35" s="130">
        <v>0</v>
      </c>
      <c r="AA35" s="130">
        <v>0</v>
      </c>
      <c r="AB35" s="130">
        <v>0</v>
      </c>
      <c r="AC35" s="130">
        <v>0</v>
      </c>
      <c r="AD35" s="130">
        <v>0</v>
      </c>
      <c r="AE35" s="128">
        <f t="shared" si="46"/>
        <v>1850000000</v>
      </c>
      <c r="AF35" s="127">
        <f t="shared" si="47"/>
        <v>0</v>
      </c>
      <c r="AG35" s="130"/>
      <c r="AH35" s="130"/>
      <c r="AI35" s="147"/>
      <c r="AJ35" s="127">
        <f t="shared" si="48"/>
        <v>6150000000</v>
      </c>
      <c r="AK35" s="184">
        <v>6100000000</v>
      </c>
      <c r="AL35" s="181">
        <v>0</v>
      </c>
      <c r="AM35" s="181">
        <v>0</v>
      </c>
      <c r="AN35" s="127">
        <v>0</v>
      </c>
      <c r="AO35" s="127">
        <v>0</v>
      </c>
      <c r="AP35" s="127">
        <v>0</v>
      </c>
      <c r="AQ35" s="127"/>
      <c r="AR35" s="127"/>
      <c r="AS35" s="127"/>
      <c r="AT35" s="127"/>
      <c r="AU35" s="127"/>
      <c r="AV35" s="127"/>
      <c r="AW35" s="127">
        <f t="shared" si="35"/>
        <v>6100000000</v>
      </c>
      <c r="AX35" s="127">
        <v>3547614</v>
      </c>
      <c r="AY35" s="127">
        <v>3851951</v>
      </c>
      <c r="AZ35" s="127">
        <v>2278134</v>
      </c>
      <c r="BA35" s="127">
        <v>6247012</v>
      </c>
      <c r="BB35" s="127">
        <v>10642697</v>
      </c>
      <c r="BC35" s="127">
        <v>19043602</v>
      </c>
      <c r="BD35" s="127"/>
      <c r="BE35" s="127"/>
      <c r="BF35" s="127"/>
      <c r="BG35" s="127"/>
      <c r="BH35" s="127"/>
      <c r="BI35" s="127"/>
      <c r="BJ35" s="127">
        <f t="shared" si="40"/>
        <v>45611010</v>
      </c>
      <c r="BK35" s="127">
        <v>3547614</v>
      </c>
      <c r="BL35" s="127">
        <v>3851951</v>
      </c>
      <c r="BM35" s="127">
        <v>2278134</v>
      </c>
      <c r="BN35" s="127">
        <v>6247012</v>
      </c>
      <c r="BO35" s="127">
        <v>10642697</v>
      </c>
      <c r="BP35" s="127">
        <v>19043602</v>
      </c>
      <c r="BQ35" s="127"/>
      <c r="BR35" s="127"/>
      <c r="BS35" s="127"/>
      <c r="BT35" s="127"/>
      <c r="BU35" s="127"/>
      <c r="BV35" s="127"/>
      <c r="BW35" s="127">
        <f t="shared" si="36"/>
        <v>45611010</v>
      </c>
      <c r="BX35" s="127">
        <v>3547614</v>
      </c>
      <c r="BY35" s="127">
        <v>3851951</v>
      </c>
      <c r="BZ35" s="127">
        <v>2278134</v>
      </c>
      <c r="CA35" s="127">
        <v>6247012</v>
      </c>
      <c r="CB35" s="127">
        <v>10642697</v>
      </c>
      <c r="CC35" s="127">
        <v>19043602</v>
      </c>
      <c r="CD35" s="127"/>
      <c r="CE35" s="127"/>
      <c r="CF35" s="127"/>
      <c r="CG35" s="127"/>
      <c r="CH35" s="127"/>
      <c r="CI35" s="127"/>
      <c r="CJ35" s="127">
        <f t="shared" si="37"/>
        <v>45611010</v>
      </c>
      <c r="CK35" s="122">
        <f t="shared" si="20"/>
        <v>50000000</v>
      </c>
      <c r="CL35" s="122">
        <f t="shared" si="21"/>
        <v>6054388990</v>
      </c>
      <c r="CM35" s="122">
        <f t="shared" si="22"/>
        <v>0</v>
      </c>
      <c r="CN35" s="122">
        <f t="shared" si="23"/>
        <v>0</v>
      </c>
      <c r="CO35" s="66"/>
      <c r="CP35" s="72">
        <v>6150000000</v>
      </c>
      <c r="CQ35" s="72">
        <f t="shared" si="24"/>
        <v>0</v>
      </c>
      <c r="CR35" s="72">
        <v>6100000000</v>
      </c>
      <c r="CS35" s="72">
        <f t="shared" si="49"/>
        <v>0</v>
      </c>
      <c r="CT35" s="72">
        <v>45611010</v>
      </c>
      <c r="CU35" s="72">
        <f t="shared" si="50"/>
        <v>0</v>
      </c>
      <c r="CV35" s="72">
        <v>45611010</v>
      </c>
      <c r="CW35" s="72">
        <f t="shared" si="51"/>
        <v>0</v>
      </c>
      <c r="CX35" s="72">
        <v>45611010</v>
      </c>
      <c r="CY35" s="72">
        <f t="shared" si="52"/>
        <v>0</v>
      </c>
      <c r="DA35" s="72">
        <v>0</v>
      </c>
      <c r="DB35" s="72"/>
      <c r="DC35" s="72">
        <v>0</v>
      </c>
      <c r="DD35" s="72">
        <f t="shared" si="53"/>
        <v>0</v>
      </c>
      <c r="DE35" s="72">
        <v>0</v>
      </c>
      <c r="DF35" s="72">
        <f t="shared" si="54"/>
        <v>0</v>
      </c>
      <c r="DG35" s="72">
        <v>0</v>
      </c>
      <c r="DH35" s="72">
        <f t="shared" si="55"/>
        <v>0</v>
      </c>
      <c r="DI35" s="72">
        <v>0</v>
      </c>
      <c r="DJ35" s="72">
        <f t="shared" si="56"/>
        <v>0</v>
      </c>
    </row>
    <row r="36" spans="1:114" outlineLevel="5">
      <c r="B36" s="64" t="str">
        <f t="shared" si="34"/>
        <v>A 1-0-1-5-2210</v>
      </c>
      <c r="C36" s="204" t="s">
        <v>84</v>
      </c>
      <c r="D36" s="105">
        <v>10</v>
      </c>
      <c r="E36" s="126" t="s">
        <v>425</v>
      </c>
      <c r="F36" s="127">
        <v>1979000000</v>
      </c>
      <c r="G36" s="128">
        <v>0</v>
      </c>
      <c r="H36" s="127">
        <v>0</v>
      </c>
      <c r="I36" s="130">
        <v>0</v>
      </c>
      <c r="J36" s="127">
        <v>0</v>
      </c>
      <c r="K36" s="129">
        <v>0</v>
      </c>
      <c r="L36" s="130">
        <v>0</v>
      </c>
      <c r="M36" s="134">
        <v>0</v>
      </c>
      <c r="N36" s="133">
        <v>0</v>
      </c>
      <c r="O36" s="133">
        <v>0</v>
      </c>
      <c r="P36" s="135">
        <v>0</v>
      </c>
      <c r="Q36" s="127">
        <v>0</v>
      </c>
      <c r="R36" s="127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0</v>
      </c>
      <c r="AB36" s="130">
        <v>0</v>
      </c>
      <c r="AC36" s="130">
        <v>0</v>
      </c>
      <c r="AD36" s="130">
        <v>0</v>
      </c>
      <c r="AE36" s="128">
        <f t="shared" si="46"/>
        <v>0</v>
      </c>
      <c r="AF36" s="127">
        <f t="shared" si="47"/>
        <v>0</v>
      </c>
      <c r="AG36" s="130"/>
      <c r="AH36" s="130"/>
      <c r="AI36" s="147"/>
      <c r="AJ36" s="127">
        <f t="shared" si="48"/>
        <v>1979000000</v>
      </c>
      <c r="AK36" s="184">
        <v>1979000000</v>
      </c>
      <c r="AL36" s="181">
        <v>0</v>
      </c>
      <c r="AM36" s="181">
        <v>0</v>
      </c>
      <c r="AN36" s="127">
        <v>0</v>
      </c>
      <c r="AO36" s="127">
        <v>0</v>
      </c>
      <c r="AP36" s="127">
        <v>0</v>
      </c>
      <c r="AQ36" s="127"/>
      <c r="AR36" s="127"/>
      <c r="AS36" s="127"/>
      <c r="AT36" s="127"/>
      <c r="AU36" s="127"/>
      <c r="AV36" s="127"/>
      <c r="AW36" s="127">
        <f t="shared" si="35"/>
        <v>1979000000</v>
      </c>
      <c r="AX36" s="127">
        <v>151598853</v>
      </c>
      <c r="AY36" s="127">
        <v>148758057</v>
      </c>
      <c r="AZ36" s="127">
        <v>152836253</v>
      </c>
      <c r="BA36" s="127">
        <v>152552471</v>
      </c>
      <c r="BB36" s="127">
        <v>152055853</v>
      </c>
      <c r="BC36" s="127">
        <v>160514167</v>
      </c>
      <c r="BD36" s="127"/>
      <c r="BE36" s="127"/>
      <c r="BF36" s="127"/>
      <c r="BG36" s="127"/>
      <c r="BH36" s="127"/>
      <c r="BI36" s="127"/>
      <c r="BJ36" s="127">
        <f t="shared" si="40"/>
        <v>918315654</v>
      </c>
      <c r="BK36" s="127">
        <v>151598853</v>
      </c>
      <c r="BL36" s="127">
        <v>148758057</v>
      </c>
      <c r="BM36" s="127">
        <v>152836253</v>
      </c>
      <c r="BN36" s="127">
        <v>152552471</v>
      </c>
      <c r="BO36" s="127">
        <v>152055853</v>
      </c>
      <c r="BP36" s="127">
        <v>160514167</v>
      </c>
      <c r="BQ36" s="127"/>
      <c r="BR36" s="127"/>
      <c r="BS36" s="127"/>
      <c r="BT36" s="127"/>
      <c r="BU36" s="127"/>
      <c r="BV36" s="127"/>
      <c r="BW36" s="127">
        <f t="shared" si="36"/>
        <v>918315654</v>
      </c>
      <c r="BX36" s="127">
        <v>151598853</v>
      </c>
      <c r="BY36" s="127">
        <v>148758057</v>
      </c>
      <c r="BZ36" s="127">
        <v>152836253</v>
      </c>
      <c r="CA36" s="127">
        <v>152552471</v>
      </c>
      <c r="CB36" s="127">
        <v>152055853</v>
      </c>
      <c r="CC36" s="127">
        <v>160514167</v>
      </c>
      <c r="CD36" s="127"/>
      <c r="CE36" s="127"/>
      <c r="CF36" s="127"/>
      <c r="CG36" s="127"/>
      <c r="CH36" s="127"/>
      <c r="CI36" s="127"/>
      <c r="CJ36" s="127">
        <f t="shared" si="37"/>
        <v>918315654</v>
      </c>
      <c r="CK36" s="122">
        <f t="shared" si="20"/>
        <v>0</v>
      </c>
      <c r="CL36" s="122">
        <f t="shared" si="21"/>
        <v>1060684346</v>
      </c>
      <c r="CM36" s="122">
        <f t="shared" si="22"/>
        <v>0</v>
      </c>
      <c r="CN36" s="122">
        <f t="shared" si="23"/>
        <v>0</v>
      </c>
      <c r="CO36" s="66"/>
      <c r="CP36" s="72">
        <v>1979000000</v>
      </c>
      <c r="CQ36" s="72">
        <f t="shared" si="24"/>
        <v>0</v>
      </c>
      <c r="CR36" s="72">
        <v>1979000000</v>
      </c>
      <c r="CS36" s="72">
        <f t="shared" si="49"/>
        <v>0</v>
      </c>
      <c r="CT36" s="72">
        <v>918315654</v>
      </c>
      <c r="CU36" s="72">
        <f t="shared" si="50"/>
        <v>0</v>
      </c>
      <c r="CV36" s="72">
        <v>918315654</v>
      </c>
      <c r="CW36" s="72">
        <f t="shared" si="51"/>
        <v>0</v>
      </c>
      <c r="CX36" s="72">
        <v>918315654</v>
      </c>
      <c r="CY36" s="72">
        <f t="shared" si="52"/>
        <v>0</v>
      </c>
      <c r="DA36" s="72">
        <v>0</v>
      </c>
      <c r="DB36" s="72"/>
      <c r="DC36" s="72">
        <v>0</v>
      </c>
      <c r="DD36" s="72">
        <f t="shared" si="53"/>
        <v>0</v>
      </c>
      <c r="DE36" s="72">
        <v>0</v>
      </c>
      <c r="DF36" s="72">
        <f t="shared" si="54"/>
        <v>0</v>
      </c>
      <c r="DG36" s="72">
        <v>0</v>
      </c>
      <c r="DH36" s="72">
        <f t="shared" si="55"/>
        <v>0</v>
      </c>
      <c r="DI36" s="72">
        <v>0</v>
      </c>
      <c r="DJ36" s="72">
        <f t="shared" si="56"/>
        <v>0</v>
      </c>
    </row>
    <row r="37" spans="1:114" s="73" customFormat="1" outlineLevel="4">
      <c r="A37" s="228" t="s">
        <v>11</v>
      </c>
      <c r="C37" s="205" t="s">
        <v>314</v>
      </c>
      <c r="D37" s="118">
        <v>10</v>
      </c>
      <c r="E37" s="132" t="s">
        <v>141</v>
      </c>
      <c r="F37" s="133">
        <f>+F38+F39</f>
        <v>546000000</v>
      </c>
      <c r="G37" s="134">
        <f t="shared" ref="G37:BL37" si="57">+G38+G39</f>
        <v>0</v>
      </c>
      <c r="H37" s="133">
        <f t="shared" si="57"/>
        <v>0</v>
      </c>
      <c r="I37" s="131">
        <f t="shared" si="57"/>
        <v>0</v>
      </c>
      <c r="J37" s="133">
        <f t="shared" si="57"/>
        <v>0</v>
      </c>
      <c r="K37" s="135">
        <f t="shared" si="57"/>
        <v>0</v>
      </c>
      <c r="L37" s="131">
        <f t="shared" si="57"/>
        <v>0</v>
      </c>
      <c r="M37" s="134">
        <f t="shared" si="57"/>
        <v>0</v>
      </c>
      <c r="N37" s="133">
        <f t="shared" si="57"/>
        <v>0</v>
      </c>
      <c r="O37" s="133">
        <f t="shared" si="57"/>
        <v>0</v>
      </c>
      <c r="P37" s="135">
        <f t="shared" si="57"/>
        <v>0</v>
      </c>
      <c r="Q37" s="133">
        <f t="shared" si="57"/>
        <v>0</v>
      </c>
      <c r="R37" s="133">
        <f t="shared" si="57"/>
        <v>0</v>
      </c>
      <c r="S37" s="131">
        <f t="shared" si="57"/>
        <v>0</v>
      </c>
      <c r="T37" s="131">
        <f t="shared" si="57"/>
        <v>0</v>
      </c>
      <c r="U37" s="131">
        <f t="shared" si="57"/>
        <v>0</v>
      </c>
      <c r="V37" s="131">
        <f t="shared" si="57"/>
        <v>0</v>
      </c>
      <c r="W37" s="131">
        <f t="shared" si="57"/>
        <v>0</v>
      </c>
      <c r="X37" s="131">
        <f t="shared" si="57"/>
        <v>0</v>
      </c>
      <c r="Y37" s="131">
        <f t="shared" si="57"/>
        <v>0</v>
      </c>
      <c r="Z37" s="131">
        <f t="shared" si="57"/>
        <v>0</v>
      </c>
      <c r="AA37" s="131">
        <f t="shared" si="57"/>
        <v>0</v>
      </c>
      <c r="AB37" s="131">
        <f t="shared" si="57"/>
        <v>0</v>
      </c>
      <c r="AC37" s="131">
        <f t="shared" si="57"/>
        <v>0</v>
      </c>
      <c r="AD37" s="131">
        <f t="shared" si="57"/>
        <v>0</v>
      </c>
      <c r="AE37" s="134">
        <f t="shared" si="57"/>
        <v>0</v>
      </c>
      <c r="AF37" s="133">
        <f t="shared" si="57"/>
        <v>0</v>
      </c>
      <c r="AG37" s="131">
        <f t="shared" si="57"/>
        <v>0</v>
      </c>
      <c r="AH37" s="131">
        <f t="shared" si="57"/>
        <v>0</v>
      </c>
      <c r="AI37" s="133">
        <f t="shared" si="57"/>
        <v>0</v>
      </c>
      <c r="AJ37" s="133">
        <f t="shared" si="57"/>
        <v>546000000</v>
      </c>
      <c r="AK37" s="134">
        <f t="shared" si="57"/>
        <v>546000000</v>
      </c>
      <c r="AL37" s="133">
        <f t="shared" si="57"/>
        <v>0</v>
      </c>
      <c r="AM37" s="133">
        <f t="shared" ref="AM37:AV37" si="58">+AM38+AM39</f>
        <v>0</v>
      </c>
      <c r="AN37" s="133">
        <f t="shared" si="58"/>
        <v>0</v>
      </c>
      <c r="AO37" s="133">
        <f t="shared" si="58"/>
        <v>0</v>
      </c>
      <c r="AP37" s="133">
        <f t="shared" si="58"/>
        <v>0</v>
      </c>
      <c r="AQ37" s="133">
        <f t="shared" si="58"/>
        <v>0</v>
      </c>
      <c r="AR37" s="133">
        <f t="shared" si="58"/>
        <v>0</v>
      </c>
      <c r="AS37" s="133">
        <f t="shared" si="58"/>
        <v>0</v>
      </c>
      <c r="AT37" s="133">
        <f t="shared" si="58"/>
        <v>0</v>
      </c>
      <c r="AU37" s="133">
        <f t="shared" si="58"/>
        <v>0</v>
      </c>
      <c r="AV37" s="133">
        <f t="shared" si="58"/>
        <v>0</v>
      </c>
      <c r="AW37" s="133">
        <f t="shared" si="57"/>
        <v>546000000</v>
      </c>
      <c r="AX37" s="133">
        <f t="shared" si="57"/>
        <v>23752993</v>
      </c>
      <c r="AY37" s="133">
        <f t="shared" ref="AY37:BI37" si="59">+AY38+AY39</f>
        <v>47102355</v>
      </c>
      <c r="AZ37" s="133">
        <f t="shared" si="59"/>
        <v>28096191</v>
      </c>
      <c r="BA37" s="133">
        <f t="shared" si="59"/>
        <v>51518090</v>
      </c>
      <c r="BB37" s="133">
        <f t="shared" si="59"/>
        <v>50647978</v>
      </c>
      <c r="BC37" s="133">
        <f t="shared" si="59"/>
        <v>59190218</v>
      </c>
      <c r="BD37" s="133">
        <f t="shared" si="59"/>
        <v>0</v>
      </c>
      <c r="BE37" s="133">
        <f t="shared" si="59"/>
        <v>0</v>
      </c>
      <c r="BF37" s="133">
        <f t="shared" si="59"/>
        <v>0</v>
      </c>
      <c r="BG37" s="133">
        <f t="shared" si="59"/>
        <v>0</v>
      </c>
      <c r="BH37" s="133">
        <f t="shared" si="59"/>
        <v>0</v>
      </c>
      <c r="BI37" s="133">
        <f t="shared" si="59"/>
        <v>0</v>
      </c>
      <c r="BJ37" s="133">
        <f t="shared" si="57"/>
        <v>260307825</v>
      </c>
      <c r="BK37" s="133">
        <f t="shared" si="57"/>
        <v>23752993</v>
      </c>
      <c r="BL37" s="133">
        <f t="shared" si="57"/>
        <v>47102355</v>
      </c>
      <c r="BM37" s="133">
        <f t="shared" ref="BM37:CJ37" si="60">+BM38+BM39</f>
        <v>28096191</v>
      </c>
      <c r="BN37" s="133">
        <f t="shared" si="60"/>
        <v>51518090</v>
      </c>
      <c r="BO37" s="133">
        <f t="shared" si="60"/>
        <v>50647978</v>
      </c>
      <c r="BP37" s="133">
        <f t="shared" si="60"/>
        <v>59190218</v>
      </c>
      <c r="BQ37" s="133">
        <f t="shared" si="60"/>
        <v>0</v>
      </c>
      <c r="BR37" s="133">
        <f t="shared" si="60"/>
        <v>0</v>
      </c>
      <c r="BS37" s="133">
        <f t="shared" si="60"/>
        <v>0</v>
      </c>
      <c r="BT37" s="133">
        <f t="shared" si="60"/>
        <v>0</v>
      </c>
      <c r="BU37" s="133">
        <f t="shared" si="60"/>
        <v>0</v>
      </c>
      <c r="BV37" s="133">
        <f t="shared" si="60"/>
        <v>0</v>
      </c>
      <c r="BW37" s="133">
        <f t="shared" si="60"/>
        <v>260307825</v>
      </c>
      <c r="BX37" s="133">
        <f t="shared" si="60"/>
        <v>23752993</v>
      </c>
      <c r="BY37" s="133">
        <f t="shared" si="60"/>
        <v>47102355</v>
      </c>
      <c r="BZ37" s="133">
        <f t="shared" si="60"/>
        <v>28096191</v>
      </c>
      <c r="CA37" s="133">
        <f t="shared" si="60"/>
        <v>51518090</v>
      </c>
      <c r="CB37" s="133">
        <f t="shared" si="60"/>
        <v>50647978</v>
      </c>
      <c r="CC37" s="133">
        <f t="shared" si="60"/>
        <v>59190218</v>
      </c>
      <c r="CD37" s="133">
        <f t="shared" si="60"/>
        <v>0</v>
      </c>
      <c r="CE37" s="133">
        <f t="shared" si="60"/>
        <v>0</v>
      </c>
      <c r="CF37" s="133">
        <f t="shared" si="60"/>
        <v>0</v>
      </c>
      <c r="CG37" s="133">
        <f t="shared" si="60"/>
        <v>0</v>
      </c>
      <c r="CH37" s="133">
        <f t="shared" si="60"/>
        <v>0</v>
      </c>
      <c r="CI37" s="133">
        <f t="shared" si="60"/>
        <v>0</v>
      </c>
      <c r="CJ37" s="133">
        <f t="shared" si="60"/>
        <v>260307825</v>
      </c>
      <c r="CK37" s="133">
        <f t="shared" si="20"/>
        <v>0</v>
      </c>
      <c r="CL37" s="133">
        <f t="shared" si="21"/>
        <v>285692175</v>
      </c>
      <c r="CM37" s="133">
        <f t="shared" si="22"/>
        <v>0</v>
      </c>
      <c r="CN37" s="133">
        <f t="shared" si="23"/>
        <v>0</v>
      </c>
      <c r="CO37" s="63"/>
      <c r="CP37" s="77">
        <f>+CP38+CP39</f>
        <v>546000000</v>
      </c>
      <c r="CQ37" s="77">
        <f t="shared" si="24"/>
        <v>0</v>
      </c>
      <c r="CR37" s="77">
        <f>+CR38+CR39</f>
        <v>546000000</v>
      </c>
      <c r="CS37" s="77">
        <f>+CS38+CS39</f>
        <v>0</v>
      </c>
      <c r="CT37" s="77">
        <f>+CT38+CT39</f>
        <v>260307825</v>
      </c>
      <c r="CU37" s="71">
        <f t="shared" ref="CU37:CU50" si="61">+CT37-BJ37</f>
        <v>0</v>
      </c>
      <c r="CV37" s="77">
        <f>+CV38+CV39</f>
        <v>260307825</v>
      </c>
      <c r="CW37" s="77">
        <f>+CW38+CW39</f>
        <v>0</v>
      </c>
      <c r="CX37" s="77">
        <f>+CX38+CX39</f>
        <v>260307825</v>
      </c>
      <c r="CY37" s="77">
        <f>+CY38+CY39</f>
        <v>0</v>
      </c>
      <c r="DA37" s="71">
        <v>546000000</v>
      </c>
      <c r="DB37" s="71">
        <f>+DA37-AJ37</f>
        <v>0</v>
      </c>
      <c r="DC37" s="71">
        <v>546000000</v>
      </c>
      <c r="DD37" s="71">
        <f>+DC37-AW37</f>
        <v>0</v>
      </c>
      <c r="DE37" s="71">
        <v>260307825</v>
      </c>
      <c r="DF37" s="71">
        <f>+DE37-BJ37</f>
        <v>0</v>
      </c>
      <c r="DG37" s="71">
        <v>260307825</v>
      </c>
      <c r="DH37" s="71">
        <f>+DG37-BW37</f>
        <v>0</v>
      </c>
      <c r="DI37" s="71">
        <v>260307825</v>
      </c>
      <c r="DJ37" s="71">
        <f>+DI37-CJ37</f>
        <v>0</v>
      </c>
    </row>
    <row r="38" spans="1:114" outlineLevel="5">
      <c r="B38" s="64" t="str">
        <f>+C38&amp;D38</f>
        <v>A 1-0-1-9-110</v>
      </c>
      <c r="C38" s="204" t="s">
        <v>230</v>
      </c>
      <c r="D38" s="105">
        <v>10</v>
      </c>
      <c r="E38" s="126" t="s">
        <v>426</v>
      </c>
      <c r="F38" s="127">
        <v>326000000</v>
      </c>
      <c r="G38" s="128">
        <v>0</v>
      </c>
      <c r="H38" s="127">
        <v>0</v>
      </c>
      <c r="I38" s="130">
        <v>0</v>
      </c>
      <c r="J38" s="127">
        <v>0</v>
      </c>
      <c r="K38" s="129">
        <v>0</v>
      </c>
      <c r="L38" s="130">
        <v>0</v>
      </c>
      <c r="M38" s="134">
        <v>0</v>
      </c>
      <c r="N38" s="133">
        <v>0</v>
      </c>
      <c r="O38" s="133">
        <v>0</v>
      </c>
      <c r="P38" s="135">
        <v>0</v>
      </c>
      <c r="Q38" s="127">
        <v>0</v>
      </c>
      <c r="R38" s="127">
        <v>0</v>
      </c>
      <c r="S38" s="130">
        <v>0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0</v>
      </c>
      <c r="AB38" s="130">
        <v>0</v>
      </c>
      <c r="AC38" s="130">
        <v>0</v>
      </c>
      <c r="AD38" s="130">
        <v>0</v>
      </c>
      <c r="AE38" s="128">
        <f t="shared" ref="AE38:AF40" si="62">+G38+I38+K38+M38+O38+Q38+S38+U38+W38+Y38+AA38+AC38</f>
        <v>0</v>
      </c>
      <c r="AF38" s="127">
        <f t="shared" si="62"/>
        <v>0</v>
      </c>
      <c r="AG38" s="130"/>
      <c r="AH38" s="130"/>
      <c r="AI38" s="147"/>
      <c r="AJ38" s="127">
        <f>+F38-AE38+AF38</f>
        <v>326000000</v>
      </c>
      <c r="AK38" s="184">
        <v>326000000</v>
      </c>
      <c r="AL38" s="181">
        <v>0</v>
      </c>
      <c r="AM38" s="181">
        <v>0</v>
      </c>
      <c r="AN38" s="127">
        <v>0</v>
      </c>
      <c r="AO38" s="127">
        <v>0</v>
      </c>
      <c r="AP38" s="127">
        <v>0</v>
      </c>
      <c r="AQ38" s="127"/>
      <c r="AR38" s="127"/>
      <c r="AS38" s="127"/>
      <c r="AT38" s="127"/>
      <c r="AU38" s="127"/>
      <c r="AV38" s="127"/>
      <c r="AW38" s="127">
        <f t="shared" si="35"/>
        <v>326000000</v>
      </c>
      <c r="AX38" s="127">
        <v>0</v>
      </c>
      <c r="AY38" s="127">
        <v>18017754</v>
      </c>
      <c r="AZ38" s="127">
        <v>22177673</v>
      </c>
      <c r="BA38" s="127">
        <v>23746290</v>
      </c>
      <c r="BB38" s="127">
        <v>23463751</v>
      </c>
      <c r="BC38" s="127">
        <v>24348472</v>
      </c>
      <c r="BD38" s="127"/>
      <c r="BE38" s="127"/>
      <c r="BF38" s="127"/>
      <c r="BG38" s="127"/>
      <c r="BH38" s="127"/>
      <c r="BI38" s="127"/>
      <c r="BJ38" s="127">
        <f t="shared" si="40"/>
        <v>111753940</v>
      </c>
      <c r="BK38" s="127">
        <v>0</v>
      </c>
      <c r="BL38" s="127">
        <v>18017754</v>
      </c>
      <c r="BM38" s="127">
        <v>22177673</v>
      </c>
      <c r="BN38" s="127">
        <v>23746290</v>
      </c>
      <c r="BO38" s="127">
        <v>23463751</v>
      </c>
      <c r="BP38" s="127">
        <v>24348472</v>
      </c>
      <c r="BQ38" s="127"/>
      <c r="BR38" s="127"/>
      <c r="BS38" s="127"/>
      <c r="BT38" s="127"/>
      <c r="BU38" s="127"/>
      <c r="BV38" s="127"/>
      <c r="BW38" s="127">
        <f t="shared" si="36"/>
        <v>111753940</v>
      </c>
      <c r="BX38" s="127">
        <v>0</v>
      </c>
      <c r="BY38" s="127">
        <v>18017754</v>
      </c>
      <c r="BZ38" s="127">
        <v>22177673</v>
      </c>
      <c r="CA38" s="127">
        <v>23746290</v>
      </c>
      <c r="CB38" s="127">
        <v>23463751</v>
      </c>
      <c r="CC38" s="127">
        <v>24348472</v>
      </c>
      <c r="CD38" s="127"/>
      <c r="CE38" s="127"/>
      <c r="CF38" s="127"/>
      <c r="CG38" s="127"/>
      <c r="CH38" s="127"/>
      <c r="CI38" s="127"/>
      <c r="CJ38" s="127">
        <f t="shared" si="37"/>
        <v>111753940</v>
      </c>
      <c r="CK38" s="122">
        <f t="shared" si="20"/>
        <v>0</v>
      </c>
      <c r="CL38" s="122">
        <f t="shared" si="21"/>
        <v>214246060</v>
      </c>
      <c r="CM38" s="122">
        <f t="shared" si="22"/>
        <v>0</v>
      </c>
      <c r="CN38" s="122">
        <f t="shared" si="23"/>
        <v>0</v>
      </c>
      <c r="CO38" s="66"/>
      <c r="CP38" s="72">
        <v>326000000</v>
      </c>
      <c r="CQ38" s="72">
        <f t="shared" si="24"/>
        <v>0</v>
      </c>
      <c r="CR38" s="72">
        <v>326000000</v>
      </c>
      <c r="CS38" s="72">
        <f>+AW38-CR38</f>
        <v>0</v>
      </c>
      <c r="CT38" s="72">
        <v>111753940</v>
      </c>
      <c r="CU38" s="72">
        <f t="shared" si="61"/>
        <v>0</v>
      </c>
      <c r="CV38" s="72">
        <v>111753940</v>
      </c>
      <c r="CW38" s="72">
        <f>+BW38-CV38</f>
        <v>0</v>
      </c>
      <c r="CX38" s="72">
        <v>111753940</v>
      </c>
      <c r="CY38" s="72">
        <f>+CJ38-CX38</f>
        <v>0</v>
      </c>
      <c r="DA38" s="72">
        <v>0</v>
      </c>
      <c r="DB38" s="72"/>
      <c r="DC38" s="72">
        <v>0</v>
      </c>
      <c r="DD38" s="72">
        <f>+BH38-DC38</f>
        <v>0</v>
      </c>
      <c r="DE38" s="72">
        <v>0</v>
      </c>
      <c r="DF38" s="72">
        <f t="shared" si="54"/>
        <v>0</v>
      </c>
      <c r="DG38" s="72">
        <v>0</v>
      </c>
      <c r="DH38" s="72">
        <f>+CH38-DG38</f>
        <v>0</v>
      </c>
      <c r="DI38" s="72">
        <v>0</v>
      </c>
      <c r="DJ38" s="72">
        <f>+CU38-DI38</f>
        <v>0</v>
      </c>
    </row>
    <row r="39" spans="1:114" outlineLevel="5">
      <c r="B39" s="64" t="str">
        <f>+C39&amp;D39</f>
        <v>A 1-0-1-9-310</v>
      </c>
      <c r="C39" s="204" t="s">
        <v>231</v>
      </c>
      <c r="D39" s="105">
        <v>10</v>
      </c>
      <c r="E39" s="126" t="s">
        <v>427</v>
      </c>
      <c r="F39" s="127">
        <v>220000000</v>
      </c>
      <c r="G39" s="128">
        <v>0</v>
      </c>
      <c r="H39" s="127">
        <v>0</v>
      </c>
      <c r="I39" s="130">
        <v>0</v>
      </c>
      <c r="J39" s="127">
        <v>0</v>
      </c>
      <c r="K39" s="129">
        <v>0</v>
      </c>
      <c r="L39" s="130">
        <v>0</v>
      </c>
      <c r="M39" s="134">
        <v>0</v>
      </c>
      <c r="N39" s="133">
        <v>0</v>
      </c>
      <c r="O39" s="133">
        <v>0</v>
      </c>
      <c r="P39" s="135">
        <v>0</v>
      </c>
      <c r="Q39" s="127">
        <v>0</v>
      </c>
      <c r="R39" s="127">
        <v>0</v>
      </c>
      <c r="S39" s="130">
        <v>0</v>
      </c>
      <c r="T39" s="130">
        <v>0</v>
      </c>
      <c r="U39" s="130">
        <v>0</v>
      </c>
      <c r="V39" s="130">
        <v>0</v>
      </c>
      <c r="W39" s="130">
        <v>0</v>
      </c>
      <c r="X39" s="130">
        <v>0</v>
      </c>
      <c r="Y39" s="130">
        <v>0</v>
      </c>
      <c r="Z39" s="130">
        <v>0</v>
      </c>
      <c r="AA39" s="130">
        <v>0</v>
      </c>
      <c r="AB39" s="130">
        <v>0</v>
      </c>
      <c r="AC39" s="130">
        <v>0</v>
      </c>
      <c r="AD39" s="130">
        <v>0</v>
      </c>
      <c r="AE39" s="128">
        <f t="shared" si="62"/>
        <v>0</v>
      </c>
      <c r="AF39" s="127">
        <f t="shared" si="62"/>
        <v>0</v>
      </c>
      <c r="AG39" s="130"/>
      <c r="AH39" s="130"/>
      <c r="AI39" s="127"/>
      <c r="AJ39" s="127">
        <f>+F39-AE39+AF39</f>
        <v>220000000</v>
      </c>
      <c r="AK39" s="184">
        <v>220000000</v>
      </c>
      <c r="AL39" s="181">
        <v>0</v>
      </c>
      <c r="AM39" s="181">
        <v>0</v>
      </c>
      <c r="AN39" s="127">
        <v>0</v>
      </c>
      <c r="AO39" s="127">
        <v>0</v>
      </c>
      <c r="AP39" s="127">
        <v>0</v>
      </c>
      <c r="AQ39" s="127"/>
      <c r="AR39" s="127"/>
      <c r="AS39" s="127"/>
      <c r="AT39" s="127"/>
      <c r="AU39" s="127"/>
      <c r="AV39" s="127"/>
      <c r="AW39" s="127">
        <f t="shared" si="35"/>
        <v>220000000</v>
      </c>
      <c r="AX39" s="127">
        <v>23752993</v>
      </c>
      <c r="AY39" s="127">
        <v>29084601</v>
      </c>
      <c r="AZ39" s="127">
        <v>5918518</v>
      </c>
      <c r="BA39" s="127">
        <v>27771800</v>
      </c>
      <c r="BB39" s="127">
        <v>27184227</v>
      </c>
      <c r="BC39" s="127">
        <v>34841746</v>
      </c>
      <c r="BD39" s="127"/>
      <c r="BE39" s="127"/>
      <c r="BF39" s="127"/>
      <c r="BG39" s="127"/>
      <c r="BH39" s="127"/>
      <c r="BI39" s="127"/>
      <c r="BJ39" s="127">
        <f t="shared" si="40"/>
        <v>148553885</v>
      </c>
      <c r="BK39" s="127">
        <v>23752993</v>
      </c>
      <c r="BL39" s="127">
        <v>29084601</v>
      </c>
      <c r="BM39" s="127">
        <v>5918518</v>
      </c>
      <c r="BN39" s="127">
        <v>27771800</v>
      </c>
      <c r="BO39" s="127">
        <v>27184227</v>
      </c>
      <c r="BP39" s="127">
        <v>34841746</v>
      </c>
      <c r="BQ39" s="127"/>
      <c r="BR39" s="127"/>
      <c r="BS39" s="127"/>
      <c r="BT39" s="127"/>
      <c r="BU39" s="127"/>
      <c r="BV39" s="127"/>
      <c r="BW39" s="127">
        <f t="shared" si="36"/>
        <v>148553885</v>
      </c>
      <c r="BX39" s="127">
        <v>23752993</v>
      </c>
      <c r="BY39" s="127">
        <v>29084601</v>
      </c>
      <c r="BZ39" s="127">
        <v>5918518</v>
      </c>
      <c r="CA39" s="127">
        <v>27771800</v>
      </c>
      <c r="CB39" s="127">
        <v>27184227</v>
      </c>
      <c r="CC39" s="127">
        <v>34841746</v>
      </c>
      <c r="CD39" s="127"/>
      <c r="CE39" s="127"/>
      <c r="CF39" s="127"/>
      <c r="CG39" s="127"/>
      <c r="CH39" s="127"/>
      <c r="CI39" s="127"/>
      <c r="CJ39" s="127">
        <f t="shared" si="37"/>
        <v>148553885</v>
      </c>
      <c r="CK39" s="122">
        <f t="shared" si="20"/>
        <v>0</v>
      </c>
      <c r="CL39" s="122">
        <f t="shared" si="21"/>
        <v>71446115</v>
      </c>
      <c r="CM39" s="122">
        <f t="shared" si="22"/>
        <v>0</v>
      </c>
      <c r="CN39" s="122">
        <f t="shared" si="23"/>
        <v>0</v>
      </c>
      <c r="CO39" s="66"/>
      <c r="CP39" s="72">
        <v>220000000</v>
      </c>
      <c r="CQ39" s="72">
        <f t="shared" si="24"/>
        <v>0</v>
      </c>
      <c r="CR39" s="72">
        <v>220000000</v>
      </c>
      <c r="CS39" s="72">
        <f>+AW39-CR39</f>
        <v>0</v>
      </c>
      <c r="CT39" s="72">
        <v>148553885</v>
      </c>
      <c r="CU39" s="72">
        <f t="shared" si="61"/>
        <v>0</v>
      </c>
      <c r="CV39" s="72">
        <v>148553885</v>
      </c>
      <c r="CW39" s="72">
        <f>+BW39-CV39</f>
        <v>0</v>
      </c>
      <c r="CX39" s="72">
        <v>148553885</v>
      </c>
      <c r="CY39" s="72">
        <f>+CJ39-CX39</f>
        <v>0</v>
      </c>
      <c r="DA39" s="72">
        <v>0</v>
      </c>
      <c r="DB39" s="72"/>
      <c r="DC39" s="72">
        <v>0</v>
      </c>
      <c r="DD39" s="72">
        <f>+BH39-DC39</f>
        <v>0</v>
      </c>
      <c r="DE39" s="72">
        <v>0</v>
      </c>
      <c r="DF39" s="72">
        <f t="shared" si="54"/>
        <v>0</v>
      </c>
      <c r="DG39" s="72">
        <v>0</v>
      </c>
      <c r="DH39" s="72">
        <f>+CH39-DG39</f>
        <v>0</v>
      </c>
      <c r="DI39" s="72">
        <v>0</v>
      </c>
      <c r="DJ39" s="72">
        <f>+CU39-DI39</f>
        <v>0</v>
      </c>
    </row>
    <row r="40" spans="1:114" s="73" customFormat="1" outlineLevel="4">
      <c r="B40" s="64" t="str">
        <f>+C40&amp;D40</f>
        <v>A 1-0-1-99910</v>
      </c>
      <c r="C40" s="205" t="s">
        <v>105</v>
      </c>
      <c r="D40" s="118">
        <v>10</v>
      </c>
      <c r="E40" s="132" t="s">
        <v>104</v>
      </c>
      <c r="F40" s="133"/>
      <c r="G40" s="134">
        <v>0</v>
      </c>
      <c r="H40" s="133">
        <v>0</v>
      </c>
      <c r="I40" s="131">
        <v>0</v>
      </c>
      <c r="J40" s="133">
        <v>0</v>
      </c>
      <c r="K40" s="135">
        <v>0</v>
      </c>
      <c r="L40" s="131">
        <v>0</v>
      </c>
      <c r="M40" s="134">
        <v>0</v>
      </c>
      <c r="N40" s="133">
        <v>0</v>
      </c>
      <c r="O40" s="133">
        <v>0</v>
      </c>
      <c r="P40" s="135">
        <v>0</v>
      </c>
      <c r="Q40" s="133">
        <v>0</v>
      </c>
      <c r="R40" s="133">
        <v>0</v>
      </c>
      <c r="S40" s="131">
        <v>0</v>
      </c>
      <c r="T40" s="131">
        <v>0</v>
      </c>
      <c r="U40" s="131">
        <v>0</v>
      </c>
      <c r="V40" s="131">
        <v>0</v>
      </c>
      <c r="W40" s="131">
        <v>0</v>
      </c>
      <c r="X40" s="131">
        <v>0</v>
      </c>
      <c r="Y40" s="131">
        <v>0</v>
      </c>
      <c r="Z40" s="131">
        <v>0</v>
      </c>
      <c r="AA40" s="131">
        <v>0</v>
      </c>
      <c r="AB40" s="131">
        <v>0</v>
      </c>
      <c r="AC40" s="131">
        <v>0</v>
      </c>
      <c r="AD40" s="131">
        <v>0</v>
      </c>
      <c r="AE40" s="128">
        <f t="shared" si="62"/>
        <v>0</v>
      </c>
      <c r="AF40" s="127">
        <f t="shared" si="62"/>
        <v>0</v>
      </c>
      <c r="AG40" s="131"/>
      <c r="AH40" s="131"/>
      <c r="AI40" s="279"/>
      <c r="AJ40" s="127">
        <f>+F40-AE40+AF40</f>
        <v>0</v>
      </c>
      <c r="AK40" s="185">
        <v>0</v>
      </c>
      <c r="AL40" s="181">
        <v>0</v>
      </c>
      <c r="AM40" s="181">
        <v>0</v>
      </c>
      <c r="AN40" s="127">
        <v>0</v>
      </c>
      <c r="AO40" s="133">
        <v>0</v>
      </c>
      <c r="AP40" s="133">
        <v>0</v>
      </c>
      <c r="AQ40" s="133"/>
      <c r="AR40" s="133"/>
      <c r="AS40" s="133"/>
      <c r="AT40" s="133"/>
      <c r="AU40" s="133"/>
      <c r="AV40" s="133"/>
      <c r="AW40" s="127">
        <f t="shared" si="35"/>
        <v>0</v>
      </c>
      <c r="AX40" s="133">
        <v>0</v>
      </c>
      <c r="AY40" s="133">
        <v>0</v>
      </c>
      <c r="AZ40" s="127">
        <v>0</v>
      </c>
      <c r="BA40" s="127">
        <v>0</v>
      </c>
      <c r="BB40" s="133">
        <v>0</v>
      </c>
      <c r="BC40" s="133">
        <v>0</v>
      </c>
      <c r="BD40" s="133"/>
      <c r="BE40" s="133"/>
      <c r="BF40" s="133"/>
      <c r="BG40" s="133"/>
      <c r="BH40" s="133"/>
      <c r="BI40" s="133"/>
      <c r="BJ40" s="127">
        <f t="shared" si="40"/>
        <v>0</v>
      </c>
      <c r="BK40" s="133">
        <v>0</v>
      </c>
      <c r="BL40" s="127">
        <v>0</v>
      </c>
      <c r="BM40" s="127">
        <v>0</v>
      </c>
      <c r="BN40" s="127">
        <v>0</v>
      </c>
      <c r="BO40" s="133">
        <v>0</v>
      </c>
      <c r="BP40" s="133">
        <v>0</v>
      </c>
      <c r="BQ40" s="133"/>
      <c r="BR40" s="133"/>
      <c r="BS40" s="133"/>
      <c r="BT40" s="133"/>
      <c r="BU40" s="133"/>
      <c r="BV40" s="133"/>
      <c r="BW40" s="127">
        <f t="shared" si="36"/>
        <v>0</v>
      </c>
      <c r="BX40" s="133">
        <v>0</v>
      </c>
      <c r="BY40" s="127">
        <v>0</v>
      </c>
      <c r="BZ40" s="127">
        <v>0</v>
      </c>
      <c r="CA40" s="127">
        <v>0</v>
      </c>
      <c r="CB40" s="133">
        <v>0</v>
      </c>
      <c r="CC40" s="133">
        <v>0</v>
      </c>
      <c r="CD40" s="133"/>
      <c r="CE40" s="133"/>
      <c r="CF40" s="133"/>
      <c r="CG40" s="133"/>
      <c r="CH40" s="133"/>
      <c r="CI40" s="133"/>
      <c r="CJ40" s="127">
        <f t="shared" si="37"/>
        <v>0</v>
      </c>
      <c r="CK40" s="122">
        <f t="shared" si="20"/>
        <v>0</v>
      </c>
      <c r="CL40" s="122">
        <f t="shared" si="21"/>
        <v>0</v>
      </c>
      <c r="CM40" s="122">
        <f t="shared" si="22"/>
        <v>0</v>
      </c>
      <c r="CN40" s="122">
        <f t="shared" si="23"/>
        <v>0</v>
      </c>
      <c r="CO40" s="63"/>
      <c r="CP40" s="72">
        <v>0</v>
      </c>
      <c r="CQ40" s="71">
        <f t="shared" si="24"/>
        <v>0</v>
      </c>
      <c r="CR40" s="72">
        <v>0</v>
      </c>
      <c r="CS40" s="72">
        <f>+AW40-CR40</f>
        <v>0</v>
      </c>
      <c r="CT40" s="72">
        <v>0</v>
      </c>
      <c r="CU40" s="72">
        <f t="shared" si="61"/>
        <v>0</v>
      </c>
      <c r="CV40" s="72">
        <v>0</v>
      </c>
      <c r="CW40" s="72">
        <f>+BW40-CV40</f>
        <v>0</v>
      </c>
      <c r="CX40" s="72">
        <v>0</v>
      </c>
      <c r="CY40" s="72">
        <f>+CJ40-CX40</f>
        <v>0</v>
      </c>
      <c r="DA40" s="72">
        <v>0</v>
      </c>
      <c r="DB40" s="71"/>
      <c r="DC40" s="72">
        <v>0</v>
      </c>
      <c r="DD40" s="72">
        <f>+BH40-DC40</f>
        <v>0</v>
      </c>
      <c r="DE40" s="72">
        <v>0</v>
      </c>
      <c r="DF40" s="72">
        <f t="shared" si="54"/>
        <v>0</v>
      </c>
      <c r="DG40" s="72">
        <v>0</v>
      </c>
      <c r="DH40" s="72">
        <f>+CH40-DG40</f>
        <v>0</v>
      </c>
      <c r="DI40" s="72">
        <v>0</v>
      </c>
      <c r="DJ40" s="72">
        <f>+CU40-DI40</f>
        <v>0</v>
      </c>
    </row>
    <row r="41" spans="1:114" s="73" customFormat="1" outlineLevel="4">
      <c r="A41" s="228" t="s">
        <v>12</v>
      </c>
      <c r="C41" s="205" t="s">
        <v>142</v>
      </c>
      <c r="D41" s="118">
        <v>10</v>
      </c>
      <c r="E41" s="132" t="s">
        <v>143</v>
      </c>
      <c r="F41" s="133">
        <f>+F42</f>
        <v>1620000000</v>
      </c>
      <c r="G41" s="134">
        <f t="shared" ref="G41:BL41" si="63">+G42</f>
        <v>0</v>
      </c>
      <c r="H41" s="133">
        <f t="shared" si="63"/>
        <v>0</v>
      </c>
      <c r="I41" s="131">
        <f t="shared" si="63"/>
        <v>0</v>
      </c>
      <c r="J41" s="133">
        <f t="shared" si="63"/>
        <v>0</v>
      </c>
      <c r="K41" s="135">
        <f t="shared" si="63"/>
        <v>0</v>
      </c>
      <c r="L41" s="131">
        <f t="shared" si="63"/>
        <v>0</v>
      </c>
      <c r="M41" s="134">
        <f t="shared" si="63"/>
        <v>0</v>
      </c>
      <c r="N41" s="133">
        <f t="shared" si="63"/>
        <v>600000000</v>
      </c>
      <c r="O41" s="133">
        <f t="shared" si="63"/>
        <v>0</v>
      </c>
      <c r="P41" s="135">
        <f t="shared" si="63"/>
        <v>0</v>
      </c>
      <c r="Q41" s="133">
        <f t="shared" si="63"/>
        <v>0</v>
      </c>
      <c r="R41" s="133">
        <f t="shared" si="63"/>
        <v>0</v>
      </c>
      <c r="S41" s="131">
        <f t="shared" si="63"/>
        <v>0</v>
      </c>
      <c r="T41" s="131">
        <f t="shared" si="63"/>
        <v>0</v>
      </c>
      <c r="U41" s="131">
        <f t="shared" si="63"/>
        <v>0</v>
      </c>
      <c r="V41" s="131">
        <f t="shared" si="63"/>
        <v>0</v>
      </c>
      <c r="W41" s="131">
        <f t="shared" si="63"/>
        <v>0</v>
      </c>
      <c r="X41" s="131">
        <f t="shared" si="63"/>
        <v>0</v>
      </c>
      <c r="Y41" s="131">
        <f t="shared" si="63"/>
        <v>0</v>
      </c>
      <c r="Z41" s="131">
        <f t="shared" si="63"/>
        <v>0</v>
      </c>
      <c r="AA41" s="131">
        <f t="shared" si="63"/>
        <v>0</v>
      </c>
      <c r="AB41" s="131">
        <f t="shared" si="63"/>
        <v>0</v>
      </c>
      <c r="AC41" s="131">
        <f t="shared" si="63"/>
        <v>0</v>
      </c>
      <c r="AD41" s="131">
        <f t="shared" si="63"/>
        <v>0</v>
      </c>
      <c r="AE41" s="134">
        <f t="shared" si="63"/>
        <v>0</v>
      </c>
      <c r="AF41" s="133">
        <f t="shared" si="63"/>
        <v>600000000</v>
      </c>
      <c r="AG41" s="131">
        <f t="shared" si="63"/>
        <v>0</v>
      </c>
      <c r="AH41" s="131">
        <f t="shared" si="63"/>
        <v>0</v>
      </c>
      <c r="AI41" s="133">
        <f t="shared" si="63"/>
        <v>0</v>
      </c>
      <c r="AJ41" s="133">
        <f t="shared" si="63"/>
        <v>2220000000</v>
      </c>
      <c r="AK41" s="134">
        <f t="shared" si="63"/>
        <v>1550813907</v>
      </c>
      <c r="AL41" s="133">
        <f t="shared" si="63"/>
        <v>66000000</v>
      </c>
      <c r="AM41" s="133">
        <f t="shared" si="63"/>
        <v>2500000</v>
      </c>
      <c r="AN41" s="133">
        <f t="shared" si="63"/>
        <v>335879000</v>
      </c>
      <c r="AO41" s="133">
        <f t="shared" si="63"/>
        <v>26000000</v>
      </c>
      <c r="AP41" s="133">
        <f t="shared" si="63"/>
        <v>100000000</v>
      </c>
      <c r="AQ41" s="133">
        <f t="shared" si="63"/>
        <v>0</v>
      </c>
      <c r="AR41" s="133">
        <f t="shared" si="63"/>
        <v>0</v>
      </c>
      <c r="AS41" s="133">
        <f t="shared" si="63"/>
        <v>0</v>
      </c>
      <c r="AT41" s="133">
        <f t="shared" si="63"/>
        <v>0</v>
      </c>
      <c r="AU41" s="133">
        <f t="shared" si="63"/>
        <v>0</v>
      </c>
      <c r="AV41" s="133">
        <f t="shared" si="63"/>
        <v>0</v>
      </c>
      <c r="AW41" s="133">
        <f t="shared" si="63"/>
        <v>2081192907</v>
      </c>
      <c r="AX41" s="133">
        <f t="shared" si="63"/>
        <v>971684730</v>
      </c>
      <c r="AY41" s="133">
        <f t="shared" si="63"/>
        <v>530623053</v>
      </c>
      <c r="AZ41" s="133">
        <f t="shared" si="63"/>
        <v>2500000</v>
      </c>
      <c r="BA41" s="133">
        <f t="shared" si="63"/>
        <v>127000000</v>
      </c>
      <c r="BB41" s="133">
        <f t="shared" si="63"/>
        <v>205879000</v>
      </c>
      <c r="BC41" s="133">
        <f t="shared" si="63"/>
        <v>14933333</v>
      </c>
      <c r="BD41" s="133">
        <f t="shared" si="63"/>
        <v>0</v>
      </c>
      <c r="BE41" s="133">
        <f t="shared" si="63"/>
        <v>0</v>
      </c>
      <c r="BF41" s="133">
        <f t="shared" si="63"/>
        <v>0</v>
      </c>
      <c r="BG41" s="133">
        <f t="shared" si="63"/>
        <v>0</v>
      </c>
      <c r="BH41" s="133">
        <f t="shared" si="63"/>
        <v>0</v>
      </c>
      <c r="BI41" s="133">
        <f t="shared" si="63"/>
        <v>0</v>
      </c>
      <c r="BJ41" s="133">
        <f t="shared" si="63"/>
        <v>1852620116</v>
      </c>
      <c r="BK41" s="133">
        <f t="shared" si="63"/>
        <v>3310000</v>
      </c>
      <c r="BL41" s="133">
        <f t="shared" si="63"/>
        <v>12221329</v>
      </c>
      <c r="BM41" s="133">
        <f t="shared" ref="BM41:CJ41" si="64">+BM42</f>
        <v>125644897</v>
      </c>
      <c r="BN41" s="133">
        <f t="shared" si="64"/>
        <v>120879247</v>
      </c>
      <c r="BO41" s="133">
        <f t="shared" si="64"/>
        <v>159668841</v>
      </c>
      <c r="BP41" s="133">
        <f t="shared" si="64"/>
        <v>119343134</v>
      </c>
      <c r="BQ41" s="133">
        <f t="shared" si="64"/>
        <v>0</v>
      </c>
      <c r="BR41" s="133">
        <f t="shared" si="64"/>
        <v>0</v>
      </c>
      <c r="BS41" s="133">
        <f t="shared" si="64"/>
        <v>0</v>
      </c>
      <c r="BT41" s="133">
        <f t="shared" si="64"/>
        <v>0</v>
      </c>
      <c r="BU41" s="133">
        <f t="shared" si="64"/>
        <v>0</v>
      </c>
      <c r="BV41" s="133">
        <f t="shared" si="64"/>
        <v>0</v>
      </c>
      <c r="BW41" s="133">
        <f t="shared" si="64"/>
        <v>541067448</v>
      </c>
      <c r="BX41" s="133">
        <f t="shared" si="64"/>
        <v>0</v>
      </c>
      <c r="BY41" s="133">
        <f t="shared" si="64"/>
        <v>15531329</v>
      </c>
      <c r="BZ41" s="133">
        <f t="shared" si="64"/>
        <v>125644897</v>
      </c>
      <c r="CA41" s="133">
        <f t="shared" si="64"/>
        <v>120879247</v>
      </c>
      <c r="CB41" s="133">
        <f t="shared" si="64"/>
        <v>159668841</v>
      </c>
      <c r="CC41" s="133">
        <f t="shared" si="64"/>
        <v>119343134</v>
      </c>
      <c r="CD41" s="133">
        <f t="shared" si="64"/>
        <v>0</v>
      </c>
      <c r="CE41" s="133">
        <f t="shared" si="64"/>
        <v>0</v>
      </c>
      <c r="CF41" s="133">
        <f t="shared" si="64"/>
        <v>0</v>
      </c>
      <c r="CG41" s="133">
        <f t="shared" si="64"/>
        <v>0</v>
      </c>
      <c r="CH41" s="133">
        <f t="shared" si="64"/>
        <v>0</v>
      </c>
      <c r="CI41" s="133">
        <f t="shared" si="64"/>
        <v>0</v>
      </c>
      <c r="CJ41" s="133">
        <f t="shared" si="64"/>
        <v>541067448</v>
      </c>
      <c r="CK41" s="133">
        <f t="shared" si="20"/>
        <v>138807093</v>
      </c>
      <c r="CL41" s="133">
        <f t="shared" si="21"/>
        <v>228572791</v>
      </c>
      <c r="CM41" s="133">
        <f t="shared" si="22"/>
        <v>1311552668</v>
      </c>
      <c r="CN41" s="133">
        <f t="shared" si="23"/>
        <v>0</v>
      </c>
      <c r="CO41" s="63"/>
      <c r="CP41" s="77">
        <f>+CP42</f>
        <v>2220000000</v>
      </c>
      <c r="CQ41" s="77">
        <f t="shared" si="24"/>
        <v>0</v>
      </c>
      <c r="CR41" s="77">
        <f>+CR42</f>
        <v>2081192907</v>
      </c>
      <c r="CS41" s="77">
        <f>+CS42</f>
        <v>0</v>
      </c>
      <c r="CT41" s="77">
        <f>+CT42</f>
        <v>1852620116</v>
      </c>
      <c r="CU41" s="71">
        <f t="shared" si="61"/>
        <v>0</v>
      </c>
      <c r="CV41" s="77">
        <f>+CV42</f>
        <v>541067448</v>
      </c>
      <c r="CW41" s="77"/>
      <c r="CX41" s="77">
        <f>+CX42</f>
        <v>541067448</v>
      </c>
      <c r="CY41" s="72">
        <f>+CX41-CJ41</f>
        <v>0</v>
      </c>
      <c r="DA41" s="71">
        <v>2220000000</v>
      </c>
      <c r="DB41" s="71">
        <f>+DA41-AJ41</f>
        <v>0</v>
      </c>
      <c r="DC41" s="71">
        <v>2081192907</v>
      </c>
      <c r="DD41" s="71">
        <f>+DC41-AW41</f>
        <v>0</v>
      </c>
      <c r="DE41" s="71">
        <v>1852620116</v>
      </c>
      <c r="DF41" s="71">
        <f>+DE41-BJ41</f>
        <v>0</v>
      </c>
      <c r="DG41" s="71">
        <v>541067448</v>
      </c>
      <c r="DH41" s="71">
        <f>+DG41-BW41</f>
        <v>0</v>
      </c>
      <c r="DI41" s="71">
        <v>541067448</v>
      </c>
      <c r="DJ41" s="71">
        <f>+DI41-CJ41</f>
        <v>0</v>
      </c>
    </row>
    <row r="42" spans="1:114" outlineLevel="4">
      <c r="B42" s="64" t="str">
        <f>+C42&amp;D42</f>
        <v>A 1-0-2-1210</v>
      </c>
      <c r="C42" s="204" t="s">
        <v>232</v>
      </c>
      <c r="D42" s="105">
        <v>10</v>
      </c>
      <c r="E42" s="126" t="s">
        <v>428</v>
      </c>
      <c r="F42" s="127">
        <v>1620000000</v>
      </c>
      <c r="G42" s="128">
        <v>0</v>
      </c>
      <c r="H42" s="127">
        <v>0</v>
      </c>
      <c r="I42" s="130">
        <v>0</v>
      </c>
      <c r="J42" s="127">
        <v>0</v>
      </c>
      <c r="K42" s="129">
        <v>0</v>
      </c>
      <c r="L42" s="130">
        <v>0</v>
      </c>
      <c r="M42" s="134">
        <v>0</v>
      </c>
      <c r="N42" s="127">
        <v>600000000</v>
      </c>
      <c r="O42" s="133">
        <v>0</v>
      </c>
      <c r="P42" s="135">
        <v>0</v>
      </c>
      <c r="Q42" s="127">
        <v>0</v>
      </c>
      <c r="R42" s="127">
        <v>0</v>
      </c>
      <c r="S42" s="130">
        <v>0</v>
      </c>
      <c r="T42" s="130">
        <v>0</v>
      </c>
      <c r="U42" s="130">
        <v>0</v>
      </c>
      <c r="V42" s="130">
        <v>0</v>
      </c>
      <c r="W42" s="130">
        <v>0</v>
      </c>
      <c r="X42" s="130">
        <v>0</v>
      </c>
      <c r="Y42" s="130">
        <v>0</v>
      </c>
      <c r="Z42" s="130">
        <v>0</v>
      </c>
      <c r="AA42" s="130">
        <v>0</v>
      </c>
      <c r="AB42" s="130">
        <v>0</v>
      </c>
      <c r="AC42" s="130">
        <v>0</v>
      </c>
      <c r="AD42" s="130">
        <v>0</v>
      </c>
      <c r="AE42" s="128">
        <f>+G42+I42+K42+M42+O42+Q42+S42+U42+W42+Y42+AA42+AC42</f>
        <v>0</v>
      </c>
      <c r="AF42" s="127">
        <f>+H42+J42+L42+N42+P42+R42+T42+V42+X42+Z42+AB42+AD42</f>
        <v>600000000</v>
      </c>
      <c r="AG42" s="130"/>
      <c r="AH42" s="130"/>
      <c r="AI42" s="147"/>
      <c r="AJ42" s="127">
        <f>+F42-AE42+AF42</f>
        <v>2220000000</v>
      </c>
      <c r="AK42" s="184">
        <v>1550813907</v>
      </c>
      <c r="AL42" s="181">
        <v>66000000</v>
      </c>
      <c r="AM42" s="181">
        <v>2500000</v>
      </c>
      <c r="AN42" s="127">
        <v>335879000</v>
      </c>
      <c r="AO42" s="127">
        <v>26000000</v>
      </c>
      <c r="AP42" s="127">
        <v>100000000</v>
      </c>
      <c r="AQ42" s="127"/>
      <c r="AR42" s="127"/>
      <c r="AS42" s="127"/>
      <c r="AT42" s="127"/>
      <c r="AU42" s="127"/>
      <c r="AV42" s="127"/>
      <c r="AW42" s="127">
        <f>+SUM(AK42:AV42)</f>
        <v>2081192907</v>
      </c>
      <c r="AX42" s="127">
        <v>971684730</v>
      </c>
      <c r="AY42" s="127">
        <v>530623053</v>
      </c>
      <c r="AZ42" s="127">
        <v>2500000</v>
      </c>
      <c r="BA42" s="127">
        <v>127000000</v>
      </c>
      <c r="BB42" s="127">
        <v>205879000</v>
      </c>
      <c r="BC42" s="127">
        <v>14933333</v>
      </c>
      <c r="BD42" s="127"/>
      <c r="BE42" s="127"/>
      <c r="BF42" s="127"/>
      <c r="BG42" s="127"/>
      <c r="BH42" s="127"/>
      <c r="BI42" s="127"/>
      <c r="BJ42" s="127">
        <f>+SUM(AX42:BI42)</f>
        <v>1852620116</v>
      </c>
      <c r="BK42" s="127">
        <v>3310000</v>
      </c>
      <c r="BL42" s="127">
        <v>12221329</v>
      </c>
      <c r="BM42" s="127">
        <v>125644897</v>
      </c>
      <c r="BN42" s="127">
        <v>120879247</v>
      </c>
      <c r="BO42" s="127">
        <v>159668841</v>
      </c>
      <c r="BP42" s="127">
        <v>119343134</v>
      </c>
      <c r="BQ42" s="127"/>
      <c r="BR42" s="127"/>
      <c r="BS42" s="127"/>
      <c r="BT42" s="127"/>
      <c r="BU42" s="127"/>
      <c r="BV42" s="127"/>
      <c r="BW42" s="127">
        <f>+SUM(BK42:BV42)</f>
        <v>541067448</v>
      </c>
      <c r="BX42" s="127">
        <v>0</v>
      </c>
      <c r="BY42" s="127">
        <v>15531329</v>
      </c>
      <c r="BZ42" s="127">
        <v>125644897</v>
      </c>
      <c r="CA42" s="127">
        <v>120879247</v>
      </c>
      <c r="CB42" s="127">
        <v>159668841</v>
      </c>
      <c r="CC42" s="127">
        <v>119343134</v>
      </c>
      <c r="CD42" s="127"/>
      <c r="CE42" s="127"/>
      <c r="CF42" s="127"/>
      <c r="CG42" s="127"/>
      <c r="CH42" s="127"/>
      <c r="CI42" s="127"/>
      <c r="CJ42" s="127">
        <f>+SUM(BX42:CI42)</f>
        <v>541067448</v>
      </c>
      <c r="CK42" s="122">
        <f t="shared" si="20"/>
        <v>138807093</v>
      </c>
      <c r="CL42" s="122">
        <f t="shared" si="21"/>
        <v>228572791</v>
      </c>
      <c r="CM42" s="122">
        <f t="shared" si="22"/>
        <v>1311552668</v>
      </c>
      <c r="CN42" s="122">
        <f t="shared" si="23"/>
        <v>0</v>
      </c>
      <c r="CO42" s="66"/>
      <c r="CP42" s="72">
        <v>2220000000</v>
      </c>
      <c r="CQ42" s="72">
        <f t="shared" si="24"/>
        <v>0</v>
      </c>
      <c r="CR42" s="72">
        <v>2081192907</v>
      </c>
      <c r="CS42" s="72">
        <f>+AW42-CR42</f>
        <v>0</v>
      </c>
      <c r="CT42" s="72">
        <v>1852620116</v>
      </c>
      <c r="CU42" s="72">
        <f t="shared" si="61"/>
        <v>0</v>
      </c>
      <c r="CV42" s="72">
        <v>541067448</v>
      </c>
      <c r="CW42" s="72">
        <f>+BW42-CV42</f>
        <v>0</v>
      </c>
      <c r="CX42" s="72">
        <v>541067448</v>
      </c>
      <c r="CY42" s="72">
        <f>+CJ42-CX42</f>
        <v>0</v>
      </c>
      <c r="DA42" s="72">
        <v>0</v>
      </c>
      <c r="DB42" s="72"/>
      <c r="DC42" s="72">
        <v>0</v>
      </c>
      <c r="DD42" s="72">
        <f>+BH42-DC42</f>
        <v>0</v>
      </c>
      <c r="DE42" s="72">
        <v>0</v>
      </c>
      <c r="DF42" s="72">
        <f t="shared" si="54"/>
        <v>0</v>
      </c>
      <c r="DG42" s="72">
        <v>0</v>
      </c>
      <c r="DH42" s="72">
        <f>+CH42-DG42</f>
        <v>0</v>
      </c>
      <c r="DI42" s="72">
        <v>0</v>
      </c>
      <c r="DJ42" s="72">
        <f>+CU42-DI42</f>
        <v>0</v>
      </c>
    </row>
    <row r="43" spans="1:114" s="73" customFormat="1" outlineLevel="3">
      <c r="A43" s="228" t="s">
        <v>13</v>
      </c>
      <c r="C43" s="205" t="s">
        <v>144</v>
      </c>
      <c r="D43" s="118">
        <v>10</v>
      </c>
      <c r="E43" s="132" t="s">
        <v>151</v>
      </c>
      <c r="F43" s="133">
        <f>+F44+F50+F55+F56+F57+F58</f>
        <v>39618000000</v>
      </c>
      <c r="G43" s="134">
        <f t="shared" ref="G43:AL43" si="65">+G44+G50+G55+G56+G57+G58</f>
        <v>0</v>
      </c>
      <c r="H43" s="133">
        <f t="shared" si="65"/>
        <v>0</v>
      </c>
      <c r="I43" s="131">
        <f t="shared" si="65"/>
        <v>0</v>
      </c>
      <c r="J43" s="133">
        <f t="shared" si="65"/>
        <v>0</v>
      </c>
      <c r="K43" s="135">
        <f t="shared" si="65"/>
        <v>0</v>
      </c>
      <c r="L43" s="131">
        <f t="shared" si="65"/>
        <v>0</v>
      </c>
      <c r="M43" s="134">
        <f t="shared" si="65"/>
        <v>5950000000</v>
      </c>
      <c r="N43" s="133">
        <f t="shared" si="65"/>
        <v>0</v>
      </c>
      <c r="O43" s="133">
        <f t="shared" si="65"/>
        <v>0</v>
      </c>
      <c r="P43" s="135">
        <f t="shared" si="65"/>
        <v>0</v>
      </c>
      <c r="Q43" s="133">
        <f t="shared" si="65"/>
        <v>0</v>
      </c>
      <c r="R43" s="133">
        <f t="shared" si="65"/>
        <v>0</v>
      </c>
      <c r="S43" s="131">
        <f t="shared" si="65"/>
        <v>0</v>
      </c>
      <c r="T43" s="131">
        <f t="shared" si="65"/>
        <v>0</v>
      </c>
      <c r="U43" s="131">
        <f t="shared" si="65"/>
        <v>0</v>
      </c>
      <c r="V43" s="131">
        <f t="shared" si="65"/>
        <v>0</v>
      </c>
      <c r="W43" s="131">
        <f t="shared" si="65"/>
        <v>0</v>
      </c>
      <c r="X43" s="131">
        <f t="shared" si="65"/>
        <v>0</v>
      </c>
      <c r="Y43" s="131">
        <f t="shared" si="65"/>
        <v>0</v>
      </c>
      <c r="Z43" s="131">
        <f t="shared" si="65"/>
        <v>0</v>
      </c>
      <c r="AA43" s="131">
        <f t="shared" si="65"/>
        <v>0</v>
      </c>
      <c r="AB43" s="131">
        <f t="shared" si="65"/>
        <v>0</v>
      </c>
      <c r="AC43" s="131">
        <f t="shared" si="65"/>
        <v>0</v>
      </c>
      <c r="AD43" s="131">
        <f t="shared" si="65"/>
        <v>0</v>
      </c>
      <c r="AE43" s="134">
        <f t="shared" si="65"/>
        <v>5950000000</v>
      </c>
      <c r="AF43" s="133">
        <f t="shared" si="65"/>
        <v>0</v>
      </c>
      <c r="AG43" s="131">
        <f t="shared" si="65"/>
        <v>0</v>
      </c>
      <c r="AH43" s="131">
        <f t="shared" si="65"/>
        <v>0</v>
      </c>
      <c r="AI43" s="133">
        <f t="shared" si="65"/>
        <v>0</v>
      </c>
      <c r="AJ43" s="133">
        <f>+AJ44+AJ50+AJ55+AJ56+AJ57+AJ58</f>
        <v>33668000000</v>
      </c>
      <c r="AK43" s="134">
        <f>+AK44+AK50+AK55+AK56+AK57+AK58</f>
        <v>33101687383</v>
      </c>
      <c r="AL43" s="133">
        <f t="shared" si="65"/>
        <v>0</v>
      </c>
      <c r="AM43" s="133">
        <f t="shared" ref="AM43:AX43" si="66">+AM44+AM50+AM55+AM56+AM57+AM58</f>
        <v>0</v>
      </c>
      <c r="AN43" s="133">
        <f t="shared" si="66"/>
        <v>0</v>
      </c>
      <c r="AO43" s="133">
        <f t="shared" si="66"/>
        <v>0</v>
      </c>
      <c r="AP43" s="133">
        <f t="shared" si="66"/>
        <v>0</v>
      </c>
      <c r="AQ43" s="133">
        <f t="shared" si="66"/>
        <v>0</v>
      </c>
      <c r="AR43" s="133">
        <f t="shared" si="66"/>
        <v>0</v>
      </c>
      <c r="AS43" s="133">
        <f t="shared" si="66"/>
        <v>0</v>
      </c>
      <c r="AT43" s="133">
        <f t="shared" si="66"/>
        <v>0</v>
      </c>
      <c r="AU43" s="133">
        <f t="shared" si="66"/>
        <v>0</v>
      </c>
      <c r="AV43" s="133">
        <f t="shared" si="66"/>
        <v>0</v>
      </c>
      <c r="AW43" s="133">
        <f>+AW44+AW50+AW55+AW56+AW57+AW58</f>
        <v>33101687383</v>
      </c>
      <c r="AX43" s="133">
        <f t="shared" si="66"/>
        <v>2241703383</v>
      </c>
      <c r="AY43" s="133">
        <f t="shared" ref="AY43:BK43" si="67">+AY44+AY50+AY55+AY56+AY57+AY58</f>
        <v>2335867179</v>
      </c>
      <c r="AZ43" s="133">
        <f t="shared" si="67"/>
        <v>2342504365</v>
      </c>
      <c r="BA43" s="133">
        <f t="shared" si="67"/>
        <v>2397751848</v>
      </c>
      <c r="BB43" s="133">
        <f>+BB44+BB50+BB55+BB56+BB57+BB58</f>
        <v>2419945759</v>
      </c>
      <c r="BC43" s="133">
        <f t="shared" si="67"/>
        <v>2584582788</v>
      </c>
      <c r="BD43" s="133">
        <f t="shared" si="67"/>
        <v>0</v>
      </c>
      <c r="BE43" s="133">
        <f t="shared" si="67"/>
        <v>0</v>
      </c>
      <c r="BF43" s="133">
        <f t="shared" si="67"/>
        <v>0</v>
      </c>
      <c r="BG43" s="133">
        <f t="shared" si="67"/>
        <v>0</v>
      </c>
      <c r="BH43" s="133">
        <f t="shared" si="67"/>
        <v>0</v>
      </c>
      <c r="BI43" s="133">
        <f t="shared" si="67"/>
        <v>0</v>
      </c>
      <c r="BJ43" s="133">
        <f>+BJ44+BJ50+BJ55+BJ56+BJ57+BJ58</f>
        <v>14322355322</v>
      </c>
      <c r="BK43" s="133">
        <f t="shared" si="67"/>
        <v>2241703383</v>
      </c>
      <c r="BL43" s="133">
        <f t="shared" ref="BL43:CJ43" si="68">+BL44+BL50+BL55+BL56+BL57+BL58</f>
        <v>2335867179</v>
      </c>
      <c r="BM43" s="133">
        <f t="shared" si="68"/>
        <v>2341490621</v>
      </c>
      <c r="BN43" s="133">
        <f t="shared" si="68"/>
        <v>2397876548</v>
      </c>
      <c r="BO43" s="133">
        <f>+BO44+BO50+BO55+BO56+BO57+BO58</f>
        <v>2419945759</v>
      </c>
      <c r="BP43" s="133">
        <f t="shared" si="68"/>
        <v>2584582788</v>
      </c>
      <c r="BQ43" s="133">
        <f t="shared" si="68"/>
        <v>0</v>
      </c>
      <c r="BR43" s="133">
        <f t="shared" si="68"/>
        <v>0</v>
      </c>
      <c r="BS43" s="133">
        <f t="shared" si="68"/>
        <v>0</v>
      </c>
      <c r="BT43" s="133">
        <f t="shared" si="68"/>
        <v>0</v>
      </c>
      <c r="BU43" s="133">
        <f t="shared" si="68"/>
        <v>0</v>
      </c>
      <c r="BV43" s="133">
        <f t="shared" si="68"/>
        <v>0</v>
      </c>
      <c r="BW43" s="133">
        <f>+BW44+BW50+BW55+BW56+BW57+BW58</f>
        <v>14321466278</v>
      </c>
      <c r="BX43" s="133">
        <f t="shared" si="68"/>
        <v>2241703383</v>
      </c>
      <c r="BY43" s="133">
        <f t="shared" si="68"/>
        <v>2335867179</v>
      </c>
      <c r="BZ43" s="133">
        <f t="shared" si="68"/>
        <v>2341490621</v>
      </c>
      <c r="CA43" s="133">
        <f t="shared" si="68"/>
        <v>2397876548</v>
      </c>
      <c r="CB43" s="133">
        <f t="shared" si="68"/>
        <v>2027914551</v>
      </c>
      <c r="CC43" s="133">
        <f t="shared" si="68"/>
        <v>2976613996</v>
      </c>
      <c r="CD43" s="133">
        <f t="shared" si="68"/>
        <v>0</v>
      </c>
      <c r="CE43" s="133">
        <f t="shared" si="68"/>
        <v>0</v>
      </c>
      <c r="CF43" s="133">
        <f t="shared" si="68"/>
        <v>0</v>
      </c>
      <c r="CG43" s="133">
        <f t="shared" si="68"/>
        <v>0</v>
      </c>
      <c r="CH43" s="133">
        <f t="shared" si="68"/>
        <v>0</v>
      </c>
      <c r="CI43" s="133">
        <f t="shared" si="68"/>
        <v>0</v>
      </c>
      <c r="CJ43" s="133">
        <f t="shared" si="68"/>
        <v>14321466278</v>
      </c>
      <c r="CK43" s="133">
        <f t="shared" si="20"/>
        <v>566312617</v>
      </c>
      <c r="CL43" s="133">
        <f t="shared" si="21"/>
        <v>18779332061</v>
      </c>
      <c r="CM43" s="133">
        <f t="shared" si="22"/>
        <v>889044</v>
      </c>
      <c r="CN43" s="133">
        <f t="shared" si="23"/>
        <v>0</v>
      </c>
      <c r="CO43" s="66"/>
      <c r="CP43" s="77">
        <f>+CP44+CP50+CP55+CP56+CP57+CP58</f>
        <v>33668000000</v>
      </c>
      <c r="CQ43" s="77">
        <f t="shared" si="24"/>
        <v>0</v>
      </c>
      <c r="CR43" s="77">
        <f>+CR44+CR50+CR55+CR56+CR57+CR58</f>
        <v>33101687383</v>
      </c>
      <c r="CS43" s="77">
        <f>+CS44+CS50+CS55+CS56+CS57+CS58</f>
        <v>0</v>
      </c>
      <c r="CT43" s="77">
        <f>+CT44+CT50+CT55+CT56+CT57+CT58</f>
        <v>14322355322</v>
      </c>
      <c r="CU43" s="71">
        <f t="shared" si="61"/>
        <v>0</v>
      </c>
      <c r="CV43" s="77">
        <f>+CV44+CV50+CV55+CV56+CV57+CV58</f>
        <v>14321466278</v>
      </c>
      <c r="CW43" s="77"/>
      <c r="CX43" s="77">
        <f>+CX44+CX50+CX55+CX56+CX57+CX58</f>
        <v>14321466278</v>
      </c>
      <c r="CY43" s="72">
        <f>+CX43-CJ43</f>
        <v>0</v>
      </c>
      <c r="DA43" s="71">
        <v>33668000000</v>
      </c>
      <c r="DB43" s="71">
        <f>+DA43-AJ43</f>
        <v>0</v>
      </c>
      <c r="DC43" s="71">
        <v>33101687383</v>
      </c>
      <c r="DD43" s="71">
        <f>+DC43-AW43</f>
        <v>0</v>
      </c>
      <c r="DE43" s="71">
        <v>14322355322</v>
      </c>
      <c r="DF43" s="71">
        <f>+DE43-BJ43</f>
        <v>0</v>
      </c>
      <c r="DG43" s="71">
        <v>14321466278</v>
      </c>
      <c r="DH43" s="71">
        <f>+DG43-BW43</f>
        <v>0</v>
      </c>
      <c r="DI43" s="71">
        <v>14321466278</v>
      </c>
      <c r="DJ43" s="71">
        <f>+DI43-CJ43</f>
        <v>0</v>
      </c>
    </row>
    <row r="44" spans="1:114" s="73" customFormat="1" outlineLevel="4">
      <c r="C44" s="205" t="s">
        <v>145</v>
      </c>
      <c r="D44" s="118">
        <v>10</v>
      </c>
      <c r="E44" s="132" t="s">
        <v>146</v>
      </c>
      <c r="F44" s="133">
        <f>SUM(F45:F49)</f>
        <v>20997540000</v>
      </c>
      <c r="G44" s="134">
        <f t="shared" ref="G44:AL44" si="69">SUM(G45:G49)</f>
        <v>0</v>
      </c>
      <c r="H44" s="133">
        <f t="shared" si="69"/>
        <v>0</v>
      </c>
      <c r="I44" s="131">
        <f t="shared" si="69"/>
        <v>0</v>
      </c>
      <c r="J44" s="133">
        <f t="shared" si="69"/>
        <v>0</v>
      </c>
      <c r="K44" s="135">
        <f t="shared" si="69"/>
        <v>0</v>
      </c>
      <c r="L44" s="131">
        <f t="shared" si="69"/>
        <v>0</v>
      </c>
      <c r="M44" s="134">
        <f t="shared" si="69"/>
        <v>3600000000</v>
      </c>
      <c r="N44" s="133">
        <f t="shared" si="69"/>
        <v>0</v>
      </c>
      <c r="O44" s="133">
        <f t="shared" si="69"/>
        <v>0</v>
      </c>
      <c r="P44" s="135">
        <f t="shared" si="69"/>
        <v>0</v>
      </c>
      <c r="Q44" s="133">
        <f t="shared" si="69"/>
        <v>0</v>
      </c>
      <c r="R44" s="133">
        <f t="shared" si="69"/>
        <v>0</v>
      </c>
      <c r="S44" s="131">
        <f t="shared" si="69"/>
        <v>0</v>
      </c>
      <c r="T44" s="131">
        <f t="shared" si="69"/>
        <v>0</v>
      </c>
      <c r="U44" s="131">
        <f t="shared" si="69"/>
        <v>0</v>
      </c>
      <c r="V44" s="131">
        <f t="shared" si="69"/>
        <v>0</v>
      </c>
      <c r="W44" s="131">
        <f t="shared" si="69"/>
        <v>0</v>
      </c>
      <c r="X44" s="131">
        <f t="shared" si="69"/>
        <v>0</v>
      </c>
      <c r="Y44" s="131">
        <f t="shared" si="69"/>
        <v>0</v>
      </c>
      <c r="Z44" s="131">
        <f t="shared" si="69"/>
        <v>0</v>
      </c>
      <c r="AA44" s="131">
        <f t="shared" si="69"/>
        <v>0</v>
      </c>
      <c r="AB44" s="131">
        <f t="shared" si="69"/>
        <v>0</v>
      </c>
      <c r="AC44" s="131">
        <f t="shared" si="69"/>
        <v>0</v>
      </c>
      <c r="AD44" s="131">
        <f t="shared" si="69"/>
        <v>0</v>
      </c>
      <c r="AE44" s="134">
        <f t="shared" si="69"/>
        <v>3600000000</v>
      </c>
      <c r="AF44" s="133">
        <f t="shared" si="69"/>
        <v>0</v>
      </c>
      <c r="AG44" s="131">
        <f t="shared" si="69"/>
        <v>0</v>
      </c>
      <c r="AH44" s="131">
        <f t="shared" si="69"/>
        <v>0</v>
      </c>
      <c r="AI44" s="133">
        <f t="shared" si="69"/>
        <v>0</v>
      </c>
      <c r="AJ44" s="133">
        <f>SUM(AJ45:AJ49)</f>
        <v>17397540000</v>
      </c>
      <c r="AK44" s="134">
        <f>SUM(AK45:AK49)</f>
        <v>17000000000</v>
      </c>
      <c r="AL44" s="133">
        <f t="shared" si="69"/>
        <v>0</v>
      </c>
      <c r="AM44" s="133">
        <f t="shared" ref="AM44:AX44" si="70">SUM(AM45:AM49)</f>
        <v>0</v>
      </c>
      <c r="AN44" s="133">
        <f t="shared" si="70"/>
        <v>0</v>
      </c>
      <c r="AO44" s="133">
        <f t="shared" si="70"/>
        <v>0</v>
      </c>
      <c r="AP44" s="133">
        <f t="shared" si="70"/>
        <v>0</v>
      </c>
      <c r="AQ44" s="133">
        <f t="shared" si="70"/>
        <v>0</v>
      </c>
      <c r="AR44" s="133">
        <f t="shared" si="70"/>
        <v>0</v>
      </c>
      <c r="AS44" s="133">
        <f t="shared" si="70"/>
        <v>0</v>
      </c>
      <c r="AT44" s="133">
        <f t="shared" si="70"/>
        <v>0</v>
      </c>
      <c r="AU44" s="133">
        <f t="shared" si="70"/>
        <v>0</v>
      </c>
      <c r="AV44" s="133">
        <f t="shared" si="70"/>
        <v>0</v>
      </c>
      <c r="AW44" s="133">
        <f>SUM(AW45:AW49)</f>
        <v>17000000000</v>
      </c>
      <c r="AX44" s="133">
        <f t="shared" si="70"/>
        <v>1126804843</v>
      </c>
      <c r="AY44" s="133">
        <f t="shared" ref="AY44:BK44" si="71">SUM(AY45:AY49)</f>
        <v>1195838443</v>
      </c>
      <c r="AZ44" s="133">
        <f t="shared" si="71"/>
        <v>1201686265</v>
      </c>
      <c r="BA44" s="133">
        <f t="shared" si="71"/>
        <v>1235632863</v>
      </c>
      <c r="BB44" s="133">
        <f>SUM(BB45:BB49)</f>
        <v>1246307201</v>
      </c>
      <c r="BC44" s="133">
        <f t="shared" si="71"/>
        <v>1301039648</v>
      </c>
      <c r="BD44" s="133">
        <f t="shared" si="71"/>
        <v>0</v>
      </c>
      <c r="BE44" s="133">
        <f t="shared" si="71"/>
        <v>0</v>
      </c>
      <c r="BF44" s="133">
        <f t="shared" si="71"/>
        <v>0</v>
      </c>
      <c r="BG44" s="133">
        <f t="shared" si="71"/>
        <v>0</v>
      </c>
      <c r="BH44" s="133">
        <f t="shared" si="71"/>
        <v>0</v>
      </c>
      <c r="BI44" s="133">
        <f t="shared" si="71"/>
        <v>0</v>
      </c>
      <c r="BJ44" s="133">
        <f>SUM(BJ45:BJ49)</f>
        <v>7307309263</v>
      </c>
      <c r="BK44" s="133">
        <f t="shared" si="71"/>
        <v>1126804843</v>
      </c>
      <c r="BL44" s="133">
        <f t="shared" ref="BL44:CJ44" si="72">SUM(BL45:BL49)</f>
        <v>1195838443</v>
      </c>
      <c r="BM44" s="133">
        <f t="shared" si="72"/>
        <v>1200672521</v>
      </c>
      <c r="BN44" s="133">
        <f t="shared" si="72"/>
        <v>1235757563</v>
      </c>
      <c r="BO44" s="133">
        <f>SUM(BO45:BO49)</f>
        <v>1246307201</v>
      </c>
      <c r="BP44" s="133">
        <f t="shared" si="72"/>
        <v>1301039648</v>
      </c>
      <c r="BQ44" s="133">
        <f t="shared" si="72"/>
        <v>0</v>
      </c>
      <c r="BR44" s="133">
        <f t="shared" si="72"/>
        <v>0</v>
      </c>
      <c r="BS44" s="133">
        <f t="shared" si="72"/>
        <v>0</v>
      </c>
      <c r="BT44" s="133">
        <f t="shared" si="72"/>
        <v>0</v>
      </c>
      <c r="BU44" s="133">
        <f t="shared" si="72"/>
        <v>0</v>
      </c>
      <c r="BV44" s="133">
        <f t="shared" si="72"/>
        <v>0</v>
      </c>
      <c r="BW44" s="133">
        <f>SUM(BW45:BW49)</f>
        <v>7306420219</v>
      </c>
      <c r="BX44" s="133">
        <f t="shared" si="72"/>
        <v>1126804843</v>
      </c>
      <c r="BY44" s="133">
        <f t="shared" si="72"/>
        <v>1195838443</v>
      </c>
      <c r="BZ44" s="133">
        <f t="shared" si="72"/>
        <v>1200672521</v>
      </c>
      <c r="CA44" s="133">
        <f t="shared" si="72"/>
        <v>1235757563</v>
      </c>
      <c r="CB44" s="133">
        <f t="shared" si="72"/>
        <v>1246307201</v>
      </c>
      <c r="CC44" s="133">
        <f t="shared" si="72"/>
        <v>1301039648</v>
      </c>
      <c r="CD44" s="133">
        <f t="shared" si="72"/>
        <v>0</v>
      </c>
      <c r="CE44" s="133">
        <f t="shared" si="72"/>
        <v>0</v>
      </c>
      <c r="CF44" s="133">
        <f t="shared" si="72"/>
        <v>0</v>
      </c>
      <c r="CG44" s="133">
        <f t="shared" si="72"/>
        <v>0</v>
      </c>
      <c r="CH44" s="133">
        <f t="shared" si="72"/>
        <v>0</v>
      </c>
      <c r="CI44" s="133">
        <f t="shared" si="72"/>
        <v>0</v>
      </c>
      <c r="CJ44" s="133">
        <f t="shared" si="72"/>
        <v>7306420219</v>
      </c>
      <c r="CK44" s="133">
        <f t="shared" si="20"/>
        <v>397540000</v>
      </c>
      <c r="CL44" s="133">
        <f t="shared" si="21"/>
        <v>9692690737</v>
      </c>
      <c r="CM44" s="133">
        <f t="shared" si="22"/>
        <v>889044</v>
      </c>
      <c r="CN44" s="133">
        <f t="shared" si="23"/>
        <v>0</v>
      </c>
      <c r="CO44" s="66"/>
      <c r="CP44" s="77">
        <f>SUM(CP45:CP49)</f>
        <v>17397540000</v>
      </c>
      <c r="CQ44" s="77">
        <f t="shared" si="24"/>
        <v>0</v>
      </c>
      <c r="CR44" s="77">
        <f>SUM(CR45:CR49)</f>
        <v>17000000000</v>
      </c>
      <c r="CS44" s="77">
        <f>SUM(CS45:CS49)</f>
        <v>0</v>
      </c>
      <c r="CT44" s="77">
        <f>SUM(CT45:CT49)</f>
        <v>7307309263</v>
      </c>
      <c r="CU44" s="71">
        <f t="shared" si="61"/>
        <v>0</v>
      </c>
      <c r="CV44" s="77">
        <f>SUM(CV45:CV49)</f>
        <v>7306420219</v>
      </c>
      <c r="CW44" s="77"/>
      <c r="CX44" s="77">
        <f>SUM(CX45:CX49)</f>
        <v>7306420219</v>
      </c>
      <c r="CY44" s="72">
        <f>+CX44-CJ44</f>
        <v>0</v>
      </c>
      <c r="DA44" s="77">
        <f>SUM(DA45:DA49)</f>
        <v>0</v>
      </c>
      <c r="DB44" s="77"/>
      <c r="DC44" s="77">
        <f>SUM(DC45:DC49)</f>
        <v>0</v>
      </c>
      <c r="DD44" s="77">
        <f>SUM(DD45:DD49)</f>
        <v>0</v>
      </c>
      <c r="DE44" s="77">
        <f>SUM(DE45:DE49)</f>
        <v>0</v>
      </c>
      <c r="DF44" s="71">
        <f t="shared" si="54"/>
        <v>0</v>
      </c>
      <c r="DG44" s="77">
        <f>SUM(DG45:DG49)</f>
        <v>0</v>
      </c>
      <c r="DH44" s="77"/>
      <c r="DI44" s="77">
        <f>SUM(DI45:DI49)</f>
        <v>0</v>
      </c>
      <c r="DJ44" s="72">
        <f>+DI44-CU44</f>
        <v>0</v>
      </c>
    </row>
    <row r="45" spans="1:114" outlineLevel="5">
      <c r="B45" s="64" t="str">
        <f t="shared" ref="B45:B58" si="73">+C45&amp;D45</f>
        <v>A 1-0-5-1-110</v>
      </c>
      <c r="C45" s="204" t="s">
        <v>85</v>
      </c>
      <c r="D45" s="105">
        <v>10</v>
      </c>
      <c r="E45" s="126" t="s">
        <v>447</v>
      </c>
      <c r="F45" s="127">
        <v>3961800000</v>
      </c>
      <c r="G45" s="128">
        <v>0</v>
      </c>
      <c r="H45" s="127">
        <v>0</v>
      </c>
      <c r="I45" s="130">
        <v>0</v>
      </c>
      <c r="J45" s="127">
        <v>0</v>
      </c>
      <c r="K45" s="129">
        <v>0</v>
      </c>
      <c r="L45" s="130">
        <v>0</v>
      </c>
      <c r="M45" s="127">
        <v>800000000</v>
      </c>
      <c r="N45" s="133">
        <v>0</v>
      </c>
      <c r="O45" s="133">
        <v>0</v>
      </c>
      <c r="P45" s="135">
        <v>0</v>
      </c>
      <c r="Q45" s="127">
        <v>0</v>
      </c>
      <c r="R45" s="127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0</v>
      </c>
      <c r="X45" s="130">
        <v>0</v>
      </c>
      <c r="Y45" s="130">
        <v>0</v>
      </c>
      <c r="Z45" s="130">
        <v>0</v>
      </c>
      <c r="AA45" s="130">
        <v>0</v>
      </c>
      <c r="AB45" s="130">
        <v>0</v>
      </c>
      <c r="AC45" s="130">
        <v>0</v>
      </c>
      <c r="AD45" s="130">
        <v>0</v>
      </c>
      <c r="AE45" s="128">
        <f t="shared" ref="AE45:AF49" si="74">+G45+I45+K45+M45+O45+Q45+S45+U45+W45+Y45+AA45+AC45</f>
        <v>800000000</v>
      </c>
      <c r="AF45" s="127">
        <f t="shared" si="74"/>
        <v>0</v>
      </c>
      <c r="AG45" s="130"/>
      <c r="AH45" s="130"/>
      <c r="AI45" s="147"/>
      <c r="AJ45" s="127">
        <f>+F45-AE45+AF45</f>
        <v>3161800000</v>
      </c>
      <c r="AK45" s="184">
        <v>3100000000</v>
      </c>
      <c r="AL45" s="181">
        <v>0</v>
      </c>
      <c r="AM45" s="181">
        <v>0</v>
      </c>
      <c r="AN45" s="127">
        <v>0</v>
      </c>
      <c r="AO45" s="127">
        <v>0</v>
      </c>
      <c r="AP45" s="127">
        <v>0</v>
      </c>
      <c r="AQ45" s="127"/>
      <c r="AR45" s="127"/>
      <c r="AS45" s="127"/>
      <c r="AT45" s="127"/>
      <c r="AU45" s="127"/>
      <c r="AV45" s="127"/>
      <c r="AW45" s="127">
        <f t="shared" ref="AW45:AW58" si="75">+SUM(AK45:AV45)</f>
        <v>3100000000</v>
      </c>
      <c r="AX45" s="127">
        <v>230714200</v>
      </c>
      <c r="AY45" s="127">
        <v>246559000</v>
      </c>
      <c r="AZ45" s="127">
        <v>255389600</v>
      </c>
      <c r="BA45" s="127">
        <v>256595400</v>
      </c>
      <c r="BB45" s="127">
        <v>271052900</v>
      </c>
      <c r="BC45" s="127">
        <v>289376300</v>
      </c>
      <c r="BD45" s="127"/>
      <c r="BE45" s="127"/>
      <c r="BF45" s="127"/>
      <c r="BG45" s="127"/>
      <c r="BH45" s="127"/>
      <c r="BI45" s="127"/>
      <c r="BJ45" s="127">
        <f t="shared" ref="BJ45:BJ58" si="76">+SUM(AX45:BI45)</f>
        <v>1549687400</v>
      </c>
      <c r="BK45" s="127">
        <v>230714200</v>
      </c>
      <c r="BL45" s="127">
        <v>246559000</v>
      </c>
      <c r="BM45" s="127">
        <v>255389600</v>
      </c>
      <c r="BN45" s="127">
        <v>256595400</v>
      </c>
      <c r="BO45" s="127">
        <v>271052900</v>
      </c>
      <c r="BP45" s="127">
        <v>289376300</v>
      </c>
      <c r="BQ45" s="127"/>
      <c r="BR45" s="127"/>
      <c r="BS45" s="127"/>
      <c r="BT45" s="127"/>
      <c r="BU45" s="127"/>
      <c r="BV45" s="127"/>
      <c r="BW45" s="127">
        <f t="shared" ref="BW45:BW58" si="77">+SUM(BK45:BV45)</f>
        <v>1549687400</v>
      </c>
      <c r="BX45" s="127">
        <v>230714200</v>
      </c>
      <c r="BY45" s="127">
        <v>246559000</v>
      </c>
      <c r="BZ45" s="127">
        <v>255389600</v>
      </c>
      <c r="CA45" s="127">
        <v>256595400</v>
      </c>
      <c r="CB45" s="127">
        <v>271052900</v>
      </c>
      <c r="CC45" s="127">
        <v>289376300</v>
      </c>
      <c r="CD45" s="127"/>
      <c r="CE45" s="127"/>
      <c r="CF45" s="127"/>
      <c r="CG45" s="127"/>
      <c r="CH45" s="127"/>
      <c r="CI45" s="127"/>
      <c r="CJ45" s="127">
        <f t="shared" ref="CJ45:CJ58" si="78">+SUM(BX45:CI45)</f>
        <v>1549687400</v>
      </c>
      <c r="CK45" s="122">
        <f t="shared" si="20"/>
        <v>61800000</v>
      </c>
      <c r="CL45" s="122">
        <f t="shared" si="21"/>
        <v>1550312600</v>
      </c>
      <c r="CM45" s="122">
        <f t="shared" si="22"/>
        <v>0</v>
      </c>
      <c r="CN45" s="122">
        <f t="shared" si="23"/>
        <v>0</v>
      </c>
      <c r="CO45" s="66"/>
      <c r="CP45" s="72">
        <v>3161800000</v>
      </c>
      <c r="CQ45" s="72">
        <f t="shared" si="24"/>
        <v>0</v>
      </c>
      <c r="CR45" s="72">
        <v>3100000000</v>
      </c>
      <c r="CS45" s="72">
        <f>+AW45-CR45</f>
        <v>0</v>
      </c>
      <c r="CT45" s="72">
        <v>1549687400</v>
      </c>
      <c r="CU45" s="72">
        <f t="shared" si="61"/>
        <v>0</v>
      </c>
      <c r="CV45" s="72">
        <v>1549687400</v>
      </c>
      <c r="CW45" s="72">
        <f>+BW45-CV45</f>
        <v>0</v>
      </c>
      <c r="CX45" s="72">
        <v>1549687400</v>
      </c>
      <c r="CY45" s="72">
        <f>+CJ45-CX45</f>
        <v>0</v>
      </c>
      <c r="DA45" s="72">
        <v>0</v>
      </c>
      <c r="DB45" s="72"/>
      <c r="DC45" s="72">
        <v>0</v>
      </c>
      <c r="DD45" s="72">
        <f>+BH45-DC45</f>
        <v>0</v>
      </c>
      <c r="DE45" s="72">
        <v>0</v>
      </c>
      <c r="DF45" s="72">
        <f t="shared" si="54"/>
        <v>0</v>
      </c>
      <c r="DG45" s="72">
        <v>0</v>
      </c>
      <c r="DH45" s="72">
        <f>+CH45-DG45</f>
        <v>0</v>
      </c>
      <c r="DI45" s="72">
        <v>0</v>
      </c>
      <c r="DJ45" s="72">
        <f>+CU45-DI45</f>
        <v>0</v>
      </c>
    </row>
    <row r="46" spans="1:114" outlineLevel="5">
      <c r="B46" s="64" t="str">
        <f t="shared" si="73"/>
        <v>A 1-0-5-1-210</v>
      </c>
      <c r="C46" s="204" t="s">
        <v>233</v>
      </c>
      <c r="D46" s="105">
        <v>10</v>
      </c>
      <c r="E46" s="126" t="s">
        <v>315</v>
      </c>
      <c r="F46" s="127">
        <v>2773260000</v>
      </c>
      <c r="G46" s="128">
        <v>0</v>
      </c>
      <c r="H46" s="127">
        <v>0</v>
      </c>
      <c r="I46" s="130">
        <v>0</v>
      </c>
      <c r="J46" s="127">
        <v>0</v>
      </c>
      <c r="K46" s="129">
        <v>0</v>
      </c>
      <c r="L46" s="130">
        <v>0</v>
      </c>
      <c r="M46" s="127">
        <v>600000000</v>
      </c>
      <c r="N46" s="133">
        <v>0</v>
      </c>
      <c r="O46" s="133">
        <v>0</v>
      </c>
      <c r="P46" s="135">
        <v>0</v>
      </c>
      <c r="Q46" s="127">
        <v>0</v>
      </c>
      <c r="R46" s="127">
        <v>0</v>
      </c>
      <c r="S46" s="130">
        <v>0</v>
      </c>
      <c r="T46" s="130">
        <v>0</v>
      </c>
      <c r="U46" s="130">
        <v>0</v>
      </c>
      <c r="V46" s="130">
        <v>0</v>
      </c>
      <c r="W46" s="130">
        <v>0</v>
      </c>
      <c r="X46" s="130">
        <v>0</v>
      </c>
      <c r="Y46" s="130">
        <v>0</v>
      </c>
      <c r="Z46" s="130">
        <v>0</v>
      </c>
      <c r="AA46" s="130">
        <v>0</v>
      </c>
      <c r="AB46" s="130">
        <v>0</v>
      </c>
      <c r="AC46" s="130">
        <v>0</v>
      </c>
      <c r="AD46" s="130">
        <v>0</v>
      </c>
      <c r="AE46" s="128">
        <f t="shared" si="74"/>
        <v>600000000</v>
      </c>
      <c r="AF46" s="127">
        <f t="shared" si="74"/>
        <v>0</v>
      </c>
      <c r="AG46" s="130"/>
      <c r="AH46" s="130"/>
      <c r="AI46" s="147"/>
      <c r="AJ46" s="127">
        <f>+F46-AE46+AF46</f>
        <v>2173260000</v>
      </c>
      <c r="AK46" s="184">
        <v>2000000000</v>
      </c>
      <c r="AL46" s="181">
        <v>0</v>
      </c>
      <c r="AM46" s="181">
        <v>0</v>
      </c>
      <c r="AN46" s="127">
        <v>0</v>
      </c>
      <c r="AO46" s="127">
        <v>0</v>
      </c>
      <c r="AP46" s="127">
        <v>0</v>
      </c>
      <c r="AQ46" s="127"/>
      <c r="AR46" s="127"/>
      <c r="AS46" s="127"/>
      <c r="AT46" s="127"/>
      <c r="AU46" s="127"/>
      <c r="AV46" s="127"/>
      <c r="AW46" s="127">
        <f t="shared" si="75"/>
        <v>2000000000</v>
      </c>
      <c r="AX46" s="127">
        <v>707225</v>
      </c>
      <c r="AY46" s="127">
        <v>1908798</v>
      </c>
      <c r="AZ46" s="127">
        <v>817681</v>
      </c>
      <c r="BA46" s="127">
        <v>2039479</v>
      </c>
      <c r="BB46" s="127">
        <v>8007317</v>
      </c>
      <c r="BC46" s="127">
        <v>6358861</v>
      </c>
      <c r="BD46" s="127"/>
      <c r="BE46" s="127"/>
      <c r="BF46" s="127"/>
      <c r="BG46" s="127"/>
      <c r="BH46" s="127"/>
      <c r="BI46" s="127"/>
      <c r="BJ46" s="127">
        <f t="shared" si="76"/>
        <v>19839361</v>
      </c>
      <c r="BK46" s="127">
        <v>707225</v>
      </c>
      <c r="BL46" s="127">
        <v>1908798</v>
      </c>
      <c r="BM46" s="127">
        <v>817681</v>
      </c>
      <c r="BN46" s="127">
        <v>2039479</v>
      </c>
      <c r="BO46" s="127">
        <v>8007317</v>
      </c>
      <c r="BP46" s="127">
        <v>6358861</v>
      </c>
      <c r="BQ46" s="127"/>
      <c r="BR46" s="127"/>
      <c r="BS46" s="127"/>
      <c r="BT46" s="127"/>
      <c r="BU46" s="127"/>
      <c r="BV46" s="127"/>
      <c r="BW46" s="127">
        <f t="shared" si="77"/>
        <v>19839361</v>
      </c>
      <c r="BX46" s="127">
        <v>707225</v>
      </c>
      <c r="BY46" s="127">
        <v>1908798</v>
      </c>
      <c r="BZ46" s="127">
        <v>817681</v>
      </c>
      <c r="CA46" s="127">
        <v>2039479</v>
      </c>
      <c r="CB46" s="127">
        <v>8007317</v>
      </c>
      <c r="CC46" s="127">
        <v>6358861</v>
      </c>
      <c r="CD46" s="127"/>
      <c r="CE46" s="127"/>
      <c r="CF46" s="127"/>
      <c r="CG46" s="127"/>
      <c r="CH46" s="127"/>
      <c r="CI46" s="127"/>
      <c r="CJ46" s="127">
        <f t="shared" si="78"/>
        <v>19839361</v>
      </c>
      <c r="CK46" s="122">
        <f t="shared" si="20"/>
        <v>173260000</v>
      </c>
      <c r="CL46" s="122">
        <f t="shared" si="21"/>
        <v>1980160639</v>
      </c>
      <c r="CM46" s="122">
        <f t="shared" si="22"/>
        <v>0</v>
      </c>
      <c r="CN46" s="122">
        <f t="shared" si="23"/>
        <v>0</v>
      </c>
      <c r="CO46" s="66"/>
      <c r="CP46" s="72">
        <v>2173260000</v>
      </c>
      <c r="CQ46" s="72">
        <f t="shared" si="24"/>
        <v>0</v>
      </c>
      <c r="CR46" s="72">
        <v>2000000000</v>
      </c>
      <c r="CS46" s="72">
        <f>+AW46-CR46</f>
        <v>0</v>
      </c>
      <c r="CT46" s="72">
        <v>19839361</v>
      </c>
      <c r="CU46" s="72">
        <f t="shared" si="61"/>
        <v>0</v>
      </c>
      <c r="CV46" s="72">
        <v>19839361</v>
      </c>
      <c r="CW46" s="72">
        <f>+BW46-CV46</f>
        <v>0</v>
      </c>
      <c r="CX46" s="72">
        <v>19839361</v>
      </c>
      <c r="CY46" s="72">
        <f>+CJ46-CX46</f>
        <v>0</v>
      </c>
      <c r="DA46" s="72">
        <v>0</v>
      </c>
      <c r="DB46" s="72"/>
      <c r="DC46" s="72">
        <v>0</v>
      </c>
      <c r="DD46" s="72">
        <f>+BH46-DC46</f>
        <v>0</v>
      </c>
      <c r="DE46" s="72">
        <v>0</v>
      </c>
      <c r="DF46" s="72">
        <f t="shared" si="54"/>
        <v>0</v>
      </c>
      <c r="DG46" s="72">
        <v>0</v>
      </c>
      <c r="DH46" s="72">
        <f>+CH46-DG46</f>
        <v>0</v>
      </c>
      <c r="DI46" s="72">
        <v>0</v>
      </c>
      <c r="DJ46" s="72">
        <f>+CU46-DI46</f>
        <v>0</v>
      </c>
    </row>
    <row r="47" spans="1:114" outlineLevel="5">
      <c r="B47" s="64" t="str">
        <f t="shared" si="73"/>
        <v>A 1-0-5-1-310</v>
      </c>
      <c r="C47" s="204" t="s">
        <v>234</v>
      </c>
      <c r="D47" s="105">
        <v>10</v>
      </c>
      <c r="E47" s="126" t="s">
        <v>316</v>
      </c>
      <c r="F47" s="127">
        <v>4754160000</v>
      </c>
      <c r="G47" s="128">
        <v>0</v>
      </c>
      <c r="H47" s="127">
        <v>0</v>
      </c>
      <c r="I47" s="130">
        <v>0</v>
      </c>
      <c r="J47" s="127">
        <v>0</v>
      </c>
      <c r="K47" s="129">
        <v>0</v>
      </c>
      <c r="L47" s="130">
        <v>0</v>
      </c>
      <c r="M47" s="127">
        <v>1300000000</v>
      </c>
      <c r="N47" s="133">
        <v>0</v>
      </c>
      <c r="O47" s="133">
        <v>0</v>
      </c>
      <c r="P47" s="135">
        <v>0</v>
      </c>
      <c r="Q47" s="127">
        <v>0</v>
      </c>
      <c r="R47" s="127">
        <v>0</v>
      </c>
      <c r="S47" s="130">
        <v>0</v>
      </c>
      <c r="T47" s="130">
        <v>0</v>
      </c>
      <c r="U47" s="130">
        <v>0</v>
      </c>
      <c r="V47" s="130">
        <v>0</v>
      </c>
      <c r="W47" s="130">
        <v>0</v>
      </c>
      <c r="X47" s="130">
        <v>0</v>
      </c>
      <c r="Y47" s="130">
        <v>0</v>
      </c>
      <c r="Z47" s="130">
        <v>0</v>
      </c>
      <c r="AA47" s="130">
        <v>0</v>
      </c>
      <c r="AB47" s="130">
        <v>0</v>
      </c>
      <c r="AC47" s="130">
        <v>0</v>
      </c>
      <c r="AD47" s="130">
        <v>0</v>
      </c>
      <c r="AE47" s="128">
        <f t="shared" si="74"/>
        <v>1300000000</v>
      </c>
      <c r="AF47" s="127">
        <f t="shared" si="74"/>
        <v>0</v>
      </c>
      <c r="AG47" s="130"/>
      <c r="AH47" s="130"/>
      <c r="AI47" s="147"/>
      <c r="AJ47" s="127">
        <f>+F47-AE47+AF47</f>
        <v>3454160000</v>
      </c>
      <c r="AK47" s="184">
        <v>3400000000</v>
      </c>
      <c r="AL47" s="181">
        <v>0</v>
      </c>
      <c r="AM47" s="181">
        <v>0</v>
      </c>
      <c r="AN47" s="127">
        <v>0</v>
      </c>
      <c r="AO47" s="127">
        <v>0</v>
      </c>
      <c r="AP47" s="127">
        <v>0</v>
      </c>
      <c r="AQ47" s="127"/>
      <c r="AR47" s="127"/>
      <c r="AS47" s="127"/>
      <c r="AT47" s="127"/>
      <c r="AU47" s="127"/>
      <c r="AV47" s="127"/>
      <c r="AW47" s="127">
        <f t="shared" si="75"/>
        <v>3400000000</v>
      </c>
      <c r="AX47" s="127">
        <v>340177400</v>
      </c>
      <c r="AY47" s="127">
        <v>342852800</v>
      </c>
      <c r="AZ47" s="127">
        <v>336156200</v>
      </c>
      <c r="BA47" s="127">
        <v>347879200</v>
      </c>
      <c r="BB47" s="127">
        <v>348102400</v>
      </c>
      <c r="BC47" s="127">
        <v>359826717</v>
      </c>
      <c r="BD47" s="127"/>
      <c r="BE47" s="127"/>
      <c r="BF47" s="127"/>
      <c r="BG47" s="127"/>
      <c r="BH47" s="127"/>
      <c r="BI47" s="127"/>
      <c r="BJ47" s="127">
        <f t="shared" si="76"/>
        <v>2074994717</v>
      </c>
      <c r="BK47" s="127">
        <v>340177400</v>
      </c>
      <c r="BL47" s="127">
        <v>342852800</v>
      </c>
      <c r="BM47" s="127">
        <v>336050200</v>
      </c>
      <c r="BN47" s="127">
        <v>347985200</v>
      </c>
      <c r="BO47" s="127">
        <v>348102400</v>
      </c>
      <c r="BP47" s="127">
        <v>359826717</v>
      </c>
      <c r="BQ47" s="127"/>
      <c r="BR47" s="127"/>
      <c r="BS47" s="127"/>
      <c r="BT47" s="127"/>
      <c r="BU47" s="127"/>
      <c r="BV47" s="127"/>
      <c r="BW47" s="127">
        <f t="shared" si="77"/>
        <v>2074994717</v>
      </c>
      <c r="BX47" s="127">
        <v>340177400</v>
      </c>
      <c r="BY47" s="127">
        <v>342852800</v>
      </c>
      <c r="BZ47" s="127">
        <v>336050200</v>
      </c>
      <c r="CA47" s="127">
        <v>347985200</v>
      </c>
      <c r="CB47" s="127">
        <v>348102400</v>
      </c>
      <c r="CC47" s="127">
        <v>359826717</v>
      </c>
      <c r="CD47" s="127"/>
      <c r="CE47" s="127"/>
      <c r="CF47" s="127"/>
      <c r="CG47" s="127"/>
      <c r="CH47" s="127"/>
      <c r="CI47" s="127"/>
      <c r="CJ47" s="127">
        <f t="shared" si="78"/>
        <v>2074994717</v>
      </c>
      <c r="CK47" s="122">
        <f t="shared" si="20"/>
        <v>54160000</v>
      </c>
      <c r="CL47" s="122">
        <f t="shared" si="21"/>
        <v>1325005283</v>
      </c>
      <c r="CM47" s="122">
        <f t="shared" si="22"/>
        <v>0</v>
      </c>
      <c r="CN47" s="122">
        <f t="shared" si="23"/>
        <v>0</v>
      </c>
      <c r="CO47" s="66"/>
      <c r="CP47" s="72">
        <v>3454160000</v>
      </c>
      <c r="CQ47" s="72">
        <f t="shared" si="24"/>
        <v>0</v>
      </c>
      <c r="CR47" s="72">
        <v>3400000000</v>
      </c>
      <c r="CS47" s="72">
        <f>+AW47-CR47</f>
        <v>0</v>
      </c>
      <c r="CT47" s="72">
        <v>2074994717</v>
      </c>
      <c r="CU47" s="72">
        <f t="shared" si="61"/>
        <v>0</v>
      </c>
      <c r="CV47" s="72">
        <v>2074994717</v>
      </c>
      <c r="CW47" s="72">
        <f>+BW47-CV47</f>
        <v>0</v>
      </c>
      <c r="CX47" s="72">
        <v>2074994717</v>
      </c>
      <c r="CY47" s="72">
        <f>+CJ47-CX47</f>
        <v>0</v>
      </c>
      <c r="DA47" s="72">
        <v>0</v>
      </c>
      <c r="DB47" s="72"/>
      <c r="DC47" s="72">
        <v>0</v>
      </c>
      <c r="DD47" s="72">
        <f>+BH47-DC47</f>
        <v>0</v>
      </c>
      <c r="DE47" s="72">
        <v>0</v>
      </c>
      <c r="DF47" s="72">
        <f t="shared" si="54"/>
        <v>0</v>
      </c>
      <c r="DG47" s="72">
        <v>0</v>
      </c>
      <c r="DH47" s="72">
        <f>+CH47-DG47</f>
        <v>0</v>
      </c>
      <c r="DI47" s="72">
        <v>0</v>
      </c>
      <c r="DJ47" s="72">
        <f>+CU47-DI47</f>
        <v>0</v>
      </c>
    </row>
    <row r="48" spans="1:114" outlineLevel="5">
      <c r="B48" s="64" t="str">
        <f t="shared" si="73"/>
        <v>A 1-0-5-1-410</v>
      </c>
      <c r="C48" s="204" t="s">
        <v>235</v>
      </c>
      <c r="D48" s="105">
        <v>10</v>
      </c>
      <c r="E48" s="126" t="s">
        <v>317</v>
      </c>
      <c r="F48" s="127">
        <v>8319780000</v>
      </c>
      <c r="G48" s="128">
        <v>0</v>
      </c>
      <c r="H48" s="127">
        <v>0</v>
      </c>
      <c r="I48" s="130">
        <v>0</v>
      </c>
      <c r="J48" s="127">
        <v>0</v>
      </c>
      <c r="K48" s="129">
        <v>0</v>
      </c>
      <c r="L48" s="130">
        <v>0</v>
      </c>
      <c r="M48" s="127">
        <v>800000000</v>
      </c>
      <c r="N48" s="133">
        <v>0</v>
      </c>
      <c r="O48" s="133">
        <v>0</v>
      </c>
      <c r="P48" s="135">
        <v>0</v>
      </c>
      <c r="Q48" s="127">
        <v>0</v>
      </c>
      <c r="R48" s="127">
        <v>0</v>
      </c>
      <c r="S48" s="130">
        <v>0</v>
      </c>
      <c r="T48" s="130">
        <v>0</v>
      </c>
      <c r="U48" s="130">
        <v>0</v>
      </c>
      <c r="V48" s="130">
        <v>0</v>
      </c>
      <c r="W48" s="130">
        <v>0</v>
      </c>
      <c r="X48" s="130">
        <v>0</v>
      </c>
      <c r="Y48" s="130">
        <v>0</v>
      </c>
      <c r="Z48" s="130">
        <v>0</v>
      </c>
      <c r="AA48" s="130">
        <v>0</v>
      </c>
      <c r="AB48" s="130">
        <v>0</v>
      </c>
      <c r="AC48" s="130">
        <v>0</v>
      </c>
      <c r="AD48" s="130">
        <v>0</v>
      </c>
      <c r="AE48" s="128">
        <f t="shared" si="74"/>
        <v>800000000</v>
      </c>
      <c r="AF48" s="127">
        <f t="shared" si="74"/>
        <v>0</v>
      </c>
      <c r="AG48" s="130"/>
      <c r="AH48" s="130"/>
      <c r="AI48" s="147"/>
      <c r="AJ48" s="127">
        <f>+F48-AE48+AF48</f>
        <v>7519780000</v>
      </c>
      <c r="AK48" s="184">
        <v>7500000000</v>
      </c>
      <c r="AL48" s="181">
        <v>0</v>
      </c>
      <c r="AM48" s="181">
        <v>0</v>
      </c>
      <c r="AN48" s="127">
        <v>0</v>
      </c>
      <c r="AO48" s="127">
        <v>0</v>
      </c>
      <c r="AP48" s="127">
        <v>0</v>
      </c>
      <c r="AQ48" s="127"/>
      <c r="AR48" s="127"/>
      <c r="AS48" s="127"/>
      <c r="AT48" s="127"/>
      <c r="AU48" s="127"/>
      <c r="AV48" s="127"/>
      <c r="AW48" s="127">
        <f t="shared" si="75"/>
        <v>7500000000</v>
      </c>
      <c r="AX48" s="127">
        <v>499330544</v>
      </c>
      <c r="AY48" s="127">
        <v>530126461</v>
      </c>
      <c r="AZ48" s="127">
        <v>533735000</v>
      </c>
      <c r="BA48" s="127">
        <v>552459400</v>
      </c>
      <c r="BB48" s="127">
        <v>541954900</v>
      </c>
      <c r="BC48" s="127">
        <v>567415386</v>
      </c>
      <c r="BD48" s="127"/>
      <c r="BE48" s="127"/>
      <c r="BF48" s="127"/>
      <c r="BG48" s="127"/>
      <c r="BH48" s="127"/>
      <c r="BI48" s="127"/>
      <c r="BJ48" s="127">
        <f t="shared" si="76"/>
        <v>3225021691</v>
      </c>
      <c r="BK48" s="127">
        <v>499330544</v>
      </c>
      <c r="BL48" s="127">
        <v>530126461</v>
      </c>
      <c r="BM48" s="127">
        <v>532827956</v>
      </c>
      <c r="BN48" s="127">
        <v>552477400</v>
      </c>
      <c r="BO48" s="127">
        <v>541954900</v>
      </c>
      <c r="BP48" s="127">
        <v>567415386</v>
      </c>
      <c r="BQ48" s="127"/>
      <c r="BR48" s="127"/>
      <c r="BS48" s="127"/>
      <c r="BT48" s="127"/>
      <c r="BU48" s="127"/>
      <c r="BV48" s="127"/>
      <c r="BW48" s="127">
        <f t="shared" si="77"/>
        <v>3224132647</v>
      </c>
      <c r="BX48" s="127">
        <v>499330544</v>
      </c>
      <c r="BY48" s="127">
        <v>530126461</v>
      </c>
      <c r="BZ48" s="127">
        <v>532827956</v>
      </c>
      <c r="CA48" s="127">
        <v>552477400</v>
      </c>
      <c r="CB48" s="127">
        <v>541954900</v>
      </c>
      <c r="CC48" s="127">
        <v>567415386</v>
      </c>
      <c r="CD48" s="127"/>
      <c r="CE48" s="127"/>
      <c r="CF48" s="127"/>
      <c r="CG48" s="127"/>
      <c r="CH48" s="127"/>
      <c r="CI48" s="127"/>
      <c r="CJ48" s="127">
        <f t="shared" si="78"/>
        <v>3224132647</v>
      </c>
      <c r="CK48" s="122">
        <f t="shared" si="20"/>
        <v>19780000</v>
      </c>
      <c r="CL48" s="122">
        <f t="shared" si="21"/>
        <v>4274978309</v>
      </c>
      <c r="CM48" s="122">
        <f t="shared" si="22"/>
        <v>889044</v>
      </c>
      <c r="CN48" s="122">
        <f t="shared" si="23"/>
        <v>0</v>
      </c>
      <c r="CO48" s="66"/>
      <c r="CP48" s="72">
        <v>7519780000</v>
      </c>
      <c r="CQ48" s="72">
        <f t="shared" si="24"/>
        <v>0</v>
      </c>
      <c r="CR48" s="72">
        <v>7500000000</v>
      </c>
      <c r="CS48" s="72">
        <f>+AW48-CR48</f>
        <v>0</v>
      </c>
      <c r="CT48" s="72">
        <v>3225021691</v>
      </c>
      <c r="CU48" s="72">
        <f t="shared" si="61"/>
        <v>0</v>
      </c>
      <c r="CV48" s="72">
        <v>3224132647</v>
      </c>
      <c r="CW48" s="72">
        <f>+BW48-CV48</f>
        <v>0</v>
      </c>
      <c r="CX48" s="72">
        <v>3224132647</v>
      </c>
      <c r="CY48" s="72">
        <f>+CJ48-CX48</f>
        <v>0</v>
      </c>
      <c r="DA48" s="72">
        <v>0</v>
      </c>
      <c r="DB48" s="72"/>
      <c r="DC48" s="72">
        <v>0</v>
      </c>
      <c r="DD48" s="72">
        <f>+BH48-DC48</f>
        <v>0</v>
      </c>
      <c r="DE48" s="72">
        <v>0</v>
      </c>
      <c r="DF48" s="72">
        <f t="shared" si="54"/>
        <v>0</v>
      </c>
      <c r="DG48" s="72">
        <v>0</v>
      </c>
      <c r="DH48" s="72">
        <f>+CH48-DG48</f>
        <v>0</v>
      </c>
      <c r="DI48" s="72">
        <v>0</v>
      </c>
      <c r="DJ48" s="72">
        <f>+CU48-DI48</f>
        <v>0</v>
      </c>
    </row>
    <row r="49" spans="1:114" outlineLevel="5">
      <c r="B49" s="64" t="str">
        <f t="shared" si="73"/>
        <v>A 1-0-5-1-510</v>
      </c>
      <c r="C49" s="204" t="s">
        <v>236</v>
      </c>
      <c r="D49" s="105">
        <v>10</v>
      </c>
      <c r="E49" s="126" t="s">
        <v>318</v>
      </c>
      <c r="F49" s="127">
        <v>1188540000</v>
      </c>
      <c r="G49" s="128">
        <v>0</v>
      </c>
      <c r="H49" s="127">
        <v>0</v>
      </c>
      <c r="I49" s="130">
        <v>0</v>
      </c>
      <c r="J49" s="127">
        <v>0</v>
      </c>
      <c r="K49" s="129">
        <v>0</v>
      </c>
      <c r="L49" s="130">
        <v>0</v>
      </c>
      <c r="M49" s="127">
        <v>100000000</v>
      </c>
      <c r="N49" s="133">
        <v>0</v>
      </c>
      <c r="O49" s="133">
        <v>0</v>
      </c>
      <c r="P49" s="135">
        <v>0</v>
      </c>
      <c r="Q49" s="127">
        <v>0</v>
      </c>
      <c r="R49" s="127">
        <v>0</v>
      </c>
      <c r="S49" s="130">
        <v>0</v>
      </c>
      <c r="T49" s="130">
        <v>0</v>
      </c>
      <c r="U49" s="130">
        <v>0</v>
      </c>
      <c r="V49" s="130">
        <v>0</v>
      </c>
      <c r="W49" s="130">
        <v>0</v>
      </c>
      <c r="X49" s="130">
        <v>0</v>
      </c>
      <c r="Y49" s="130">
        <v>0</v>
      </c>
      <c r="Z49" s="130">
        <v>0</v>
      </c>
      <c r="AA49" s="130">
        <v>0</v>
      </c>
      <c r="AB49" s="130">
        <v>0</v>
      </c>
      <c r="AC49" s="130">
        <v>0</v>
      </c>
      <c r="AD49" s="130">
        <v>0</v>
      </c>
      <c r="AE49" s="128">
        <f t="shared" si="74"/>
        <v>100000000</v>
      </c>
      <c r="AF49" s="127">
        <f t="shared" si="74"/>
        <v>0</v>
      </c>
      <c r="AG49" s="130"/>
      <c r="AH49" s="130"/>
      <c r="AI49" s="147"/>
      <c r="AJ49" s="127">
        <f>+F49-AE49+AF49</f>
        <v>1088540000</v>
      </c>
      <c r="AK49" s="184">
        <v>1000000000</v>
      </c>
      <c r="AL49" s="181">
        <v>0</v>
      </c>
      <c r="AM49" s="181">
        <v>0</v>
      </c>
      <c r="AN49" s="127">
        <v>0</v>
      </c>
      <c r="AO49" s="127">
        <v>0</v>
      </c>
      <c r="AP49" s="127">
        <v>0</v>
      </c>
      <c r="AQ49" s="127"/>
      <c r="AR49" s="127"/>
      <c r="AS49" s="127"/>
      <c r="AT49" s="127"/>
      <c r="AU49" s="127"/>
      <c r="AV49" s="127"/>
      <c r="AW49" s="127">
        <f t="shared" si="75"/>
        <v>1000000000</v>
      </c>
      <c r="AX49" s="127">
        <v>55875474</v>
      </c>
      <c r="AY49" s="127">
        <v>74391384</v>
      </c>
      <c r="AZ49" s="127">
        <f>75587084+700</f>
        <v>75587784</v>
      </c>
      <c r="BA49" s="127">
        <v>76659384</v>
      </c>
      <c r="BB49" s="127">
        <v>77189684</v>
      </c>
      <c r="BC49" s="127">
        <v>78062384</v>
      </c>
      <c r="BD49" s="127"/>
      <c r="BE49" s="127"/>
      <c r="BF49" s="127"/>
      <c r="BG49" s="127"/>
      <c r="BH49" s="127"/>
      <c r="BI49" s="127"/>
      <c r="BJ49" s="127">
        <f t="shared" si="76"/>
        <v>437766094</v>
      </c>
      <c r="BK49" s="127">
        <v>55875474</v>
      </c>
      <c r="BL49" s="127">
        <v>74391384</v>
      </c>
      <c r="BM49" s="127">
        <v>75587084</v>
      </c>
      <c r="BN49" s="127">
        <v>76660084</v>
      </c>
      <c r="BO49" s="127">
        <v>77189684</v>
      </c>
      <c r="BP49" s="127">
        <v>78062384</v>
      </c>
      <c r="BQ49" s="127"/>
      <c r="BR49" s="127"/>
      <c r="BS49" s="127"/>
      <c r="BT49" s="127"/>
      <c r="BU49" s="127"/>
      <c r="BV49" s="127"/>
      <c r="BW49" s="127">
        <f t="shared" si="77"/>
        <v>437766094</v>
      </c>
      <c r="BX49" s="127">
        <v>55875474</v>
      </c>
      <c r="BY49" s="127">
        <v>74391384</v>
      </c>
      <c r="BZ49" s="127">
        <v>75587084</v>
      </c>
      <c r="CA49" s="127">
        <v>76660084</v>
      </c>
      <c r="CB49" s="127">
        <v>77189684</v>
      </c>
      <c r="CC49" s="127">
        <v>78062384</v>
      </c>
      <c r="CD49" s="127"/>
      <c r="CE49" s="127"/>
      <c r="CF49" s="127"/>
      <c r="CG49" s="127"/>
      <c r="CH49" s="127"/>
      <c r="CI49" s="127"/>
      <c r="CJ49" s="127">
        <f t="shared" si="78"/>
        <v>437766094</v>
      </c>
      <c r="CK49" s="122">
        <f t="shared" si="20"/>
        <v>88540000</v>
      </c>
      <c r="CL49" s="122">
        <f t="shared" si="21"/>
        <v>562233906</v>
      </c>
      <c r="CM49" s="122">
        <f t="shared" si="22"/>
        <v>0</v>
      </c>
      <c r="CN49" s="122">
        <f t="shared" si="23"/>
        <v>0</v>
      </c>
      <c r="CO49" s="66"/>
      <c r="CP49" s="72">
        <v>1088540000</v>
      </c>
      <c r="CQ49" s="72">
        <f t="shared" si="24"/>
        <v>0</v>
      </c>
      <c r="CR49" s="72">
        <v>1000000000</v>
      </c>
      <c r="CS49" s="72">
        <f>+AW49-CR49</f>
        <v>0</v>
      </c>
      <c r="CT49" s="72">
        <v>437766094</v>
      </c>
      <c r="CU49" s="72">
        <f t="shared" si="61"/>
        <v>0</v>
      </c>
      <c r="CV49" s="72">
        <v>437766094</v>
      </c>
      <c r="CW49" s="72">
        <f>+BW49-CV49</f>
        <v>0</v>
      </c>
      <c r="CX49" s="72">
        <v>437766094</v>
      </c>
      <c r="CY49" s="72">
        <f>+CJ49-CX49</f>
        <v>0</v>
      </c>
      <c r="DA49" s="72">
        <v>0</v>
      </c>
      <c r="DB49" s="72"/>
      <c r="DC49" s="72">
        <v>0</v>
      </c>
      <c r="DD49" s="72">
        <f>+BH49-DC49</f>
        <v>0</v>
      </c>
      <c r="DE49" s="72">
        <v>0</v>
      </c>
      <c r="DF49" s="72">
        <f t="shared" si="54"/>
        <v>0</v>
      </c>
      <c r="DG49" s="72">
        <v>0</v>
      </c>
      <c r="DH49" s="72">
        <f>+CH49-DG49</f>
        <v>0</v>
      </c>
      <c r="DI49" s="72">
        <v>0</v>
      </c>
      <c r="DJ49" s="72">
        <f>+CU49-DI49</f>
        <v>0</v>
      </c>
    </row>
    <row r="50" spans="1:114" s="73" customFormat="1" outlineLevel="4">
      <c r="C50" s="205" t="s">
        <v>147</v>
      </c>
      <c r="D50" s="118">
        <v>10</v>
      </c>
      <c r="E50" s="132" t="s">
        <v>148</v>
      </c>
      <c r="F50" s="133">
        <f>SUM(F51:F54)</f>
        <v>13073940000</v>
      </c>
      <c r="G50" s="134">
        <f t="shared" ref="G50:BL50" si="79">SUM(G51:G54)</f>
        <v>0</v>
      </c>
      <c r="H50" s="133">
        <f t="shared" si="79"/>
        <v>0</v>
      </c>
      <c r="I50" s="131">
        <f t="shared" si="79"/>
        <v>0</v>
      </c>
      <c r="J50" s="133">
        <f t="shared" si="79"/>
        <v>0</v>
      </c>
      <c r="K50" s="135">
        <f t="shared" si="79"/>
        <v>0</v>
      </c>
      <c r="L50" s="131">
        <f t="shared" si="79"/>
        <v>0</v>
      </c>
      <c r="M50" s="134">
        <f t="shared" si="79"/>
        <v>1790000000</v>
      </c>
      <c r="N50" s="133">
        <f t="shared" si="79"/>
        <v>0</v>
      </c>
      <c r="O50" s="133">
        <f t="shared" si="79"/>
        <v>0</v>
      </c>
      <c r="P50" s="135">
        <f t="shared" si="79"/>
        <v>0</v>
      </c>
      <c r="Q50" s="133">
        <f t="shared" si="79"/>
        <v>0</v>
      </c>
      <c r="R50" s="133">
        <f t="shared" si="79"/>
        <v>0</v>
      </c>
      <c r="S50" s="131">
        <f t="shared" si="79"/>
        <v>0</v>
      </c>
      <c r="T50" s="131">
        <f t="shared" si="79"/>
        <v>0</v>
      </c>
      <c r="U50" s="131">
        <f t="shared" si="79"/>
        <v>0</v>
      </c>
      <c r="V50" s="131">
        <f t="shared" si="79"/>
        <v>0</v>
      </c>
      <c r="W50" s="131">
        <f t="shared" si="79"/>
        <v>0</v>
      </c>
      <c r="X50" s="131">
        <f t="shared" si="79"/>
        <v>0</v>
      </c>
      <c r="Y50" s="131">
        <f t="shared" si="79"/>
        <v>0</v>
      </c>
      <c r="Z50" s="131">
        <f t="shared" si="79"/>
        <v>0</v>
      </c>
      <c r="AA50" s="131">
        <f t="shared" si="79"/>
        <v>0</v>
      </c>
      <c r="AB50" s="131">
        <f t="shared" si="79"/>
        <v>0</v>
      </c>
      <c r="AC50" s="131">
        <f t="shared" si="79"/>
        <v>0</v>
      </c>
      <c r="AD50" s="131">
        <f t="shared" si="79"/>
        <v>0</v>
      </c>
      <c r="AE50" s="134">
        <f t="shared" si="79"/>
        <v>1790000000</v>
      </c>
      <c r="AF50" s="133">
        <f t="shared" si="79"/>
        <v>0</v>
      </c>
      <c r="AG50" s="131">
        <f t="shared" si="79"/>
        <v>0</v>
      </c>
      <c r="AH50" s="131">
        <f t="shared" si="79"/>
        <v>0</v>
      </c>
      <c r="AI50" s="133">
        <f t="shared" si="79"/>
        <v>0</v>
      </c>
      <c r="AJ50" s="133">
        <f t="shared" si="79"/>
        <v>11283940000</v>
      </c>
      <c r="AK50" s="134">
        <f t="shared" si="79"/>
        <v>11201687383</v>
      </c>
      <c r="AL50" s="133">
        <f t="shared" si="79"/>
        <v>0</v>
      </c>
      <c r="AM50" s="133">
        <f t="shared" ref="AM50:AV50" si="80">SUM(AM51:AM54)</f>
        <v>0</v>
      </c>
      <c r="AN50" s="133">
        <f t="shared" si="80"/>
        <v>0</v>
      </c>
      <c r="AO50" s="133">
        <f t="shared" si="80"/>
        <v>0</v>
      </c>
      <c r="AP50" s="133">
        <f t="shared" si="80"/>
        <v>0</v>
      </c>
      <c r="AQ50" s="133">
        <f t="shared" si="80"/>
        <v>0</v>
      </c>
      <c r="AR50" s="133">
        <f t="shared" si="80"/>
        <v>0</v>
      </c>
      <c r="AS50" s="133">
        <f t="shared" si="80"/>
        <v>0</v>
      </c>
      <c r="AT50" s="133">
        <f t="shared" si="80"/>
        <v>0</v>
      </c>
      <c r="AU50" s="133">
        <f t="shared" si="80"/>
        <v>0</v>
      </c>
      <c r="AV50" s="133">
        <f t="shared" si="80"/>
        <v>0</v>
      </c>
      <c r="AW50" s="133">
        <f t="shared" si="79"/>
        <v>11201687383</v>
      </c>
      <c r="AX50" s="133">
        <f t="shared" si="79"/>
        <v>818963090</v>
      </c>
      <c r="AY50" s="133">
        <f t="shared" ref="AY50:BI50" si="81">SUM(AY51:AY54)</f>
        <v>822204036</v>
      </c>
      <c r="AZ50" s="133">
        <f t="shared" si="81"/>
        <v>812422400</v>
      </c>
      <c r="BA50" s="133">
        <f t="shared" si="81"/>
        <v>832165835</v>
      </c>
      <c r="BB50" s="133">
        <f t="shared" si="81"/>
        <v>825353308</v>
      </c>
      <c r="BC50" s="133">
        <f t="shared" si="81"/>
        <v>911368790</v>
      </c>
      <c r="BD50" s="133">
        <f t="shared" si="81"/>
        <v>0</v>
      </c>
      <c r="BE50" s="133">
        <f t="shared" si="81"/>
        <v>0</v>
      </c>
      <c r="BF50" s="133">
        <f t="shared" si="81"/>
        <v>0</v>
      </c>
      <c r="BG50" s="133">
        <f t="shared" si="81"/>
        <v>0</v>
      </c>
      <c r="BH50" s="133">
        <f t="shared" si="81"/>
        <v>0</v>
      </c>
      <c r="BI50" s="133">
        <f t="shared" si="81"/>
        <v>0</v>
      </c>
      <c r="BJ50" s="133">
        <f t="shared" si="79"/>
        <v>5022477459</v>
      </c>
      <c r="BK50" s="133">
        <f t="shared" si="79"/>
        <v>818963090</v>
      </c>
      <c r="BL50" s="133">
        <f t="shared" si="79"/>
        <v>822204036</v>
      </c>
      <c r="BM50" s="133">
        <f t="shared" ref="BM50:CJ50" si="82">SUM(BM51:BM54)</f>
        <v>812422400</v>
      </c>
      <c r="BN50" s="133">
        <f t="shared" si="82"/>
        <v>832165835</v>
      </c>
      <c r="BO50" s="133">
        <f t="shared" si="82"/>
        <v>825353308</v>
      </c>
      <c r="BP50" s="133">
        <f t="shared" si="82"/>
        <v>911368790</v>
      </c>
      <c r="BQ50" s="133">
        <f t="shared" si="82"/>
        <v>0</v>
      </c>
      <c r="BR50" s="133">
        <f t="shared" si="82"/>
        <v>0</v>
      </c>
      <c r="BS50" s="133">
        <f t="shared" si="82"/>
        <v>0</v>
      </c>
      <c r="BT50" s="133">
        <f t="shared" si="82"/>
        <v>0</v>
      </c>
      <c r="BU50" s="133">
        <f t="shared" si="82"/>
        <v>0</v>
      </c>
      <c r="BV50" s="133">
        <f t="shared" si="82"/>
        <v>0</v>
      </c>
      <c r="BW50" s="133">
        <f t="shared" si="82"/>
        <v>5022477459</v>
      </c>
      <c r="BX50" s="133">
        <f t="shared" si="82"/>
        <v>818963090</v>
      </c>
      <c r="BY50" s="133">
        <f t="shared" si="82"/>
        <v>822204036</v>
      </c>
      <c r="BZ50" s="133">
        <f t="shared" si="82"/>
        <v>812422400</v>
      </c>
      <c r="CA50" s="133">
        <f t="shared" si="82"/>
        <v>832165835</v>
      </c>
      <c r="CB50" s="133">
        <f t="shared" si="82"/>
        <v>433322100</v>
      </c>
      <c r="CC50" s="133">
        <f t="shared" si="82"/>
        <v>1303399998</v>
      </c>
      <c r="CD50" s="133">
        <f t="shared" si="82"/>
        <v>0</v>
      </c>
      <c r="CE50" s="133">
        <f t="shared" si="82"/>
        <v>0</v>
      </c>
      <c r="CF50" s="133">
        <f t="shared" si="82"/>
        <v>0</v>
      </c>
      <c r="CG50" s="133">
        <f t="shared" si="82"/>
        <v>0</v>
      </c>
      <c r="CH50" s="133">
        <f t="shared" si="82"/>
        <v>0</v>
      </c>
      <c r="CI50" s="133">
        <f t="shared" si="82"/>
        <v>0</v>
      </c>
      <c r="CJ50" s="133">
        <f t="shared" si="82"/>
        <v>5022477459</v>
      </c>
      <c r="CK50" s="133">
        <f t="shared" si="20"/>
        <v>82252617</v>
      </c>
      <c r="CL50" s="133">
        <f t="shared" si="21"/>
        <v>6179209924</v>
      </c>
      <c r="CM50" s="133">
        <f t="shared" si="22"/>
        <v>0</v>
      </c>
      <c r="CN50" s="133">
        <f t="shared" si="23"/>
        <v>0</v>
      </c>
      <c r="CO50" s="63"/>
      <c r="CP50" s="77">
        <f>SUM(CP51:CP54)</f>
        <v>11283940000</v>
      </c>
      <c r="CQ50" s="77">
        <f t="shared" si="24"/>
        <v>0</v>
      </c>
      <c r="CR50" s="77">
        <f>SUM(CR51:CR54)</f>
        <v>11201687383</v>
      </c>
      <c r="CS50" s="77">
        <f>SUM(CS51:CS54)</f>
        <v>0</v>
      </c>
      <c r="CT50" s="77">
        <f>SUM(CT51:CT54)</f>
        <v>5022477459</v>
      </c>
      <c r="CU50" s="71">
        <f t="shared" si="61"/>
        <v>0</v>
      </c>
      <c r="CV50" s="77">
        <f>SUM(CV51:CV54)</f>
        <v>5022477459</v>
      </c>
      <c r="CW50" s="77"/>
      <c r="CX50" s="77">
        <f>SUM(CX51:CX54)</f>
        <v>5022477459</v>
      </c>
      <c r="CY50" s="72">
        <f>+CX50-CJ50</f>
        <v>0</v>
      </c>
      <c r="DA50" s="77">
        <f>SUM(DA51:DA54)</f>
        <v>0</v>
      </c>
      <c r="DB50" s="77"/>
      <c r="DC50" s="77">
        <f>SUM(DC51:DC54)</f>
        <v>0</v>
      </c>
      <c r="DD50" s="77">
        <f>SUM(DD51:DD54)</f>
        <v>0</v>
      </c>
      <c r="DE50" s="77">
        <f>SUM(DE51:DE54)</f>
        <v>0</v>
      </c>
      <c r="DF50" s="71">
        <f t="shared" si="54"/>
        <v>0</v>
      </c>
      <c r="DG50" s="77">
        <f>SUM(DG51:DG54)</f>
        <v>0</v>
      </c>
      <c r="DH50" s="77"/>
      <c r="DI50" s="77">
        <f>SUM(DI51:DI54)</f>
        <v>0</v>
      </c>
      <c r="DJ50" s="72">
        <f>+DI50-CU50</f>
        <v>0</v>
      </c>
    </row>
    <row r="51" spans="1:114" ht="16.5" customHeight="1" outlineLevel="5">
      <c r="B51" s="64" t="str">
        <f t="shared" si="73"/>
        <v>A 1-0-5-2-110</v>
      </c>
      <c r="C51" s="204" t="s">
        <v>237</v>
      </c>
      <c r="D51" s="105">
        <v>10</v>
      </c>
      <c r="E51" s="126" t="s">
        <v>319</v>
      </c>
      <c r="F51" s="127">
        <v>198090000</v>
      </c>
      <c r="G51" s="128">
        <v>0</v>
      </c>
      <c r="H51" s="127">
        <v>0</v>
      </c>
      <c r="I51" s="130">
        <v>0</v>
      </c>
      <c r="J51" s="127">
        <v>0</v>
      </c>
      <c r="K51" s="129">
        <v>0</v>
      </c>
      <c r="L51" s="130">
        <v>0</v>
      </c>
      <c r="M51" s="128">
        <v>90000000</v>
      </c>
      <c r="N51" s="133">
        <v>0</v>
      </c>
      <c r="O51" s="133">
        <v>0</v>
      </c>
      <c r="P51" s="135">
        <v>0</v>
      </c>
      <c r="Q51" s="127">
        <v>0</v>
      </c>
      <c r="R51" s="127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28">
        <f t="shared" ref="AE51:AE57" si="83">+G51+I51+K51+M51+O51+Q51+S51+U51+W51+Y51+AA51+AC51</f>
        <v>90000000</v>
      </c>
      <c r="AF51" s="127">
        <f t="shared" ref="AF51:AF57" si="84">+H51+J51+L51+N51+P51+R51+T51+V51+X51+Z51+AB51+AD51</f>
        <v>0</v>
      </c>
      <c r="AG51" s="130"/>
      <c r="AH51" s="130"/>
      <c r="AI51" s="147"/>
      <c r="AJ51" s="127">
        <f t="shared" ref="AJ51:AJ58" si="85">+F51-AE51+AF51</f>
        <v>108090000</v>
      </c>
      <c r="AK51" s="184">
        <v>100000000</v>
      </c>
      <c r="AL51" s="181">
        <v>0</v>
      </c>
      <c r="AM51" s="181">
        <v>0</v>
      </c>
      <c r="AN51" s="127">
        <v>0</v>
      </c>
      <c r="AO51" s="127">
        <v>0</v>
      </c>
      <c r="AP51" s="127">
        <v>0</v>
      </c>
      <c r="AQ51" s="127"/>
      <c r="AR51" s="127"/>
      <c r="AS51" s="127"/>
      <c r="AT51" s="127"/>
      <c r="AU51" s="127"/>
      <c r="AV51" s="127"/>
      <c r="AW51" s="127">
        <f t="shared" si="75"/>
        <v>100000000</v>
      </c>
      <c r="AX51" s="127">
        <v>6030500</v>
      </c>
      <c r="AY51" s="127">
        <v>7687900</v>
      </c>
      <c r="AZ51" s="127">
        <v>7307300</v>
      </c>
      <c r="BA51" s="127">
        <v>7347600</v>
      </c>
      <c r="BB51" s="127">
        <v>7555800</v>
      </c>
      <c r="BC51" s="127">
        <v>8378800</v>
      </c>
      <c r="BD51" s="127"/>
      <c r="BE51" s="127"/>
      <c r="BF51" s="127"/>
      <c r="BG51" s="127"/>
      <c r="BH51" s="127"/>
      <c r="BI51" s="127"/>
      <c r="BJ51" s="127">
        <f t="shared" si="76"/>
        <v>44307900</v>
      </c>
      <c r="BK51" s="127">
        <v>6030500</v>
      </c>
      <c r="BL51" s="127">
        <v>7687900</v>
      </c>
      <c r="BM51" s="127">
        <v>7307300</v>
      </c>
      <c r="BN51" s="127">
        <v>7347600</v>
      </c>
      <c r="BO51" s="127">
        <v>7555800</v>
      </c>
      <c r="BP51" s="127">
        <v>8378800</v>
      </c>
      <c r="BQ51" s="127"/>
      <c r="BR51" s="127"/>
      <c r="BS51" s="127"/>
      <c r="BT51" s="127"/>
      <c r="BU51" s="127"/>
      <c r="BV51" s="127"/>
      <c r="BW51" s="127">
        <f t="shared" si="77"/>
        <v>44307900</v>
      </c>
      <c r="BX51" s="127">
        <v>6030500</v>
      </c>
      <c r="BY51" s="127">
        <v>7687900</v>
      </c>
      <c r="BZ51" s="127">
        <v>7307300</v>
      </c>
      <c r="CA51" s="127">
        <v>7347600</v>
      </c>
      <c r="CB51" s="127">
        <v>7555800</v>
      </c>
      <c r="CC51" s="127">
        <v>8378800</v>
      </c>
      <c r="CD51" s="127"/>
      <c r="CE51" s="127"/>
      <c r="CF51" s="127"/>
      <c r="CG51" s="127"/>
      <c r="CH51" s="127"/>
      <c r="CI51" s="127"/>
      <c r="CJ51" s="127">
        <f t="shared" si="78"/>
        <v>44307900</v>
      </c>
      <c r="CK51" s="122">
        <f t="shared" si="20"/>
        <v>8090000</v>
      </c>
      <c r="CL51" s="122">
        <f t="shared" si="21"/>
        <v>55692100</v>
      </c>
      <c r="CM51" s="122">
        <f t="shared" si="22"/>
        <v>0</v>
      </c>
      <c r="CN51" s="122">
        <f t="shared" si="23"/>
        <v>0</v>
      </c>
      <c r="CO51" s="66"/>
      <c r="CP51" s="72">
        <v>108090000</v>
      </c>
      <c r="CQ51" s="72">
        <f t="shared" si="24"/>
        <v>0</v>
      </c>
      <c r="CR51" s="72">
        <v>100000000</v>
      </c>
      <c r="CS51" s="72">
        <f t="shared" ref="CS51:CS58" si="86">+AW51-CR51</f>
        <v>0</v>
      </c>
      <c r="CT51" s="72">
        <v>44307900</v>
      </c>
      <c r="CU51" s="72">
        <f t="shared" ref="CU51:CU58" si="87">+CT51-BJ51</f>
        <v>0</v>
      </c>
      <c r="CV51" s="72">
        <v>44307900</v>
      </c>
      <c r="CW51" s="72">
        <f t="shared" ref="CW51:CW58" si="88">+BW51-CV51</f>
        <v>0</v>
      </c>
      <c r="CX51" s="72">
        <v>44307900</v>
      </c>
      <c r="CY51" s="72">
        <f t="shared" ref="CY51:CY58" si="89">+CJ51-CX51</f>
        <v>0</v>
      </c>
      <c r="DA51" s="72">
        <v>0</v>
      </c>
      <c r="DB51" s="72"/>
      <c r="DC51" s="72">
        <v>0</v>
      </c>
      <c r="DD51" s="72">
        <f t="shared" ref="DD51:DD58" si="90">+BH51-DC51</f>
        <v>0</v>
      </c>
      <c r="DE51" s="72">
        <v>0</v>
      </c>
      <c r="DF51" s="72">
        <f t="shared" si="54"/>
        <v>0</v>
      </c>
      <c r="DG51" s="72">
        <v>0</v>
      </c>
      <c r="DH51" s="72">
        <f t="shared" ref="DH51:DH58" si="91">+CH51-DG51</f>
        <v>0</v>
      </c>
      <c r="DI51" s="72">
        <v>0</v>
      </c>
      <c r="DJ51" s="72">
        <f t="shared" ref="DJ51:DJ58" si="92">+CU51-DI51</f>
        <v>0</v>
      </c>
    </row>
    <row r="52" spans="1:114" ht="13.5" customHeight="1" outlineLevel="5">
      <c r="B52" s="64" t="str">
        <f t="shared" si="73"/>
        <v>A 1-0-5-2-210</v>
      </c>
      <c r="C52" s="204" t="s">
        <v>238</v>
      </c>
      <c r="D52" s="105">
        <v>10</v>
      </c>
      <c r="E52" s="126" t="s">
        <v>320</v>
      </c>
      <c r="F52" s="127">
        <v>6140790000</v>
      </c>
      <c r="G52" s="128">
        <v>0</v>
      </c>
      <c r="H52" s="127">
        <v>0</v>
      </c>
      <c r="I52" s="130">
        <v>0</v>
      </c>
      <c r="J52" s="127">
        <v>0</v>
      </c>
      <c r="K52" s="129">
        <v>0</v>
      </c>
      <c r="L52" s="130">
        <v>0</v>
      </c>
      <c r="M52" s="128">
        <v>600000000</v>
      </c>
      <c r="N52" s="133">
        <v>0</v>
      </c>
      <c r="O52" s="133">
        <v>0</v>
      </c>
      <c r="P52" s="135">
        <v>0</v>
      </c>
      <c r="Q52" s="127">
        <v>0</v>
      </c>
      <c r="R52" s="127">
        <v>0</v>
      </c>
      <c r="S52" s="130">
        <v>0</v>
      </c>
      <c r="T52" s="130">
        <v>0</v>
      </c>
      <c r="U52" s="130">
        <v>0</v>
      </c>
      <c r="V52" s="130">
        <v>0</v>
      </c>
      <c r="W52" s="130">
        <v>0</v>
      </c>
      <c r="X52" s="130">
        <v>0</v>
      </c>
      <c r="Y52" s="130">
        <v>0</v>
      </c>
      <c r="Z52" s="130">
        <v>0</v>
      </c>
      <c r="AA52" s="130">
        <v>0</v>
      </c>
      <c r="AB52" s="130">
        <v>0</v>
      </c>
      <c r="AC52" s="130">
        <v>0</v>
      </c>
      <c r="AD52" s="130">
        <v>0</v>
      </c>
      <c r="AE52" s="128">
        <f t="shared" si="83"/>
        <v>600000000</v>
      </c>
      <c r="AF52" s="127">
        <f t="shared" si="84"/>
        <v>0</v>
      </c>
      <c r="AG52" s="130"/>
      <c r="AH52" s="130"/>
      <c r="AI52" s="147"/>
      <c r="AJ52" s="127">
        <f t="shared" si="85"/>
        <v>5540790000</v>
      </c>
      <c r="AK52" s="184">
        <v>5503597383</v>
      </c>
      <c r="AL52" s="181">
        <v>0</v>
      </c>
      <c r="AM52" s="181">
        <v>0</v>
      </c>
      <c r="AN52" s="127">
        <v>0</v>
      </c>
      <c r="AO52" s="127">
        <v>0</v>
      </c>
      <c r="AP52" s="127">
        <v>0</v>
      </c>
      <c r="AQ52" s="127"/>
      <c r="AR52" s="127"/>
      <c r="AS52" s="127"/>
      <c r="AT52" s="127"/>
      <c r="AU52" s="127"/>
      <c r="AV52" s="127"/>
      <c r="AW52" s="127">
        <f t="shared" si="75"/>
        <v>5503597383</v>
      </c>
      <c r="AX52" s="127">
        <v>381206190</v>
      </c>
      <c r="AY52" s="127">
        <v>376557136</v>
      </c>
      <c r="AZ52" s="127">
        <v>381823000</v>
      </c>
      <c r="BA52" s="127">
        <v>386124135</v>
      </c>
      <c r="BB52" s="127">
        <v>392031208</v>
      </c>
      <c r="BC52" s="127">
        <v>451558559</v>
      </c>
      <c r="BD52" s="127"/>
      <c r="BE52" s="127"/>
      <c r="BF52" s="127"/>
      <c r="BG52" s="127"/>
      <c r="BH52" s="127"/>
      <c r="BI52" s="127"/>
      <c r="BJ52" s="127">
        <f t="shared" si="76"/>
        <v>2369300228</v>
      </c>
      <c r="BK52" s="127">
        <v>381206190</v>
      </c>
      <c r="BL52" s="127">
        <v>376557136</v>
      </c>
      <c r="BM52" s="127">
        <v>381823000</v>
      </c>
      <c r="BN52" s="127">
        <v>386124135</v>
      </c>
      <c r="BO52" s="127">
        <v>392031208</v>
      </c>
      <c r="BP52" s="127">
        <v>451558559</v>
      </c>
      <c r="BQ52" s="127"/>
      <c r="BR52" s="127"/>
      <c r="BS52" s="127"/>
      <c r="BT52" s="127"/>
      <c r="BU52" s="127"/>
      <c r="BV52" s="127"/>
      <c r="BW52" s="127">
        <f t="shared" si="77"/>
        <v>2369300228</v>
      </c>
      <c r="BX52" s="127">
        <v>381206190</v>
      </c>
      <c r="BY52" s="127">
        <v>376557136</v>
      </c>
      <c r="BZ52" s="127">
        <v>381823000</v>
      </c>
      <c r="CA52" s="127">
        <v>386124135</v>
      </c>
      <c r="CB52" s="127">
        <v>0</v>
      </c>
      <c r="CC52" s="127">
        <v>843589767</v>
      </c>
      <c r="CD52" s="127"/>
      <c r="CE52" s="127"/>
      <c r="CF52" s="127"/>
      <c r="CG52" s="127"/>
      <c r="CH52" s="127"/>
      <c r="CI52" s="127"/>
      <c r="CJ52" s="127">
        <f t="shared" si="78"/>
        <v>2369300228</v>
      </c>
      <c r="CK52" s="122">
        <f t="shared" si="20"/>
        <v>37192617</v>
      </c>
      <c r="CL52" s="122">
        <f t="shared" si="21"/>
        <v>3134297155</v>
      </c>
      <c r="CM52" s="122">
        <f t="shared" si="22"/>
        <v>0</v>
      </c>
      <c r="CN52" s="122">
        <f t="shared" si="23"/>
        <v>0</v>
      </c>
      <c r="CO52" s="66"/>
      <c r="CP52" s="72">
        <v>5540790000</v>
      </c>
      <c r="CQ52" s="72">
        <f t="shared" si="24"/>
        <v>0</v>
      </c>
      <c r="CR52" s="72">
        <v>5503597383</v>
      </c>
      <c r="CS52" s="72">
        <f t="shared" si="86"/>
        <v>0</v>
      </c>
      <c r="CT52" s="72">
        <v>2369300228</v>
      </c>
      <c r="CU52" s="72">
        <f t="shared" si="87"/>
        <v>0</v>
      </c>
      <c r="CV52" s="72">
        <v>2369300228</v>
      </c>
      <c r="CW52" s="72">
        <f t="shared" si="88"/>
        <v>0</v>
      </c>
      <c r="CX52" s="72">
        <v>2369300228</v>
      </c>
      <c r="CY52" s="72">
        <f t="shared" si="89"/>
        <v>0</v>
      </c>
      <c r="DA52" s="72">
        <v>0</v>
      </c>
      <c r="DB52" s="72"/>
      <c r="DC52" s="72">
        <v>0</v>
      </c>
      <c r="DD52" s="72">
        <f t="shared" si="90"/>
        <v>0</v>
      </c>
      <c r="DE52" s="72">
        <v>0</v>
      </c>
      <c r="DF52" s="72">
        <f t="shared" si="54"/>
        <v>0</v>
      </c>
      <c r="DG52" s="72">
        <v>0</v>
      </c>
      <c r="DH52" s="72">
        <f t="shared" si="91"/>
        <v>0</v>
      </c>
      <c r="DI52" s="72">
        <v>0</v>
      </c>
      <c r="DJ52" s="72">
        <f t="shared" si="92"/>
        <v>0</v>
      </c>
    </row>
    <row r="53" spans="1:114" ht="12.75" customHeight="1" outlineLevel="5">
      <c r="B53" s="64" t="str">
        <f t="shared" si="73"/>
        <v>A 1-0-5-2-310</v>
      </c>
      <c r="C53" s="204" t="s">
        <v>239</v>
      </c>
      <c r="D53" s="105">
        <v>10</v>
      </c>
      <c r="E53" s="126" t="s">
        <v>321</v>
      </c>
      <c r="F53" s="127">
        <v>6536970000</v>
      </c>
      <c r="G53" s="128">
        <v>0</v>
      </c>
      <c r="H53" s="127">
        <v>0</v>
      </c>
      <c r="I53" s="130">
        <v>0</v>
      </c>
      <c r="J53" s="127">
        <v>0</v>
      </c>
      <c r="K53" s="129">
        <v>0</v>
      </c>
      <c r="L53" s="130">
        <v>0</v>
      </c>
      <c r="M53" s="128">
        <v>1100000000</v>
      </c>
      <c r="N53" s="133">
        <v>0</v>
      </c>
      <c r="O53" s="133">
        <v>0</v>
      </c>
      <c r="P53" s="135">
        <v>0</v>
      </c>
      <c r="Q53" s="127">
        <v>0</v>
      </c>
      <c r="R53" s="127">
        <v>0</v>
      </c>
      <c r="S53" s="130">
        <v>0</v>
      </c>
      <c r="T53" s="130">
        <v>0</v>
      </c>
      <c r="U53" s="130">
        <v>0</v>
      </c>
      <c r="V53" s="130">
        <v>0</v>
      </c>
      <c r="W53" s="130">
        <v>0</v>
      </c>
      <c r="X53" s="130">
        <v>0</v>
      </c>
      <c r="Y53" s="130">
        <v>0</v>
      </c>
      <c r="Z53" s="130">
        <v>0</v>
      </c>
      <c r="AA53" s="130">
        <v>0</v>
      </c>
      <c r="AB53" s="130">
        <v>0</v>
      </c>
      <c r="AC53" s="130">
        <v>0</v>
      </c>
      <c r="AD53" s="130">
        <v>0</v>
      </c>
      <c r="AE53" s="128">
        <f t="shared" si="83"/>
        <v>1100000000</v>
      </c>
      <c r="AF53" s="127">
        <f t="shared" si="84"/>
        <v>0</v>
      </c>
      <c r="AG53" s="130"/>
      <c r="AH53" s="130"/>
      <c r="AI53" s="147"/>
      <c r="AJ53" s="127">
        <f t="shared" si="85"/>
        <v>5436970000</v>
      </c>
      <c r="AK53" s="184">
        <v>5400000000</v>
      </c>
      <c r="AL53" s="181">
        <v>0</v>
      </c>
      <c r="AM53" s="181">
        <v>0</v>
      </c>
      <c r="AN53" s="127">
        <v>0</v>
      </c>
      <c r="AO53" s="127">
        <v>0</v>
      </c>
      <c r="AP53" s="127">
        <v>0</v>
      </c>
      <c r="AQ53" s="127"/>
      <c r="AR53" s="127"/>
      <c r="AS53" s="127"/>
      <c r="AT53" s="127"/>
      <c r="AU53" s="127"/>
      <c r="AV53" s="127"/>
      <c r="AW53" s="127">
        <f t="shared" si="75"/>
        <v>5400000000</v>
      </c>
      <c r="AX53" s="127">
        <v>427792800</v>
      </c>
      <c r="AY53" s="127">
        <v>434162300</v>
      </c>
      <c r="AZ53" s="127">
        <v>419893100</v>
      </c>
      <c r="BA53" s="127">
        <v>434829500</v>
      </c>
      <c r="BB53" s="127">
        <v>422224300</v>
      </c>
      <c r="BC53" s="127">
        <v>447264231</v>
      </c>
      <c r="BD53" s="127"/>
      <c r="BE53" s="127"/>
      <c r="BF53" s="127"/>
      <c r="BG53" s="127"/>
      <c r="BH53" s="127"/>
      <c r="BI53" s="127"/>
      <c r="BJ53" s="127">
        <f t="shared" si="76"/>
        <v>2586166231</v>
      </c>
      <c r="BK53" s="127">
        <v>427792800</v>
      </c>
      <c r="BL53" s="127">
        <v>434162300</v>
      </c>
      <c r="BM53" s="127">
        <v>419893100</v>
      </c>
      <c r="BN53" s="127">
        <v>434829500</v>
      </c>
      <c r="BO53" s="127">
        <v>422224300</v>
      </c>
      <c r="BP53" s="127">
        <v>447264231</v>
      </c>
      <c r="BQ53" s="127"/>
      <c r="BR53" s="127"/>
      <c r="BS53" s="127"/>
      <c r="BT53" s="127"/>
      <c r="BU53" s="127"/>
      <c r="BV53" s="127"/>
      <c r="BW53" s="127">
        <f t="shared" si="77"/>
        <v>2586166231</v>
      </c>
      <c r="BX53" s="127">
        <v>427792800</v>
      </c>
      <c r="BY53" s="127">
        <v>434162300</v>
      </c>
      <c r="BZ53" s="127">
        <v>419893100</v>
      </c>
      <c r="CA53" s="127">
        <v>434829500</v>
      </c>
      <c r="CB53" s="127">
        <v>422224300</v>
      </c>
      <c r="CC53" s="127">
        <v>447264231</v>
      </c>
      <c r="CD53" s="127"/>
      <c r="CE53" s="127"/>
      <c r="CF53" s="127"/>
      <c r="CG53" s="127"/>
      <c r="CH53" s="127"/>
      <c r="CI53" s="127"/>
      <c r="CJ53" s="127">
        <f t="shared" si="78"/>
        <v>2586166231</v>
      </c>
      <c r="CK53" s="122">
        <f t="shared" si="20"/>
        <v>36970000</v>
      </c>
      <c r="CL53" s="122">
        <f t="shared" si="21"/>
        <v>2813833769</v>
      </c>
      <c r="CM53" s="122">
        <f t="shared" si="22"/>
        <v>0</v>
      </c>
      <c r="CN53" s="122">
        <f t="shared" si="23"/>
        <v>0</v>
      </c>
      <c r="CO53" s="66"/>
      <c r="CP53" s="72">
        <v>5436970000</v>
      </c>
      <c r="CQ53" s="72">
        <f t="shared" si="24"/>
        <v>0</v>
      </c>
      <c r="CR53" s="72">
        <v>5400000000</v>
      </c>
      <c r="CS53" s="72">
        <f t="shared" si="86"/>
        <v>0</v>
      </c>
      <c r="CT53" s="72">
        <v>2586166231</v>
      </c>
      <c r="CU53" s="72">
        <f t="shared" si="87"/>
        <v>0</v>
      </c>
      <c r="CV53" s="72">
        <v>2586166231</v>
      </c>
      <c r="CW53" s="72">
        <f t="shared" si="88"/>
        <v>0</v>
      </c>
      <c r="CX53" s="72">
        <v>2586166231</v>
      </c>
      <c r="CY53" s="72">
        <f t="shared" si="89"/>
        <v>0</v>
      </c>
      <c r="DA53" s="72">
        <v>0</v>
      </c>
      <c r="DB53" s="72"/>
      <c r="DC53" s="72">
        <v>0</v>
      </c>
      <c r="DD53" s="72">
        <f t="shared" si="90"/>
        <v>0</v>
      </c>
      <c r="DE53" s="72">
        <v>0</v>
      </c>
      <c r="DF53" s="72">
        <f t="shared" si="54"/>
        <v>0</v>
      </c>
      <c r="DG53" s="72">
        <v>0</v>
      </c>
      <c r="DH53" s="72">
        <f t="shared" si="91"/>
        <v>0</v>
      </c>
      <c r="DI53" s="72">
        <v>0</v>
      </c>
      <c r="DJ53" s="72">
        <f t="shared" si="92"/>
        <v>0</v>
      </c>
    </row>
    <row r="54" spans="1:114" outlineLevel="5">
      <c r="B54" s="64" t="str">
        <f t="shared" si="73"/>
        <v>A 1-0-5-2-610</v>
      </c>
      <c r="C54" s="204" t="s">
        <v>240</v>
      </c>
      <c r="D54" s="105">
        <v>10</v>
      </c>
      <c r="E54" s="126" t="s">
        <v>322</v>
      </c>
      <c r="F54" s="127">
        <v>198090000</v>
      </c>
      <c r="G54" s="128">
        <v>0</v>
      </c>
      <c r="H54" s="127">
        <v>0</v>
      </c>
      <c r="I54" s="130">
        <v>0</v>
      </c>
      <c r="J54" s="127">
        <v>0</v>
      </c>
      <c r="K54" s="129">
        <v>0</v>
      </c>
      <c r="L54" s="130">
        <v>0</v>
      </c>
      <c r="M54" s="134">
        <v>0</v>
      </c>
      <c r="N54" s="133">
        <v>0</v>
      </c>
      <c r="O54" s="133">
        <v>0</v>
      </c>
      <c r="P54" s="135">
        <v>0</v>
      </c>
      <c r="Q54" s="127">
        <v>0</v>
      </c>
      <c r="R54" s="127">
        <v>0</v>
      </c>
      <c r="S54" s="130">
        <v>0</v>
      </c>
      <c r="T54" s="130">
        <v>0</v>
      </c>
      <c r="U54" s="130">
        <v>0</v>
      </c>
      <c r="V54" s="130">
        <v>0</v>
      </c>
      <c r="W54" s="130">
        <v>0</v>
      </c>
      <c r="X54" s="130">
        <v>0</v>
      </c>
      <c r="Y54" s="130">
        <v>0</v>
      </c>
      <c r="Z54" s="130">
        <v>0</v>
      </c>
      <c r="AA54" s="130">
        <v>0</v>
      </c>
      <c r="AB54" s="130">
        <v>0</v>
      </c>
      <c r="AC54" s="130">
        <v>0</v>
      </c>
      <c r="AD54" s="130">
        <v>0</v>
      </c>
      <c r="AE54" s="128">
        <f t="shared" si="83"/>
        <v>0</v>
      </c>
      <c r="AF54" s="127">
        <f t="shared" si="84"/>
        <v>0</v>
      </c>
      <c r="AG54" s="130"/>
      <c r="AH54" s="130"/>
      <c r="AI54" s="147"/>
      <c r="AJ54" s="127">
        <f t="shared" si="85"/>
        <v>198090000</v>
      </c>
      <c r="AK54" s="184">
        <v>198090000</v>
      </c>
      <c r="AL54" s="181">
        <v>0</v>
      </c>
      <c r="AM54" s="181">
        <v>0</v>
      </c>
      <c r="AN54" s="127">
        <v>0</v>
      </c>
      <c r="AO54" s="127">
        <v>0</v>
      </c>
      <c r="AP54" s="127">
        <v>0</v>
      </c>
      <c r="AQ54" s="127"/>
      <c r="AR54" s="127"/>
      <c r="AS54" s="127"/>
      <c r="AT54" s="127"/>
      <c r="AU54" s="127"/>
      <c r="AV54" s="127"/>
      <c r="AW54" s="127">
        <f t="shared" si="75"/>
        <v>198090000</v>
      </c>
      <c r="AX54" s="127">
        <v>3933600</v>
      </c>
      <c r="AY54" s="127">
        <v>3796700</v>
      </c>
      <c r="AZ54" s="127">
        <v>3399000</v>
      </c>
      <c r="BA54" s="127">
        <v>3864600</v>
      </c>
      <c r="BB54" s="127">
        <v>3542000</v>
      </c>
      <c r="BC54" s="127">
        <v>4167200</v>
      </c>
      <c r="BD54" s="127"/>
      <c r="BE54" s="127"/>
      <c r="BF54" s="127"/>
      <c r="BG54" s="127"/>
      <c r="BH54" s="127"/>
      <c r="BI54" s="127"/>
      <c r="BJ54" s="127">
        <f t="shared" si="76"/>
        <v>22703100</v>
      </c>
      <c r="BK54" s="127">
        <v>3933600</v>
      </c>
      <c r="BL54" s="127">
        <v>3796700</v>
      </c>
      <c r="BM54" s="127">
        <v>3399000</v>
      </c>
      <c r="BN54" s="127">
        <v>3864600</v>
      </c>
      <c r="BO54" s="127">
        <v>3542000</v>
      </c>
      <c r="BP54" s="127">
        <v>4167200</v>
      </c>
      <c r="BQ54" s="127"/>
      <c r="BR54" s="127"/>
      <c r="BS54" s="127"/>
      <c r="BT54" s="127"/>
      <c r="BU54" s="127"/>
      <c r="BV54" s="127"/>
      <c r="BW54" s="127">
        <f t="shared" si="77"/>
        <v>22703100</v>
      </c>
      <c r="BX54" s="127">
        <v>3933600</v>
      </c>
      <c r="BY54" s="127">
        <v>3796700</v>
      </c>
      <c r="BZ54" s="127">
        <v>3399000</v>
      </c>
      <c r="CA54" s="127">
        <v>3864600</v>
      </c>
      <c r="CB54" s="127">
        <v>3542000</v>
      </c>
      <c r="CC54" s="127">
        <v>4167200</v>
      </c>
      <c r="CD54" s="127"/>
      <c r="CE54" s="127"/>
      <c r="CF54" s="127"/>
      <c r="CG54" s="127"/>
      <c r="CH54" s="127"/>
      <c r="CI54" s="127"/>
      <c r="CJ54" s="127">
        <f t="shared" si="78"/>
        <v>22703100</v>
      </c>
      <c r="CK54" s="122">
        <f t="shared" si="20"/>
        <v>0</v>
      </c>
      <c r="CL54" s="122">
        <f t="shared" si="21"/>
        <v>175386900</v>
      </c>
      <c r="CM54" s="122">
        <f t="shared" si="22"/>
        <v>0</v>
      </c>
      <c r="CN54" s="122">
        <f t="shared" si="23"/>
        <v>0</v>
      </c>
      <c r="CO54" s="66"/>
      <c r="CP54" s="72">
        <v>198090000</v>
      </c>
      <c r="CQ54" s="72">
        <f t="shared" si="24"/>
        <v>0</v>
      </c>
      <c r="CR54" s="72">
        <v>198090000</v>
      </c>
      <c r="CS54" s="72">
        <f t="shared" si="86"/>
        <v>0</v>
      </c>
      <c r="CT54" s="72">
        <v>22703100</v>
      </c>
      <c r="CU54" s="72">
        <f t="shared" si="87"/>
        <v>0</v>
      </c>
      <c r="CV54" s="72">
        <v>22703100</v>
      </c>
      <c r="CW54" s="72">
        <f t="shared" si="88"/>
        <v>0</v>
      </c>
      <c r="CX54" s="72">
        <v>22703100</v>
      </c>
      <c r="CY54" s="72">
        <f t="shared" si="89"/>
        <v>0</v>
      </c>
      <c r="DA54" s="72">
        <v>0</v>
      </c>
      <c r="DB54" s="72"/>
      <c r="DC54" s="72">
        <v>0</v>
      </c>
      <c r="DD54" s="72">
        <f t="shared" si="90"/>
        <v>0</v>
      </c>
      <c r="DE54" s="72">
        <v>0</v>
      </c>
      <c r="DF54" s="72">
        <f t="shared" si="54"/>
        <v>0</v>
      </c>
      <c r="DG54" s="72">
        <v>0</v>
      </c>
      <c r="DH54" s="72">
        <f t="shared" si="91"/>
        <v>0</v>
      </c>
      <c r="DI54" s="72">
        <v>0</v>
      </c>
      <c r="DJ54" s="72">
        <f t="shared" si="92"/>
        <v>0</v>
      </c>
    </row>
    <row r="55" spans="1:114" s="73" customFormat="1" outlineLevel="4">
      <c r="B55" s="73" t="str">
        <f t="shared" si="73"/>
        <v>A 1-0-5-610</v>
      </c>
      <c r="C55" s="205" t="s">
        <v>89</v>
      </c>
      <c r="D55" s="118">
        <v>10</v>
      </c>
      <c r="E55" s="132" t="s">
        <v>409</v>
      </c>
      <c r="F55" s="133">
        <v>3169440000</v>
      </c>
      <c r="G55" s="134">
        <v>0</v>
      </c>
      <c r="H55" s="133">
        <v>0</v>
      </c>
      <c r="I55" s="131">
        <v>0</v>
      </c>
      <c r="J55" s="133">
        <v>0</v>
      </c>
      <c r="K55" s="135">
        <v>0</v>
      </c>
      <c r="L55" s="131">
        <v>0</v>
      </c>
      <c r="M55" s="134">
        <v>200000000</v>
      </c>
      <c r="N55" s="133">
        <v>0</v>
      </c>
      <c r="O55" s="133">
        <v>0</v>
      </c>
      <c r="P55" s="135">
        <v>0</v>
      </c>
      <c r="Q55" s="133">
        <v>0</v>
      </c>
      <c r="R55" s="133">
        <v>0</v>
      </c>
      <c r="S55" s="131">
        <v>0</v>
      </c>
      <c r="T55" s="131">
        <v>0</v>
      </c>
      <c r="U55" s="131">
        <v>0</v>
      </c>
      <c r="V55" s="131">
        <v>0</v>
      </c>
      <c r="W55" s="131">
        <v>0</v>
      </c>
      <c r="X55" s="131">
        <v>0</v>
      </c>
      <c r="Y55" s="131">
        <v>0</v>
      </c>
      <c r="Z55" s="131">
        <v>0</v>
      </c>
      <c r="AA55" s="131">
        <v>0</v>
      </c>
      <c r="AB55" s="131">
        <v>0</v>
      </c>
      <c r="AC55" s="131">
        <v>0</v>
      </c>
      <c r="AD55" s="131">
        <v>0</v>
      </c>
      <c r="AE55" s="134">
        <f t="shared" si="83"/>
        <v>200000000</v>
      </c>
      <c r="AF55" s="133">
        <f t="shared" si="84"/>
        <v>0</v>
      </c>
      <c r="AG55" s="131"/>
      <c r="AH55" s="131"/>
      <c r="AI55" s="147"/>
      <c r="AJ55" s="133">
        <f t="shared" si="85"/>
        <v>2969440000</v>
      </c>
      <c r="AK55" s="185">
        <v>2900000000</v>
      </c>
      <c r="AL55" s="181">
        <v>0</v>
      </c>
      <c r="AM55" s="183">
        <v>0</v>
      </c>
      <c r="AN55" s="127">
        <v>0</v>
      </c>
      <c r="AO55" s="127">
        <v>0</v>
      </c>
      <c r="AP55" s="127">
        <v>0</v>
      </c>
      <c r="AQ55" s="127"/>
      <c r="AR55" s="127"/>
      <c r="AS55" s="127"/>
      <c r="AT55" s="127"/>
      <c r="AU55" s="127"/>
      <c r="AV55" s="127"/>
      <c r="AW55" s="133">
        <f t="shared" si="75"/>
        <v>2900000000</v>
      </c>
      <c r="AX55" s="133">
        <v>177554350</v>
      </c>
      <c r="AY55" s="133">
        <v>190686200</v>
      </c>
      <c r="AZ55" s="133">
        <v>197024600</v>
      </c>
      <c r="BA55" s="133">
        <v>197959350</v>
      </c>
      <c r="BB55" s="133">
        <v>208957850</v>
      </c>
      <c r="BC55" s="133">
        <v>223302350</v>
      </c>
      <c r="BD55" s="127"/>
      <c r="BE55" s="127"/>
      <c r="BF55" s="127"/>
      <c r="BG55" s="127"/>
      <c r="BH55" s="127"/>
      <c r="BI55" s="127"/>
      <c r="BJ55" s="133">
        <f t="shared" si="76"/>
        <v>1195484700</v>
      </c>
      <c r="BK55" s="133">
        <v>177554350</v>
      </c>
      <c r="BL55" s="133">
        <v>190686200</v>
      </c>
      <c r="BM55" s="133">
        <v>197024600</v>
      </c>
      <c r="BN55" s="133">
        <v>197959350</v>
      </c>
      <c r="BO55" s="133">
        <v>208957850</v>
      </c>
      <c r="BP55" s="133">
        <v>223302350</v>
      </c>
      <c r="BQ55" s="127"/>
      <c r="BR55" s="127"/>
      <c r="BS55" s="127"/>
      <c r="BT55" s="127"/>
      <c r="BU55" s="127"/>
      <c r="BV55" s="127"/>
      <c r="BW55" s="133">
        <f t="shared" si="77"/>
        <v>1195484700</v>
      </c>
      <c r="BX55" s="133">
        <v>177554350</v>
      </c>
      <c r="BY55" s="133">
        <v>190686200</v>
      </c>
      <c r="BZ55" s="133">
        <v>197024600</v>
      </c>
      <c r="CA55" s="133">
        <v>197959350</v>
      </c>
      <c r="CB55" s="133">
        <v>208957850</v>
      </c>
      <c r="CC55" s="133">
        <v>223302350</v>
      </c>
      <c r="CD55" s="127"/>
      <c r="CE55" s="127"/>
      <c r="CF55" s="127"/>
      <c r="CG55" s="127"/>
      <c r="CH55" s="127"/>
      <c r="CI55" s="127"/>
      <c r="CJ55" s="133">
        <f t="shared" si="78"/>
        <v>1195484700</v>
      </c>
      <c r="CK55" s="122">
        <f t="shared" si="20"/>
        <v>69440000</v>
      </c>
      <c r="CL55" s="122">
        <f t="shared" si="21"/>
        <v>1704515300</v>
      </c>
      <c r="CM55" s="122">
        <f t="shared" si="22"/>
        <v>0</v>
      </c>
      <c r="CN55" s="122">
        <f t="shared" si="23"/>
        <v>0</v>
      </c>
      <c r="CO55" s="63"/>
      <c r="CP55" s="72">
        <v>2969440000</v>
      </c>
      <c r="CQ55" s="72">
        <f t="shared" si="24"/>
        <v>0</v>
      </c>
      <c r="CR55" s="72">
        <v>2900000000</v>
      </c>
      <c r="CS55" s="72">
        <f t="shared" si="86"/>
        <v>0</v>
      </c>
      <c r="CT55" s="72">
        <v>1195484700</v>
      </c>
      <c r="CU55" s="72">
        <f t="shared" si="87"/>
        <v>0</v>
      </c>
      <c r="CV55" s="72">
        <v>1195484700</v>
      </c>
      <c r="CW55" s="72">
        <f t="shared" si="88"/>
        <v>0</v>
      </c>
      <c r="CX55" s="72">
        <v>1195484700</v>
      </c>
      <c r="CY55" s="72">
        <f t="shared" si="89"/>
        <v>0</v>
      </c>
      <c r="DA55" s="72">
        <v>0</v>
      </c>
      <c r="DB55" s="72"/>
      <c r="DC55" s="72">
        <v>0</v>
      </c>
      <c r="DD55" s="72">
        <f t="shared" si="90"/>
        <v>0</v>
      </c>
      <c r="DE55" s="72">
        <v>0</v>
      </c>
      <c r="DF55" s="72">
        <f t="shared" si="54"/>
        <v>0</v>
      </c>
      <c r="DG55" s="72">
        <v>0</v>
      </c>
      <c r="DH55" s="72">
        <f t="shared" si="91"/>
        <v>0</v>
      </c>
      <c r="DI55" s="72">
        <v>0</v>
      </c>
      <c r="DJ55" s="72">
        <f t="shared" si="92"/>
        <v>0</v>
      </c>
    </row>
    <row r="56" spans="1:114" s="73" customFormat="1" outlineLevel="4">
      <c r="B56" s="73" t="str">
        <f t="shared" si="73"/>
        <v>A 1-0-5-710</v>
      </c>
      <c r="C56" s="205" t="s">
        <v>88</v>
      </c>
      <c r="D56" s="118">
        <v>10</v>
      </c>
      <c r="E56" s="132" t="s">
        <v>413</v>
      </c>
      <c r="F56" s="133">
        <v>594270000</v>
      </c>
      <c r="G56" s="134">
        <v>0</v>
      </c>
      <c r="H56" s="133">
        <v>0</v>
      </c>
      <c r="I56" s="131">
        <v>0</v>
      </c>
      <c r="J56" s="133">
        <v>0</v>
      </c>
      <c r="K56" s="135">
        <v>0</v>
      </c>
      <c r="L56" s="131">
        <v>0</v>
      </c>
      <c r="M56" s="134">
        <v>90000000</v>
      </c>
      <c r="N56" s="133">
        <v>0</v>
      </c>
      <c r="O56" s="133">
        <v>0</v>
      </c>
      <c r="P56" s="135">
        <v>0</v>
      </c>
      <c r="Q56" s="133">
        <v>0</v>
      </c>
      <c r="R56" s="133">
        <v>0</v>
      </c>
      <c r="S56" s="131">
        <v>0</v>
      </c>
      <c r="T56" s="131">
        <v>0</v>
      </c>
      <c r="U56" s="131">
        <v>0</v>
      </c>
      <c r="V56" s="131">
        <v>0</v>
      </c>
      <c r="W56" s="131">
        <v>0</v>
      </c>
      <c r="X56" s="131">
        <v>0</v>
      </c>
      <c r="Y56" s="131">
        <v>0</v>
      </c>
      <c r="Z56" s="131">
        <v>0</v>
      </c>
      <c r="AA56" s="131">
        <v>0</v>
      </c>
      <c r="AB56" s="131">
        <v>0</v>
      </c>
      <c r="AC56" s="131">
        <v>0</v>
      </c>
      <c r="AD56" s="131">
        <v>0</v>
      </c>
      <c r="AE56" s="134">
        <f t="shared" si="83"/>
        <v>90000000</v>
      </c>
      <c r="AF56" s="133">
        <f t="shared" si="84"/>
        <v>0</v>
      </c>
      <c r="AG56" s="131"/>
      <c r="AH56" s="131"/>
      <c r="AI56" s="147"/>
      <c r="AJ56" s="133">
        <f t="shared" si="85"/>
        <v>504270000</v>
      </c>
      <c r="AK56" s="185">
        <v>500000000</v>
      </c>
      <c r="AL56" s="181">
        <v>0</v>
      </c>
      <c r="AM56" s="183">
        <v>0</v>
      </c>
      <c r="AN56" s="127">
        <v>0</v>
      </c>
      <c r="AO56" s="127">
        <v>0</v>
      </c>
      <c r="AP56" s="127">
        <v>0</v>
      </c>
      <c r="AQ56" s="127"/>
      <c r="AR56" s="127"/>
      <c r="AS56" s="127"/>
      <c r="AT56" s="127"/>
      <c r="AU56" s="127"/>
      <c r="AV56" s="127"/>
      <c r="AW56" s="133">
        <f t="shared" si="75"/>
        <v>500000000</v>
      </c>
      <c r="AX56" s="133">
        <v>29603025</v>
      </c>
      <c r="AY56" s="133">
        <v>31794600</v>
      </c>
      <c r="AZ56" s="133">
        <v>32853700</v>
      </c>
      <c r="BA56" s="133">
        <v>33010025</v>
      </c>
      <c r="BB56" s="133">
        <v>34844025</v>
      </c>
      <c r="BC56" s="133">
        <v>37225725</v>
      </c>
      <c r="BD56" s="127"/>
      <c r="BE56" s="127"/>
      <c r="BF56" s="127"/>
      <c r="BG56" s="127"/>
      <c r="BH56" s="127"/>
      <c r="BI56" s="127"/>
      <c r="BJ56" s="133">
        <f t="shared" si="76"/>
        <v>199331100</v>
      </c>
      <c r="BK56" s="133">
        <v>29603025</v>
      </c>
      <c r="BL56" s="133">
        <v>31794600</v>
      </c>
      <c r="BM56" s="133">
        <v>32853700</v>
      </c>
      <c r="BN56" s="133">
        <v>33010025</v>
      </c>
      <c r="BO56" s="133">
        <v>34844025</v>
      </c>
      <c r="BP56" s="133">
        <v>37225725</v>
      </c>
      <c r="BQ56" s="127"/>
      <c r="BR56" s="127"/>
      <c r="BS56" s="127"/>
      <c r="BT56" s="127"/>
      <c r="BU56" s="127"/>
      <c r="BV56" s="127"/>
      <c r="BW56" s="133">
        <f t="shared" si="77"/>
        <v>199331100</v>
      </c>
      <c r="BX56" s="133">
        <v>29603025</v>
      </c>
      <c r="BY56" s="133">
        <v>31794600</v>
      </c>
      <c r="BZ56" s="133">
        <v>32853700</v>
      </c>
      <c r="CA56" s="133">
        <v>33010025</v>
      </c>
      <c r="CB56" s="133">
        <v>34844025</v>
      </c>
      <c r="CC56" s="133">
        <v>37225725</v>
      </c>
      <c r="CD56" s="127"/>
      <c r="CE56" s="127"/>
      <c r="CF56" s="127"/>
      <c r="CG56" s="127"/>
      <c r="CH56" s="127"/>
      <c r="CI56" s="127"/>
      <c r="CJ56" s="133">
        <f t="shared" si="78"/>
        <v>199331100</v>
      </c>
      <c r="CK56" s="122">
        <f t="shared" si="20"/>
        <v>4270000</v>
      </c>
      <c r="CL56" s="122">
        <f t="shared" si="21"/>
        <v>300668900</v>
      </c>
      <c r="CM56" s="122">
        <f t="shared" si="22"/>
        <v>0</v>
      </c>
      <c r="CN56" s="122">
        <f t="shared" si="23"/>
        <v>0</v>
      </c>
      <c r="CO56" s="63"/>
      <c r="CP56" s="72">
        <v>504270000</v>
      </c>
      <c r="CQ56" s="72">
        <f t="shared" si="24"/>
        <v>0</v>
      </c>
      <c r="CR56" s="72">
        <v>500000000</v>
      </c>
      <c r="CS56" s="72">
        <f t="shared" si="86"/>
        <v>0</v>
      </c>
      <c r="CT56" s="72">
        <v>199331100</v>
      </c>
      <c r="CU56" s="72">
        <f t="shared" si="87"/>
        <v>0</v>
      </c>
      <c r="CV56" s="72">
        <v>199331100</v>
      </c>
      <c r="CW56" s="72">
        <f t="shared" si="88"/>
        <v>0</v>
      </c>
      <c r="CX56" s="72">
        <v>199331100</v>
      </c>
      <c r="CY56" s="72">
        <f t="shared" si="89"/>
        <v>0</v>
      </c>
      <c r="DA56" s="72">
        <v>0</v>
      </c>
      <c r="DB56" s="72"/>
      <c r="DC56" s="72">
        <v>0</v>
      </c>
      <c r="DD56" s="72">
        <f t="shared" si="90"/>
        <v>0</v>
      </c>
      <c r="DE56" s="72">
        <v>0</v>
      </c>
      <c r="DF56" s="72">
        <f t="shared" si="54"/>
        <v>0</v>
      </c>
      <c r="DG56" s="72">
        <v>0</v>
      </c>
      <c r="DH56" s="72">
        <f t="shared" si="91"/>
        <v>0</v>
      </c>
      <c r="DI56" s="72">
        <v>0</v>
      </c>
      <c r="DJ56" s="72">
        <f t="shared" si="92"/>
        <v>0</v>
      </c>
    </row>
    <row r="57" spans="1:114" s="73" customFormat="1" ht="24" customHeight="1" outlineLevel="4">
      <c r="B57" s="73" t="str">
        <f t="shared" si="73"/>
        <v>A 1-0-5-810</v>
      </c>
      <c r="C57" s="205" t="s">
        <v>87</v>
      </c>
      <c r="D57" s="118">
        <v>10</v>
      </c>
      <c r="E57" s="132" t="s">
        <v>410</v>
      </c>
      <c r="F57" s="133">
        <v>594270000</v>
      </c>
      <c r="G57" s="134">
        <v>0</v>
      </c>
      <c r="H57" s="133">
        <v>0</v>
      </c>
      <c r="I57" s="131">
        <v>0</v>
      </c>
      <c r="J57" s="133">
        <v>0</v>
      </c>
      <c r="K57" s="135">
        <v>0</v>
      </c>
      <c r="L57" s="131">
        <v>0</v>
      </c>
      <c r="M57" s="134">
        <v>90000000</v>
      </c>
      <c r="N57" s="133">
        <v>0</v>
      </c>
      <c r="O57" s="133">
        <v>0</v>
      </c>
      <c r="P57" s="135">
        <v>0</v>
      </c>
      <c r="Q57" s="133">
        <v>0</v>
      </c>
      <c r="R57" s="133">
        <v>0</v>
      </c>
      <c r="S57" s="131">
        <v>0</v>
      </c>
      <c r="T57" s="131">
        <v>0</v>
      </c>
      <c r="U57" s="131">
        <v>0</v>
      </c>
      <c r="V57" s="131">
        <v>0</v>
      </c>
      <c r="W57" s="131">
        <v>0</v>
      </c>
      <c r="X57" s="131">
        <v>0</v>
      </c>
      <c r="Y57" s="131">
        <v>0</v>
      </c>
      <c r="Z57" s="131">
        <v>0</v>
      </c>
      <c r="AA57" s="131">
        <v>0</v>
      </c>
      <c r="AB57" s="131">
        <v>0</v>
      </c>
      <c r="AC57" s="131">
        <v>0</v>
      </c>
      <c r="AD57" s="131">
        <v>0</v>
      </c>
      <c r="AE57" s="134">
        <f t="shared" si="83"/>
        <v>90000000</v>
      </c>
      <c r="AF57" s="133">
        <f t="shared" si="84"/>
        <v>0</v>
      </c>
      <c r="AG57" s="131"/>
      <c r="AH57" s="131"/>
      <c r="AI57" s="147"/>
      <c r="AJ57" s="133">
        <f t="shared" si="85"/>
        <v>504270000</v>
      </c>
      <c r="AK57" s="185">
        <v>500000000</v>
      </c>
      <c r="AL57" s="181">
        <v>0</v>
      </c>
      <c r="AM57" s="183">
        <v>0</v>
      </c>
      <c r="AN57" s="127">
        <v>0</v>
      </c>
      <c r="AO57" s="127">
        <v>0</v>
      </c>
      <c r="AP57" s="127">
        <v>0</v>
      </c>
      <c r="AQ57" s="127"/>
      <c r="AR57" s="127"/>
      <c r="AS57" s="127"/>
      <c r="AT57" s="127"/>
      <c r="AU57" s="127"/>
      <c r="AV57" s="127"/>
      <c r="AW57" s="133">
        <f t="shared" si="75"/>
        <v>500000000</v>
      </c>
      <c r="AX57" s="133">
        <v>29603025</v>
      </c>
      <c r="AY57" s="133">
        <v>31794600</v>
      </c>
      <c r="AZ57" s="133">
        <v>32853700</v>
      </c>
      <c r="BA57" s="133">
        <v>33010025</v>
      </c>
      <c r="BB57" s="133">
        <v>34844025</v>
      </c>
      <c r="BC57" s="133">
        <v>37225725</v>
      </c>
      <c r="BD57" s="127"/>
      <c r="BE57" s="127"/>
      <c r="BF57" s="127"/>
      <c r="BG57" s="127"/>
      <c r="BH57" s="127"/>
      <c r="BI57" s="127"/>
      <c r="BJ57" s="133">
        <f t="shared" si="76"/>
        <v>199331100</v>
      </c>
      <c r="BK57" s="133">
        <v>29603025</v>
      </c>
      <c r="BL57" s="133">
        <v>31794600</v>
      </c>
      <c r="BM57" s="133">
        <v>32853700</v>
      </c>
      <c r="BN57" s="133">
        <v>33010025</v>
      </c>
      <c r="BO57" s="133">
        <v>34844025</v>
      </c>
      <c r="BP57" s="133">
        <v>37225725</v>
      </c>
      <c r="BQ57" s="127"/>
      <c r="BR57" s="127"/>
      <c r="BS57" s="127"/>
      <c r="BT57" s="127"/>
      <c r="BU57" s="127"/>
      <c r="BV57" s="127"/>
      <c r="BW57" s="133">
        <f t="shared" si="77"/>
        <v>199331100</v>
      </c>
      <c r="BX57" s="133">
        <v>29603025</v>
      </c>
      <c r="BY57" s="133">
        <v>31794600</v>
      </c>
      <c r="BZ57" s="133">
        <v>32853700</v>
      </c>
      <c r="CA57" s="133">
        <v>33010025</v>
      </c>
      <c r="CB57" s="133">
        <v>34844025</v>
      </c>
      <c r="CC57" s="133">
        <v>37225725</v>
      </c>
      <c r="CD57" s="127"/>
      <c r="CE57" s="127"/>
      <c r="CF57" s="127"/>
      <c r="CG57" s="127"/>
      <c r="CH57" s="127"/>
      <c r="CI57" s="127"/>
      <c r="CJ57" s="133">
        <f t="shared" si="78"/>
        <v>199331100</v>
      </c>
      <c r="CK57" s="122">
        <f t="shared" si="20"/>
        <v>4270000</v>
      </c>
      <c r="CL57" s="122">
        <f t="shared" si="21"/>
        <v>300668900</v>
      </c>
      <c r="CM57" s="122">
        <f t="shared" si="22"/>
        <v>0</v>
      </c>
      <c r="CN57" s="122">
        <f t="shared" si="23"/>
        <v>0</v>
      </c>
      <c r="CO57" s="63"/>
      <c r="CP57" s="72">
        <v>504270000</v>
      </c>
      <c r="CQ57" s="72">
        <f t="shared" si="24"/>
        <v>0</v>
      </c>
      <c r="CR57" s="72">
        <v>500000000</v>
      </c>
      <c r="CS57" s="72">
        <f t="shared" si="86"/>
        <v>0</v>
      </c>
      <c r="CT57" s="72">
        <v>199331100</v>
      </c>
      <c r="CU57" s="72">
        <f t="shared" si="87"/>
        <v>0</v>
      </c>
      <c r="CV57" s="72">
        <v>199331100</v>
      </c>
      <c r="CW57" s="72">
        <f t="shared" si="88"/>
        <v>0</v>
      </c>
      <c r="CX57" s="72">
        <v>199331100</v>
      </c>
      <c r="CY57" s="72">
        <f t="shared" si="89"/>
        <v>0</v>
      </c>
      <c r="DA57" s="72">
        <v>0</v>
      </c>
      <c r="DB57" s="72"/>
      <c r="DC57" s="72">
        <v>0</v>
      </c>
      <c r="DD57" s="72">
        <f t="shared" si="90"/>
        <v>0</v>
      </c>
      <c r="DE57" s="72">
        <v>0</v>
      </c>
      <c r="DF57" s="72">
        <f t="shared" si="54"/>
        <v>0</v>
      </c>
      <c r="DG57" s="72">
        <v>0</v>
      </c>
      <c r="DH57" s="72">
        <f t="shared" si="91"/>
        <v>0</v>
      </c>
      <c r="DI57" s="72">
        <v>0</v>
      </c>
      <c r="DJ57" s="72">
        <f t="shared" si="92"/>
        <v>0</v>
      </c>
    </row>
    <row r="58" spans="1:114" s="73" customFormat="1" ht="16" outlineLevel="4" thickBot="1">
      <c r="B58" s="73" t="str">
        <f t="shared" si="73"/>
        <v>A 1-0-5-910</v>
      </c>
      <c r="C58" s="206" t="s">
        <v>86</v>
      </c>
      <c r="D58" s="136">
        <v>10</v>
      </c>
      <c r="E58" s="137" t="s">
        <v>411</v>
      </c>
      <c r="F58" s="138">
        <v>1188540000</v>
      </c>
      <c r="G58" s="139">
        <v>0</v>
      </c>
      <c r="H58" s="138">
        <v>0</v>
      </c>
      <c r="I58" s="141">
        <v>0</v>
      </c>
      <c r="J58" s="138">
        <v>0</v>
      </c>
      <c r="K58" s="140">
        <v>0</v>
      </c>
      <c r="L58" s="141">
        <v>0</v>
      </c>
      <c r="M58" s="139">
        <v>180000000</v>
      </c>
      <c r="N58" s="138">
        <v>0</v>
      </c>
      <c r="O58" s="138">
        <v>0</v>
      </c>
      <c r="P58" s="140">
        <v>0</v>
      </c>
      <c r="Q58" s="138">
        <v>0</v>
      </c>
      <c r="R58" s="138">
        <v>0</v>
      </c>
      <c r="S58" s="141">
        <v>0</v>
      </c>
      <c r="T58" s="141">
        <v>0</v>
      </c>
      <c r="U58" s="141">
        <v>0</v>
      </c>
      <c r="V58" s="141">
        <v>0</v>
      </c>
      <c r="W58" s="141">
        <v>0</v>
      </c>
      <c r="X58" s="141">
        <v>0</v>
      </c>
      <c r="Y58" s="141">
        <v>0</v>
      </c>
      <c r="Z58" s="141">
        <v>0</v>
      </c>
      <c r="AA58" s="141">
        <v>0</v>
      </c>
      <c r="AB58" s="141">
        <v>0</v>
      </c>
      <c r="AC58" s="141">
        <v>0</v>
      </c>
      <c r="AD58" s="141">
        <v>0</v>
      </c>
      <c r="AE58" s="139">
        <f>+G58+I58+K58+M58+O58+Q58+S58+U58+W58+Y58+AA58+AC58</f>
        <v>180000000</v>
      </c>
      <c r="AF58" s="138">
        <f>+H58+J58+L58+N58+P58+R58+T58+V58+X58+Z58+AB58+AD58</f>
        <v>0</v>
      </c>
      <c r="AG58" s="141"/>
      <c r="AH58" s="141"/>
      <c r="AI58" s="280"/>
      <c r="AJ58" s="138">
        <f t="shared" si="85"/>
        <v>1008540000</v>
      </c>
      <c r="AK58" s="186">
        <v>1000000000</v>
      </c>
      <c r="AL58" s="182">
        <v>0</v>
      </c>
      <c r="AM58" s="190">
        <v>0</v>
      </c>
      <c r="AN58" s="142">
        <v>0</v>
      </c>
      <c r="AO58" s="142">
        <v>0</v>
      </c>
      <c r="AP58" s="142">
        <v>0</v>
      </c>
      <c r="AQ58" s="142"/>
      <c r="AR58" s="142"/>
      <c r="AS58" s="142"/>
      <c r="AT58" s="142"/>
      <c r="AU58" s="142"/>
      <c r="AV58" s="142"/>
      <c r="AW58" s="138">
        <f t="shared" si="75"/>
        <v>1000000000</v>
      </c>
      <c r="AX58" s="138">
        <v>59175050</v>
      </c>
      <c r="AY58" s="138">
        <v>63549300</v>
      </c>
      <c r="AZ58" s="138">
        <v>65663700</v>
      </c>
      <c r="BA58" s="138">
        <v>65973750</v>
      </c>
      <c r="BB58" s="138">
        <v>69639350</v>
      </c>
      <c r="BC58" s="138">
        <v>74420550</v>
      </c>
      <c r="BD58" s="142"/>
      <c r="BE58" s="142"/>
      <c r="BF58" s="142"/>
      <c r="BG58" s="142"/>
      <c r="BH58" s="142"/>
      <c r="BI58" s="142"/>
      <c r="BJ58" s="138">
        <f t="shared" si="76"/>
        <v>398421700</v>
      </c>
      <c r="BK58" s="138">
        <v>59175050</v>
      </c>
      <c r="BL58" s="138">
        <v>63549300</v>
      </c>
      <c r="BM58" s="138">
        <v>65663700</v>
      </c>
      <c r="BN58" s="138">
        <v>65973750</v>
      </c>
      <c r="BO58" s="138">
        <v>69639350</v>
      </c>
      <c r="BP58" s="138">
        <v>74420550</v>
      </c>
      <c r="BQ58" s="142"/>
      <c r="BR58" s="142"/>
      <c r="BS58" s="142"/>
      <c r="BT58" s="142"/>
      <c r="BU58" s="142"/>
      <c r="BV58" s="142"/>
      <c r="BW58" s="138">
        <f t="shared" si="77"/>
        <v>398421700</v>
      </c>
      <c r="BX58" s="138">
        <v>59175050</v>
      </c>
      <c r="BY58" s="138">
        <v>63549300</v>
      </c>
      <c r="BZ58" s="133">
        <v>65663700</v>
      </c>
      <c r="CA58" s="138">
        <v>65973750</v>
      </c>
      <c r="CB58" s="138">
        <v>69639350</v>
      </c>
      <c r="CC58" s="138">
        <v>74420550</v>
      </c>
      <c r="CD58" s="142"/>
      <c r="CE58" s="142"/>
      <c r="CF58" s="142"/>
      <c r="CG58" s="142"/>
      <c r="CH58" s="142"/>
      <c r="CI58" s="142"/>
      <c r="CJ58" s="138">
        <f t="shared" si="78"/>
        <v>398421700</v>
      </c>
      <c r="CK58" s="143">
        <f t="shared" si="20"/>
        <v>8540000</v>
      </c>
      <c r="CL58" s="143">
        <f t="shared" si="21"/>
        <v>601578300</v>
      </c>
      <c r="CM58" s="143">
        <f t="shared" si="22"/>
        <v>0</v>
      </c>
      <c r="CN58" s="143">
        <f t="shared" si="23"/>
        <v>0</v>
      </c>
      <c r="CO58" s="63"/>
      <c r="CP58" s="72">
        <v>1008540000</v>
      </c>
      <c r="CQ58" s="72">
        <f t="shared" si="24"/>
        <v>0</v>
      </c>
      <c r="CR58" s="72">
        <v>1000000000</v>
      </c>
      <c r="CS58" s="72">
        <f t="shared" si="86"/>
        <v>0</v>
      </c>
      <c r="CT58" s="72">
        <v>398421700</v>
      </c>
      <c r="CU58" s="72">
        <f t="shared" si="87"/>
        <v>0</v>
      </c>
      <c r="CV58" s="72">
        <v>398421700</v>
      </c>
      <c r="CW58" s="72">
        <f t="shared" si="88"/>
        <v>0</v>
      </c>
      <c r="CX58" s="72">
        <v>398421700</v>
      </c>
      <c r="CY58" s="72">
        <f t="shared" si="89"/>
        <v>0</v>
      </c>
      <c r="DA58" s="72">
        <v>0</v>
      </c>
      <c r="DB58" s="72"/>
      <c r="DC58" s="72">
        <v>0</v>
      </c>
      <c r="DD58" s="72">
        <f t="shared" si="90"/>
        <v>0</v>
      </c>
      <c r="DE58" s="72">
        <v>0</v>
      </c>
      <c r="DF58" s="72">
        <f t="shared" si="54"/>
        <v>0</v>
      </c>
      <c r="DG58" s="72">
        <v>0</v>
      </c>
      <c r="DH58" s="72">
        <f t="shared" si="91"/>
        <v>0</v>
      </c>
      <c r="DI58" s="72">
        <v>0</v>
      </c>
      <c r="DJ58" s="72">
        <f t="shared" si="92"/>
        <v>0</v>
      </c>
    </row>
    <row r="59" spans="1:114" ht="16" thickBot="1">
      <c r="C59" s="207"/>
      <c r="D59" s="105"/>
      <c r="E59" s="35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44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0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  <c r="BX59" s="131"/>
      <c r="BY59" s="131"/>
      <c r="BZ59" s="131"/>
      <c r="CA59" s="131"/>
      <c r="CB59" s="131"/>
      <c r="CC59" s="131"/>
      <c r="CD59" s="131"/>
      <c r="CE59" s="131"/>
      <c r="CF59" s="131"/>
      <c r="CG59" s="131"/>
      <c r="CH59" s="131"/>
      <c r="CI59" s="131"/>
      <c r="CJ59" s="131"/>
      <c r="CK59" s="131"/>
      <c r="CL59" s="131"/>
      <c r="CM59" s="131"/>
      <c r="CN59" s="131"/>
      <c r="CO59" s="66"/>
      <c r="CP59" s="77"/>
      <c r="CQ59" s="77">
        <f t="shared" si="24"/>
        <v>0</v>
      </c>
      <c r="CR59" s="77"/>
      <c r="CS59" s="77"/>
      <c r="CT59" s="77">
        <v>0</v>
      </c>
      <c r="CU59" s="77">
        <f t="shared" ref="CU59:CU71" si="93">+CT59-BJ59</f>
        <v>0</v>
      </c>
      <c r="CV59" s="77">
        <v>0</v>
      </c>
      <c r="CW59" s="77"/>
      <c r="CX59" s="77">
        <v>0</v>
      </c>
      <c r="CY59" s="72">
        <f>+CX59-CJ59</f>
        <v>0</v>
      </c>
      <c r="DA59" s="77"/>
      <c r="DB59" s="77"/>
      <c r="DC59" s="77"/>
      <c r="DD59" s="77"/>
      <c r="DE59" s="77">
        <v>0</v>
      </c>
      <c r="DF59" s="77">
        <f t="shared" si="54"/>
        <v>0</v>
      </c>
      <c r="DG59" s="77">
        <v>0</v>
      </c>
      <c r="DH59" s="77"/>
      <c r="DI59" s="77">
        <v>0</v>
      </c>
      <c r="DJ59" s="72">
        <f>+DI59-CU59</f>
        <v>0</v>
      </c>
    </row>
    <row r="60" spans="1:114">
      <c r="A60" s="64" t="s">
        <v>38</v>
      </c>
      <c r="B60" s="78"/>
      <c r="C60" s="208"/>
      <c r="D60" s="145"/>
      <c r="E60" s="111" t="s">
        <v>435</v>
      </c>
      <c r="F60" s="146">
        <f t="shared" ref="F60:AL60" si="94">+F61+F70</f>
        <v>14213700000</v>
      </c>
      <c r="G60" s="146">
        <f>+G61+G70</f>
        <v>22846270</v>
      </c>
      <c r="H60" s="146">
        <f>+H61+H70</f>
        <v>22846270</v>
      </c>
      <c r="I60" s="146">
        <f t="shared" si="94"/>
        <v>0</v>
      </c>
      <c r="J60" s="146">
        <f t="shared" si="94"/>
        <v>0</v>
      </c>
      <c r="K60" s="146">
        <f t="shared" si="94"/>
        <v>135500000</v>
      </c>
      <c r="L60" s="146">
        <f t="shared" si="94"/>
        <v>135500000</v>
      </c>
      <c r="M60" s="146">
        <f t="shared" si="94"/>
        <v>16900000</v>
      </c>
      <c r="N60" s="146">
        <f t="shared" si="94"/>
        <v>5970900000</v>
      </c>
      <c r="O60" s="146">
        <f t="shared" si="94"/>
        <v>190600000</v>
      </c>
      <c r="P60" s="146">
        <f t="shared" si="94"/>
        <v>190600000</v>
      </c>
      <c r="Q60" s="146">
        <f t="shared" si="94"/>
        <v>29843000</v>
      </c>
      <c r="R60" s="146">
        <f t="shared" si="94"/>
        <v>29843000</v>
      </c>
      <c r="S60" s="146">
        <f t="shared" si="94"/>
        <v>0</v>
      </c>
      <c r="T60" s="146">
        <f t="shared" si="94"/>
        <v>0</v>
      </c>
      <c r="U60" s="146">
        <f t="shared" si="94"/>
        <v>0</v>
      </c>
      <c r="V60" s="146">
        <f t="shared" si="94"/>
        <v>0</v>
      </c>
      <c r="W60" s="146">
        <f t="shared" si="94"/>
        <v>0</v>
      </c>
      <c r="X60" s="146">
        <f t="shared" si="94"/>
        <v>0</v>
      </c>
      <c r="Y60" s="146">
        <f t="shared" si="94"/>
        <v>0</v>
      </c>
      <c r="Z60" s="146">
        <f t="shared" si="94"/>
        <v>0</v>
      </c>
      <c r="AA60" s="146">
        <f t="shared" si="94"/>
        <v>0</v>
      </c>
      <c r="AB60" s="146">
        <f t="shared" si="94"/>
        <v>0</v>
      </c>
      <c r="AC60" s="146">
        <f t="shared" si="94"/>
        <v>0</v>
      </c>
      <c r="AD60" s="146">
        <f t="shared" si="94"/>
        <v>0</v>
      </c>
      <c r="AE60" s="146">
        <f t="shared" si="94"/>
        <v>395689270</v>
      </c>
      <c r="AF60" s="146">
        <f t="shared" si="94"/>
        <v>6349689270</v>
      </c>
      <c r="AG60" s="146">
        <f t="shared" si="94"/>
        <v>0</v>
      </c>
      <c r="AH60" s="146">
        <f t="shared" si="94"/>
        <v>0</v>
      </c>
      <c r="AI60" s="146">
        <f t="shared" si="94"/>
        <v>0</v>
      </c>
      <c r="AJ60" s="146">
        <f>+AJ61+AJ70</f>
        <v>20167700000</v>
      </c>
      <c r="AK60" s="146">
        <f t="shared" si="94"/>
        <v>5613803289</v>
      </c>
      <c r="AL60" s="146">
        <f t="shared" si="94"/>
        <v>803483620</v>
      </c>
      <c r="AM60" s="146">
        <f t="shared" ref="AM60:AX60" si="95">+AM61+AM70</f>
        <v>1188756854</v>
      </c>
      <c r="AN60" s="146">
        <f t="shared" si="95"/>
        <v>1070030023</v>
      </c>
      <c r="AO60" s="146">
        <f>+AO61+AO70</f>
        <v>863787100</v>
      </c>
      <c r="AP60" s="146">
        <f t="shared" si="95"/>
        <v>4104070369</v>
      </c>
      <c r="AQ60" s="146">
        <f t="shared" si="95"/>
        <v>0</v>
      </c>
      <c r="AR60" s="146">
        <f t="shared" si="95"/>
        <v>0</v>
      </c>
      <c r="AS60" s="146">
        <f t="shared" si="95"/>
        <v>0</v>
      </c>
      <c r="AT60" s="146">
        <f t="shared" si="95"/>
        <v>0</v>
      </c>
      <c r="AU60" s="146">
        <f t="shared" si="95"/>
        <v>0</v>
      </c>
      <c r="AV60" s="146">
        <f t="shared" si="95"/>
        <v>0</v>
      </c>
      <c r="AW60" s="146">
        <f>+AW61+AW70</f>
        <v>13643931255</v>
      </c>
      <c r="AX60" s="146">
        <f t="shared" si="95"/>
        <v>2735968000</v>
      </c>
      <c r="AY60" s="146">
        <f t="shared" ref="AY60:BK60" si="96">+AY61+AY70</f>
        <v>436840219</v>
      </c>
      <c r="AZ60" s="146">
        <f t="shared" si="96"/>
        <v>624087350</v>
      </c>
      <c r="BA60" s="146">
        <f t="shared" si="96"/>
        <v>615136295</v>
      </c>
      <c r="BB60" s="146">
        <f>+BB61+BB70</f>
        <v>725696091</v>
      </c>
      <c r="BC60" s="146">
        <f t="shared" si="96"/>
        <v>3071562430.7600002</v>
      </c>
      <c r="BD60" s="146">
        <f t="shared" si="96"/>
        <v>0</v>
      </c>
      <c r="BE60" s="146">
        <f t="shared" si="96"/>
        <v>0</v>
      </c>
      <c r="BF60" s="146">
        <f t="shared" si="96"/>
        <v>0</v>
      </c>
      <c r="BG60" s="146">
        <f t="shared" si="96"/>
        <v>0</v>
      </c>
      <c r="BH60" s="146">
        <f t="shared" si="96"/>
        <v>0</v>
      </c>
      <c r="BI60" s="146">
        <f t="shared" si="96"/>
        <v>0</v>
      </c>
      <c r="BJ60" s="146">
        <f>+BJ61+BJ70</f>
        <v>8209290385.7600002</v>
      </c>
      <c r="BK60" s="146">
        <f t="shared" si="96"/>
        <v>118783915</v>
      </c>
      <c r="BL60" s="146">
        <f t="shared" ref="BL60:BX60" si="97">+BL61+BL70</f>
        <v>759073967</v>
      </c>
      <c r="BM60" s="146">
        <f t="shared" si="97"/>
        <v>431517311</v>
      </c>
      <c r="BN60" s="146">
        <f t="shared" si="97"/>
        <v>420198661</v>
      </c>
      <c r="BO60" s="146">
        <f>+BO61+BO70</f>
        <v>373043729</v>
      </c>
      <c r="BP60" s="146">
        <f t="shared" si="97"/>
        <v>689377258</v>
      </c>
      <c r="BQ60" s="146">
        <f t="shared" si="97"/>
        <v>0</v>
      </c>
      <c r="BR60" s="146">
        <f t="shared" si="97"/>
        <v>0</v>
      </c>
      <c r="BS60" s="146">
        <f t="shared" si="97"/>
        <v>0</v>
      </c>
      <c r="BT60" s="146">
        <f t="shared" si="97"/>
        <v>0</v>
      </c>
      <c r="BU60" s="146">
        <f t="shared" si="97"/>
        <v>0</v>
      </c>
      <c r="BV60" s="146">
        <f t="shared" si="97"/>
        <v>0</v>
      </c>
      <c r="BW60" s="146">
        <f>+BW61+BW70</f>
        <v>2791994841</v>
      </c>
      <c r="BX60" s="146">
        <f t="shared" si="97"/>
        <v>117891265</v>
      </c>
      <c r="BY60" s="146">
        <f t="shared" ref="BY60:CJ60" si="98">+BY61+BY70</f>
        <v>759966617</v>
      </c>
      <c r="BZ60" s="146">
        <f t="shared" si="98"/>
        <v>427991311</v>
      </c>
      <c r="CA60" s="146">
        <f t="shared" si="98"/>
        <v>423724661</v>
      </c>
      <c r="CB60" s="146">
        <f>+CB61+CB70</f>
        <v>368047159</v>
      </c>
      <c r="CC60" s="146">
        <f t="shared" si="98"/>
        <v>619303705</v>
      </c>
      <c r="CD60" s="146">
        <f t="shared" si="98"/>
        <v>0</v>
      </c>
      <c r="CE60" s="146">
        <f t="shared" si="98"/>
        <v>0</v>
      </c>
      <c r="CF60" s="146">
        <f t="shared" si="98"/>
        <v>0</v>
      </c>
      <c r="CG60" s="146">
        <f t="shared" si="98"/>
        <v>0</v>
      </c>
      <c r="CH60" s="146">
        <f t="shared" si="98"/>
        <v>0</v>
      </c>
      <c r="CI60" s="146">
        <f t="shared" si="98"/>
        <v>0</v>
      </c>
      <c r="CJ60" s="146">
        <f t="shared" si="98"/>
        <v>2716924718</v>
      </c>
      <c r="CK60" s="119">
        <f>+AJ60-AW60</f>
        <v>6523768745</v>
      </c>
      <c r="CL60" s="119">
        <f t="shared" si="21"/>
        <v>5434640869.2399998</v>
      </c>
      <c r="CM60" s="119">
        <f t="shared" si="22"/>
        <v>5417295544.7600002</v>
      </c>
      <c r="CN60" s="119">
        <f t="shared" si="23"/>
        <v>75070123</v>
      </c>
      <c r="CO60" s="79"/>
      <c r="CP60" s="77">
        <f>+CP61+CP70</f>
        <v>20167700000</v>
      </c>
      <c r="CQ60" s="77">
        <f t="shared" si="24"/>
        <v>0</v>
      </c>
      <c r="CR60" s="77">
        <f>+CR61+CR70</f>
        <v>13643931255</v>
      </c>
      <c r="CS60" s="77">
        <f>+CS61+CS70</f>
        <v>0</v>
      </c>
      <c r="CT60" s="77">
        <f>+CT61+CT70</f>
        <v>8209290385.7600002</v>
      </c>
      <c r="CU60" s="77">
        <f t="shared" si="93"/>
        <v>0</v>
      </c>
      <c r="CV60" s="77">
        <f>+CV61+CV70</f>
        <v>2791994841</v>
      </c>
      <c r="CW60" s="77">
        <f>+CW61+CW70</f>
        <v>0</v>
      </c>
      <c r="CX60" s="77">
        <f>+CX61+CX70</f>
        <v>2716924718</v>
      </c>
      <c r="CY60" s="72">
        <f>+CX60-CJ60</f>
        <v>0</v>
      </c>
      <c r="DA60" s="77">
        <f>+DA61+DA70</f>
        <v>20167700000</v>
      </c>
      <c r="DB60" s="71">
        <f>+DA60-AJ60</f>
        <v>0</v>
      </c>
      <c r="DC60" s="77">
        <f>+DC61+DC70</f>
        <v>13643931255</v>
      </c>
      <c r="DD60" s="77">
        <f>+DD61+DD70</f>
        <v>0</v>
      </c>
      <c r="DE60" s="77">
        <f>+DE61+DE70</f>
        <v>8209290385.7600002</v>
      </c>
      <c r="DF60" s="71">
        <f>+DE60-BJ60</f>
        <v>0</v>
      </c>
      <c r="DG60" s="77">
        <f>+DG61+DG70</f>
        <v>2791994841</v>
      </c>
      <c r="DH60" s="71">
        <f>+DG60-BW60</f>
        <v>0</v>
      </c>
      <c r="DI60" s="77">
        <f>+DI61+DI70</f>
        <v>2716924718</v>
      </c>
      <c r="DJ60" s="71">
        <f>+DI60-CJ60</f>
        <v>0</v>
      </c>
    </row>
    <row r="61" spans="1:114" outlineLevel="2">
      <c r="A61" s="228" t="s">
        <v>15</v>
      </c>
      <c r="B61" s="80"/>
      <c r="C61" s="205" t="s">
        <v>241</v>
      </c>
      <c r="D61" s="118">
        <v>10</v>
      </c>
      <c r="E61" s="132" t="s">
        <v>323</v>
      </c>
      <c r="F61" s="133">
        <f>+F62+F67</f>
        <v>265000000</v>
      </c>
      <c r="G61" s="133">
        <f>+G62+G67</f>
        <v>0</v>
      </c>
      <c r="H61" s="133">
        <f>+H62+H67</f>
        <v>0</v>
      </c>
      <c r="I61" s="133">
        <f t="shared" ref="I61:AL61" si="99">+I62+I67</f>
        <v>0</v>
      </c>
      <c r="J61" s="133">
        <f t="shared" si="99"/>
        <v>0</v>
      </c>
      <c r="K61" s="133">
        <f t="shared" si="99"/>
        <v>5500000</v>
      </c>
      <c r="L61" s="133">
        <f t="shared" si="99"/>
        <v>5500000</v>
      </c>
      <c r="M61" s="133">
        <f t="shared" si="99"/>
        <v>16900000</v>
      </c>
      <c r="N61" s="133">
        <f t="shared" si="99"/>
        <v>16900000</v>
      </c>
      <c r="O61" s="133">
        <f t="shared" si="99"/>
        <v>0</v>
      </c>
      <c r="P61" s="133">
        <f t="shared" si="99"/>
        <v>0</v>
      </c>
      <c r="Q61" s="133">
        <f t="shared" si="99"/>
        <v>843000</v>
      </c>
      <c r="R61" s="133">
        <f t="shared" si="99"/>
        <v>29843000</v>
      </c>
      <c r="S61" s="133">
        <f t="shared" si="99"/>
        <v>0</v>
      </c>
      <c r="T61" s="133">
        <f t="shared" si="99"/>
        <v>0</v>
      </c>
      <c r="U61" s="133">
        <f t="shared" si="99"/>
        <v>0</v>
      </c>
      <c r="V61" s="133">
        <f t="shared" si="99"/>
        <v>0</v>
      </c>
      <c r="W61" s="133">
        <f t="shared" si="99"/>
        <v>0</v>
      </c>
      <c r="X61" s="133">
        <f t="shared" si="99"/>
        <v>0</v>
      </c>
      <c r="Y61" s="133">
        <f t="shared" si="99"/>
        <v>0</v>
      </c>
      <c r="Z61" s="133">
        <f t="shared" si="99"/>
        <v>0</v>
      </c>
      <c r="AA61" s="133">
        <f t="shared" si="99"/>
        <v>0</v>
      </c>
      <c r="AB61" s="133">
        <f t="shared" si="99"/>
        <v>0</v>
      </c>
      <c r="AC61" s="133">
        <f t="shared" si="99"/>
        <v>0</v>
      </c>
      <c r="AD61" s="133">
        <f t="shared" si="99"/>
        <v>0</v>
      </c>
      <c r="AE61" s="133">
        <f t="shared" si="99"/>
        <v>23243000</v>
      </c>
      <c r="AF61" s="133">
        <f t="shared" si="99"/>
        <v>52243000</v>
      </c>
      <c r="AG61" s="133">
        <f t="shared" si="99"/>
        <v>0</v>
      </c>
      <c r="AH61" s="133">
        <f t="shared" si="99"/>
        <v>0</v>
      </c>
      <c r="AI61" s="133">
        <f t="shared" si="99"/>
        <v>0</v>
      </c>
      <c r="AJ61" s="133">
        <f>+AJ62+AJ67</f>
        <v>294000000</v>
      </c>
      <c r="AK61" s="133">
        <f>+AK62+AK67</f>
        <v>16433760</v>
      </c>
      <c r="AL61" s="133">
        <f t="shared" si="99"/>
        <v>156526897</v>
      </c>
      <c r="AM61" s="133">
        <f t="shared" ref="AM61:AX61" si="100">+AM62+AM67</f>
        <v>30512715</v>
      </c>
      <c r="AN61" s="133">
        <f t="shared" si="100"/>
        <v>49817486</v>
      </c>
      <c r="AO61" s="133">
        <f>+AO62+AO67</f>
        <v>0</v>
      </c>
      <c r="AP61" s="133">
        <f t="shared" si="100"/>
        <v>22017600</v>
      </c>
      <c r="AQ61" s="133">
        <f t="shared" si="100"/>
        <v>0</v>
      </c>
      <c r="AR61" s="133">
        <f t="shared" si="100"/>
        <v>0</v>
      </c>
      <c r="AS61" s="133">
        <f t="shared" si="100"/>
        <v>0</v>
      </c>
      <c r="AT61" s="133">
        <f t="shared" si="100"/>
        <v>0</v>
      </c>
      <c r="AU61" s="133">
        <f t="shared" si="100"/>
        <v>0</v>
      </c>
      <c r="AV61" s="133">
        <f t="shared" si="100"/>
        <v>0</v>
      </c>
      <c r="AW61" s="133">
        <f>+AW62+AW67</f>
        <v>275308458</v>
      </c>
      <c r="AX61" s="133">
        <f t="shared" si="100"/>
        <v>16433760</v>
      </c>
      <c r="AY61" s="133">
        <f t="shared" ref="AY61:BK61" si="101">+AY62+AY67</f>
        <v>156526897</v>
      </c>
      <c r="AZ61" s="133">
        <f t="shared" si="101"/>
        <v>30512715</v>
      </c>
      <c r="BA61" s="133">
        <f t="shared" si="101"/>
        <v>49817486</v>
      </c>
      <c r="BB61" s="133">
        <f>+BB62+BB67</f>
        <v>0</v>
      </c>
      <c r="BC61" s="133">
        <f t="shared" si="101"/>
        <v>22017600</v>
      </c>
      <c r="BD61" s="133">
        <f t="shared" si="101"/>
        <v>0</v>
      </c>
      <c r="BE61" s="133">
        <f t="shared" si="101"/>
        <v>0</v>
      </c>
      <c r="BF61" s="133">
        <f t="shared" si="101"/>
        <v>0</v>
      </c>
      <c r="BG61" s="133">
        <f t="shared" si="101"/>
        <v>0</v>
      </c>
      <c r="BH61" s="133">
        <f t="shared" si="101"/>
        <v>0</v>
      </c>
      <c r="BI61" s="133">
        <f t="shared" si="101"/>
        <v>0</v>
      </c>
      <c r="BJ61" s="133">
        <f>+BJ62+BJ67</f>
        <v>275308458</v>
      </c>
      <c r="BK61" s="133">
        <f t="shared" si="101"/>
        <v>13859403</v>
      </c>
      <c r="BL61" s="133">
        <f t="shared" ref="BL61:BX61" si="102">+BL62+BL67</f>
        <v>152895254</v>
      </c>
      <c r="BM61" s="133">
        <f t="shared" si="102"/>
        <v>30512715</v>
      </c>
      <c r="BN61" s="133">
        <f t="shared" si="102"/>
        <v>49817486</v>
      </c>
      <c r="BO61" s="133">
        <f>+BO62+BO67</f>
        <v>0</v>
      </c>
      <c r="BP61" s="133">
        <f t="shared" si="102"/>
        <v>587000</v>
      </c>
      <c r="BQ61" s="133">
        <f t="shared" si="102"/>
        <v>0</v>
      </c>
      <c r="BR61" s="133">
        <f t="shared" si="102"/>
        <v>0</v>
      </c>
      <c r="BS61" s="133">
        <f t="shared" si="102"/>
        <v>0</v>
      </c>
      <c r="BT61" s="133">
        <f t="shared" si="102"/>
        <v>0</v>
      </c>
      <c r="BU61" s="133">
        <f t="shared" si="102"/>
        <v>0</v>
      </c>
      <c r="BV61" s="133">
        <f t="shared" si="102"/>
        <v>0</v>
      </c>
      <c r="BW61" s="133">
        <f>+BW62+BW67</f>
        <v>247671858</v>
      </c>
      <c r="BX61" s="133">
        <f t="shared" si="102"/>
        <v>13859403</v>
      </c>
      <c r="BY61" s="133">
        <f t="shared" ref="BY61:CJ61" si="103">+BY62+BY67</f>
        <v>152895254</v>
      </c>
      <c r="BZ61" s="133">
        <f t="shared" si="103"/>
        <v>26986715</v>
      </c>
      <c r="CA61" s="133">
        <f t="shared" si="103"/>
        <v>53343486</v>
      </c>
      <c r="CB61" s="133">
        <f>+CB62+CB67</f>
        <v>0</v>
      </c>
      <c r="CC61" s="133">
        <f t="shared" si="103"/>
        <v>587000</v>
      </c>
      <c r="CD61" s="133">
        <f t="shared" si="103"/>
        <v>0</v>
      </c>
      <c r="CE61" s="133">
        <f t="shared" si="103"/>
        <v>0</v>
      </c>
      <c r="CF61" s="133">
        <f t="shared" si="103"/>
        <v>0</v>
      </c>
      <c r="CG61" s="133">
        <f t="shared" si="103"/>
        <v>0</v>
      </c>
      <c r="CH61" s="133">
        <f t="shared" si="103"/>
        <v>0</v>
      </c>
      <c r="CI61" s="133">
        <f t="shared" si="103"/>
        <v>0</v>
      </c>
      <c r="CJ61" s="133">
        <f t="shared" si="103"/>
        <v>247671858</v>
      </c>
      <c r="CK61" s="122">
        <f t="shared" ref="CK61:CK124" si="104">+AJ61-AW61</f>
        <v>18691542</v>
      </c>
      <c r="CL61" s="122">
        <f t="shared" si="21"/>
        <v>0</v>
      </c>
      <c r="CM61" s="122">
        <f t="shared" si="22"/>
        <v>27636600</v>
      </c>
      <c r="CN61" s="122">
        <f t="shared" si="23"/>
        <v>0</v>
      </c>
      <c r="CO61" s="66"/>
      <c r="CP61" s="77">
        <f>+CP62+CP67</f>
        <v>294000000</v>
      </c>
      <c r="CQ61" s="77">
        <f t="shared" si="24"/>
        <v>0</v>
      </c>
      <c r="CR61" s="77">
        <f>+CR62+CR67</f>
        <v>275308458</v>
      </c>
      <c r="CS61" s="77">
        <f>+CS62+CS67</f>
        <v>0</v>
      </c>
      <c r="CT61" s="77">
        <f>+CT62+CT67</f>
        <v>275308458</v>
      </c>
      <c r="CU61" s="77">
        <f t="shared" si="93"/>
        <v>0</v>
      </c>
      <c r="CV61" s="77">
        <f>+CV62+CV67</f>
        <v>247671858</v>
      </c>
      <c r="CW61" s="77">
        <f>+CW62+CW67</f>
        <v>0</v>
      </c>
      <c r="CX61" s="77">
        <f>+CX62+CX67</f>
        <v>247671858</v>
      </c>
      <c r="CY61" s="72">
        <f>+CX61-CJ61</f>
        <v>0</v>
      </c>
      <c r="DA61" s="71">
        <v>294000000</v>
      </c>
      <c r="DB61" s="71">
        <f>+DA61-AJ61</f>
        <v>0</v>
      </c>
      <c r="DC61" s="71">
        <v>275308458</v>
      </c>
      <c r="DD61" s="71">
        <f>+DC61-AW61</f>
        <v>0</v>
      </c>
      <c r="DE61" s="71">
        <v>275308458</v>
      </c>
      <c r="DF61" s="71">
        <f>+DE61-BJ61</f>
        <v>0</v>
      </c>
      <c r="DG61" s="71">
        <v>247671858</v>
      </c>
      <c r="DH61" s="71">
        <f>+DG61-BW61</f>
        <v>0</v>
      </c>
      <c r="DI61" s="71">
        <v>247671858</v>
      </c>
      <c r="DJ61" s="71">
        <f>+DI61-CJ61</f>
        <v>0</v>
      </c>
    </row>
    <row r="62" spans="1:114" s="73" customFormat="1" outlineLevel="3">
      <c r="B62" s="81"/>
      <c r="C62" s="205" t="s">
        <v>152</v>
      </c>
      <c r="D62" s="118">
        <v>10</v>
      </c>
      <c r="E62" s="132" t="s">
        <v>153</v>
      </c>
      <c r="F62" s="133">
        <f>SUM(F63:F66)</f>
        <v>255000000</v>
      </c>
      <c r="G62" s="133">
        <f>SUM(G63:G66)</f>
        <v>0</v>
      </c>
      <c r="H62" s="133">
        <f>SUM(H63:H66)</f>
        <v>0</v>
      </c>
      <c r="I62" s="133">
        <f t="shared" ref="I62:AL62" si="105">SUM(I63:I66)</f>
        <v>0</v>
      </c>
      <c r="J62" s="133">
        <f t="shared" si="105"/>
        <v>0</v>
      </c>
      <c r="K62" s="133">
        <f t="shared" si="105"/>
        <v>0</v>
      </c>
      <c r="L62" s="133">
        <f t="shared" si="105"/>
        <v>5500000</v>
      </c>
      <c r="M62" s="133">
        <f t="shared" si="105"/>
        <v>13900000</v>
      </c>
      <c r="N62" s="133">
        <f t="shared" si="105"/>
        <v>16900000</v>
      </c>
      <c r="O62" s="133">
        <f t="shared" si="105"/>
        <v>0</v>
      </c>
      <c r="P62" s="133">
        <f t="shared" si="105"/>
        <v>0</v>
      </c>
      <c r="Q62" s="133">
        <f t="shared" si="105"/>
        <v>843000</v>
      </c>
      <c r="R62" s="133">
        <f t="shared" si="105"/>
        <v>29000000</v>
      </c>
      <c r="S62" s="133">
        <f t="shared" si="105"/>
        <v>0</v>
      </c>
      <c r="T62" s="133">
        <f t="shared" si="105"/>
        <v>0</v>
      </c>
      <c r="U62" s="133">
        <f t="shared" si="105"/>
        <v>0</v>
      </c>
      <c r="V62" s="133">
        <f t="shared" si="105"/>
        <v>0</v>
      </c>
      <c r="W62" s="133">
        <f t="shared" si="105"/>
        <v>0</v>
      </c>
      <c r="X62" s="133">
        <f t="shared" si="105"/>
        <v>0</v>
      </c>
      <c r="Y62" s="133">
        <f t="shared" si="105"/>
        <v>0</v>
      </c>
      <c r="Z62" s="133">
        <f t="shared" si="105"/>
        <v>0</v>
      </c>
      <c r="AA62" s="133">
        <f t="shared" si="105"/>
        <v>0</v>
      </c>
      <c r="AB62" s="133">
        <f t="shared" si="105"/>
        <v>0</v>
      </c>
      <c r="AC62" s="133">
        <f t="shared" si="105"/>
        <v>0</v>
      </c>
      <c r="AD62" s="133">
        <f t="shared" si="105"/>
        <v>0</v>
      </c>
      <c r="AE62" s="133">
        <f t="shared" si="105"/>
        <v>14743000</v>
      </c>
      <c r="AF62" s="133">
        <f t="shared" si="105"/>
        <v>51400000</v>
      </c>
      <c r="AG62" s="133">
        <f t="shared" si="105"/>
        <v>0</v>
      </c>
      <c r="AH62" s="133">
        <f t="shared" si="105"/>
        <v>0</v>
      </c>
      <c r="AI62" s="133">
        <f t="shared" si="105"/>
        <v>0</v>
      </c>
      <c r="AJ62" s="133">
        <f>SUM(AJ63:AJ66)</f>
        <v>291657000</v>
      </c>
      <c r="AK62" s="133">
        <f>SUM(AK63:AK66)</f>
        <v>16433760</v>
      </c>
      <c r="AL62" s="133">
        <f t="shared" si="105"/>
        <v>156526897</v>
      </c>
      <c r="AM62" s="133">
        <f t="shared" ref="AM62:AX62" si="106">SUM(AM63:AM66)</f>
        <v>30512715</v>
      </c>
      <c r="AN62" s="133">
        <f t="shared" si="106"/>
        <v>49817486</v>
      </c>
      <c r="AO62" s="133">
        <f>SUM(AO63:AO66)</f>
        <v>0</v>
      </c>
      <c r="AP62" s="133">
        <f t="shared" si="106"/>
        <v>21174600</v>
      </c>
      <c r="AQ62" s="133">
        <f t="shared" si="106"/>
        <v>0</v>
      </c>
      <c r="AR62" s="133">
        <f t="shared" si="106"/>
        <v>0</v>
      </c>
      <c r="AS62" s="133">
        <f t="shared" si="106"/>
        <v>0</v>
      </c>
      <c r="AT62" s="133">
        <f t="shared" si="106"/>
        <v>0</v>
      </c>
      <c r="AU62" s="133">
        <f t="shared" si="106"/>
        <v>0</v>
      </c>
      <c r="AV62" s="133">
        <f t="shared" si="106"/>
        <v>0</v>
      </c>
      <c r="AW62" s="133">
        <f>SUM(AW63:AW66)</f>
        <v>274465458</v>
      </c>
      <c r="AX62" s="133">
        <f t="shared" si="106"/>
        <v>16433760</v>
      </c>
      <c r="AY62" s="133">
        <f t="shared" ref="AY62:BK62" si="107">SUM(AY63:AY66)</f>
        <v>156526897</v>
      </c>
      <c r="AZ62" s="133">
        <f t="shared" si="107"/>
        <v>30512715</v>
      </c>
      <c r="BA62" s="133">
        <f t="shared" si="107"/>
        <v>49817486</v>
      </c>
      <c r="BB62" s="133">
        <f>SUM(BB63:BB66)</f>
        <v>0</v>
      </c>
      <c r="BC62" s="133">
        <f t="shared" si="107"/>
        <v>21174600</v>
      </c>
      <c r="BD62" s="133">
        <f t="shared" si="107"/>
        <v>0</v>
      </c>
      <c r="BE62" s="133">
        <f t="shared" si="107"/>
        <v>0</v>
      </c>
      <c r="BF62" s="133">
        <f t="shared" si="107"/>
        <v>0</v>
      </c>
      <c r="BG62" s="133">
        <f t="shared" si="107"/>
        <v>0</v>
      </c>
      <c r="BH62" s="133">
        <f t="shared" si="107"/>
        <v>0</v>
      </c>
      <c r="BI62" s="133">
        <f t="shared" si="107"/>
        <v>0</v>
      </c>
      <c r="BJ62" s="133">
        <f>SUM(BJ63:BJ66)</f>
        <v>274465458</v>
      </c>
      <c r="BK62" s="133">
        <f t="shared" si="107"/>
        <v>13859403</v>
      </c>
      <c r="BL62" s="133">
        <f t="shared" ref="BL62:BX62" si="108">SUM(BL63:BL66)</f>
        <v>152895254</v>
      </c>
      <c r="BM62" s="133">
        <f t="shared" si="108"/>
        <v>30512715</v>
      </c>
      <c r="BN62" s="133">
        <f t="shared" si="108"/>
        <v>49817486</v>
      </c>
      <c r="BO62" s="133">
        <f>SUM(BO63:BO66)</f>
        <v>0</v>
      </c>
      <c r="BP62" s="133">
        <f t="shared" si="108"/>
        <v>587000</v>
      </c>
      <c r="BQ62" s="133">
        <f t="shared" si="108"/>
        <v>0</v>
      </c>
      <c r="BR62" s="133">
        <f t="shared" si="108"/>
        <v>0</v>
      </c>
      <c r="BS62" s="133">
        <f t="shared" si="108"/>
        <v>0</v>
      </c>
      <c r="BT62" s="133">
        <f t="shared" si="108"/>
        <v>0</v>
      </c>
      <c r="BU62" s="133">
        <f t="shared" si="108"/>
        <v>0</v>
      </c>
      <c r="BV62" s="133">
        <f t="shared" si="108"/>
        <v>0</v>
      </c>
      <c r="BW62" s="133">
        <f>SUM(BW63:BW66)</f>
        <v>247671858</v>
      </c>
      <c r="BX62" s="133">
        <f t="shared" si="108"/>
        <v>13859403</v>
      </c>
      <c r="BY62" s="133">
        <f t="shared" ref="BY62:CJ62" si="109">SUM(BY63:BY66)</f>
        <v>152895254</v>
      </c>
      <c r="BZ62" s="133">
        <f t="shared" si="109"/>
        <v>26986715</v>
      </c>
      <c r="CA62" s="133">
        <f t="shared" si="109"/>
        <v>53343486</v>
      </c>
      <c r="CB62" s="133">
        <f>SUM(CB63:CB66)</f>
        <v>0</v>
      </c>
      <c r="CC62" s="133">
        <f t="shared" si="109"/>
        <v>587000</v>
      </c>
      <c r="CD62" s="133">
        <f t="shared" si="109"/>
        <v>0</v>
      </c>
      <c r="CE62" s="133">
        <f t="shared" si="109"/>
        <v>0</v>
      </c>
      <c r="CF62" s="133">
        <f t="shared" si="109"/>
        <v>0</v>
      </c>
      <c r="CG62" s="133">
        <f t="shared" si="109"/>
        <v>0</v>
      </c>
      <c r="CH62" s="133">
        <f t="shared" si="109"/>
        <v>0</v>
      </c>
      <c r="CI62" s="133">
        <f t="shared" si="109"/>
        <v>0</v>
      </c>
      <c r="CJ62" s="133">
        <f t="shared" si="109"/>
        <v>247671858</v>
      </c>
      <c r="CK62" s="122">
        <f t="shared" si="104"/>
        <v>17191542</v>
      </c>
      <c r="CL62" s="122">
        <f t="shared" si="21"/>
        <v>0</v>
      </c>
      <c r="CM62" s="122">
        <f t="shared" si="22"/>
        <v>26793600</v>
      </c>
      <c r="CN62" s="122">
        <f t="shared" si="23"/>
        <v>0</v>
      </c>
      <c r="CO62" s="63"/>
      <c r="CP62" s="77">
        <f>SUM(CP63:CP66)</f>
        <v>291657000</v>
      </c>
      <c r="CQ62" s="77">
        <f t="shared" si="24"/>
        <v>0</v>
      </c>
      <c r="CR62" s="77">
        <f>SUM(CR63:CR66)</f>
        <v>274465458</v>
      </c>
      <c r="CS62" s="77">
        <f>SUM(CS63:CS66)</f>
        <v>0</v>
      </c>
      <c r="CT62" s="77">
        <f>SUM(CT63:CT66)</f>
        <v>274465458</v>
      </c>
      <c r="CU62" s="77">
        <f t="shared" si="93"/>
        <v>0</v>
      </c>
      <c r="CV62" s="77">
        <f>SUM(CV63:CV66)</f>
        <v>247671858</v>
      </c>
      <c r="CW62" s="77">
        <f>SUM(CW63:CW66)</f>
        <v>0</v>
      </c>
      <c r="CX62" s="77">
        <f>SUM(CX63:CX66)</f>
        <v>247671858</v>
      </c>
      <c r="CY62" s="72">
        <f>+CX62-CJ62</f>
        <v>0</v>
      </c>
      <c r="DA62" s="77">
        <f>SUM(DA63:DA66)</f>
        <v>0</v>
      </c>
      <c r="DB62" s="77"/>
      <c r="DC62" s="77">
        <f>SUM(DC63:DC66)</f>
        <v>0</v>
      </c>
      <c r="DD62" s="77">
        <f>SUM(DD63:DD66)</f>
        <v>0</v>
      </c>
      <c r="DE62" s="77">
        <f>SUM(DE63:DE66)</f>
        <v>0</v>
      </c>
      <c r="DF62" s="77">
        <f t="shared" si="54"/>
        <v>0</v>
      </c>
      <c r="DG62" s="77">
        <f>SUM(DG63:DG66)</f>
        <v>0</v>
      </c>
      <c r="DH62" s="77">
        <f>SUM(DH63:DH66)</f>
        <v>0</v>
      </c>
      <c r="DI62" s="77">
        <f>SUM(DI63:DI66)</f>
        <v>0</v>
      </c>
      <c r="DJ62" s="72">
        <f>+DI62-CU62</f>
        <v>0</v>
      </c>
    </row>
    <row r="63" spans="1:114" outlineLevel="4">
      <c r="B63" s="80" t="str">
        <f>+C63&amp;D63</f>
        <v>A 2-0-3-50-210</v>
      </c>
      <c r="C63" s="204" t="s">
        <v>242</v>
      </c>
      <c r="D63" s="105">
        <v>10</v>
      </c>
      <c r="E63" s="126" t="s">
        <v>324</v>
      </c>
      <c r="F63" s="127">
        <v>20000000</v>
      </c>
      <c r="G63" s="127">
        <v>0</v>
      </c>
      <c r="H63" s="127">
        <v>0</v>
      </c>
      <c r="I63" s="127"/>
      <c r="J63" s="127"/>
      <c r="K63" s="127"/>
      <c r="L63" s="127"/>
      <c r="M63" s="127">
        <v>13900000</v>
      </c>
      <c r="N63" s="133"/>
      <c r="O63" s="133"/>
      <c r="P63" s="133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>
        <f t="shared" ref="AE63:AE126" si="110">+G63+I63+K63+M63+O63+Q63+S63+U63+W63+Y63+AA63+AC63</f>
        <v>13900000</v>
      </c>
      <c r="AF63" s="127">
        <f t="shared" ref="AF63:AF126" si="111">+H63+J63+L63+N63+P63+R63+T63+V63+X63+Z63+AB63+AD63</f>
        <v>0</v>
      </c>
      <c r="AG63" s="127"/>
      <c r="AH63" s="127"/>
      <c r="AI63" s="127"/>
      <c r="AJ63" s="127">
        <f>+F63-AE63+AF63</f>
        <v>6100000</v>
      </c>
      <c r="AK63" s="181">
        <v>0</v>
      </c>
      <c r="AL63" s="181">
        <v>2014600</v>
      </c>
      <c r="AM63" s="181">
        <v>3526000</v>
      </c>
      <c r="AN63" s="127">
        <v>225000</v>
      </c>
      <c r="AO63" s="127">
        <v>0</v>
      </c>
      <c r="AP63" s="127">
        <v>0</v>
      </c>
      <c r="AQ63" s="127"/>
      <c r="AR63" s="127"/>
      <c r="AS63" s="127"/>
      <c r="AT63" s="127"/>
      <c r="AU63" s="127"/>
      <c r="AV63" s="127"/>
      <c r="AW63" s="127">
        <f>+SUM(AK63:AV63)</f>
        <v>5765600</v>
      </c>
      <c r="AX63" s="127">
        <v>0</v>
      </c>
      <c r="AY63" s="127">
        <v>2014600</v>
      </c>
      <c r="AZ63" s="127">
        <v>3526000</v>
      </c>
      <c r="BA63" s="127">
        <v>225000</v>
      </c>
      <c r="BB63" s="127">
        <v>0</v>
      </c>
      <c r="BC63" s="127">
        <v>0</v>
      </c>
      <c r="BD63" s="127"/>
      <c r="BE63" s="127"/>
      <c r="BF63" s="127"/>
      <c r="BG63" s="127"/>
      <c r="BH63" s="127"/>
      <c r="BI63" s="127"/>
      <c r="BJ63" s="127">
        <f t="shared" ref="BJ63:BJ69" si="112">+SUM(AX63:BI63)</f>
        <v>5765600</v>
      </c>
      <c r="BK63" s="127">
        <v>0</v>
      </c>
      <c r="BL63" s="127">
        <v>2014600</v>
      </c>
      <c r="BM63" s="127">
        <v>3526000</v>
      </c>
      <c r="BN63" s="127">
        <v>225000</v>
      </c>
      <c r="BO63" s="127">
        <v>0</v>
      </c>
      <c r="BP63" s="127">
        <v>0</v>
      </c>
      <c r="BQ63" s="127"/>
      <c r="BR63" s="127"/>
      <c r="BS63" s="127"/>
      <c r="BT63" s="127"/>
      <c r="BU63" s="127"/>
      <c r="BV63" s="127"/>
      <c r="BW63" s="127">
        <f t="shared" ref="BW63:BW69" si="113">+SUM(BK63:BV63)</f>
        <v>5765600</v>
      </c>
      <c r="BX63" s="127">
        <v>0</v>
      </c>
      <c r="BY63" s="127">
        <v>2014600</v>
      </c>
      <c r="BZ63" s="127">
        <v>0</v>
      </c>
      <c r="CA63" s="127">
        <v>3751000</v>
      </c>
      <c r="CB63" s="127">
        <v>0</v>
      </c>
      <c r="CC63" s="127">
        <v>0</v>
      </c>
      <c r="CD63" s="127"/>
      <c r="CE63" s="127"/>
      <c r="CF63" s="127"/>
      <c r="CG63" s="127"/>
      <c r="CH63" s="127"/>
      <c r="CI63" s="127"/>
      <c r="CJ63" s="127">
        <f t="shared" ref="CJ63:CJ69" si="114">+SUM(BX63:CI63)</f>
        <v>5765600</v>
      </c>
      <c r="CK63" s="122">
        <f t="shared" si="104"/>
        <v>334400</v>
      </c>
      <c r="CL63" s="122">
        <f t="shared" si="21"/>
        <v>0</v>
      </c>
      <c r="CM63" s="122">
        <f t="shared" si="22"/>
        <v>0</v>
      </c>
      <c r="CN63" s="122">
        <f t="shared" si="23"/>
        <v>0</v>
      </c>
      <c r="CO63" s="66"/>
      <c r="CP63" s="72">
        <v>6100000</v>
      </c>
      <c r="CQ63" s="71">
        <f t="shared" si="24"/>
        <v>0</v>
      </c>
      <c r="CR63" s="72">
        <v>5765600</v>
      </c>
      <c r="CS63" s="72">
        <f>+AW63-CR63</f>
        <v>0</v>
      </c>
      <c r="CT63" s="72">
        <v>5765600</v>
      </c>
      <c r="CU63" s="72">
        <f t="shared" si="93"/>
        <v>0</v>
      </c>
      <c r="CV63" s="72">
        <v>5765600</v>
      </c>
      <c r="CW63" s="72">
        <f>+BW63-CV63</f>
        <v>0</v>
      </c>
      <c r="CX63" s="72">
        <v>5765600</v>
      </c>
      <c r="CY63" s="72">
        <f>+CJ63-CX63</f>
        <v>0</v>
      </c>
      <c r="DA63" s="72">
        <v>0</v>
      </c>
      <c r="DB63" s="71"/>
      <c r="DC63" s="72">
        <v>0</v>
      </c>
      <c r="DD63" s="72">
        <f>+BH63-DC63</f>
        <v>0</v>
      </c>
      <c r="DE63" s="72">
        <v>0</v>
      </c>
      <c r="DF63" s="72">
        <f t="shared" si="54"/>
        <v>0</v>
      </c>
      <c r="DG63" s="72">
        <v>0</v>
      </c>
      <c r="DH63" s="72">
        <f>+CH63-DG63</f>
        <v>0</v>
      </c>
      <c r="DI63" s="72">
        <v>0</v>
      </c>
      <c r="DJ63" s="72">
        <f>+CU63-DI63</f>
        <v>0</v>
      </c>
    </row>
    <row r="64" spans="1:114" outlineLevel="4">
      <c r="B64" s="80" t="str">
        <f t="shared" ref="B64:B69" si="115">+C64&amp;D64</f>
        <v>A 2-0-3-50-310</v>
      </c>
      <c r="C64" s="204" t="s">
        <v>243</v>
      </c>
      <c r="D64" s="105">
        <v>10</v>
      </c>
      <c r="E64" s="126" t="s">
        <v>325</v>
      </c>
      <c r="F64" s="127">
        <v>225000000</v>
      </c>
      <c r="G64" s="127">
        <v>0</v>
      </c>
      <c r="H64" s="127">
        <v>0</v>
      </c>
      <c r="I64" s="127"/>
      <c r="J64" s="127"/>
      <c r="K64" s="127"/>
      <c r="L64" s="127"/>
      <c r="M64" s="133"/>
      <c r="N64" s="127">
        <v>16900000</v>
      </c>
      <c r="O64" s="133"/>
      <c r="P64" s="133"/>
      <c r="Q64" s="127">
        <v>843000</v>
      </c>
      <c r="R64" s="127">
        <v>29000000</v>
      </c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>
        <f t="shared" si="110"/>
        <v>843000</v>
      </c>
      <c r="AF64" s="127">
        <f t="shared" si="111"/>
        <v>45900000</v>
      </c>
      <c r="AG64" s="127"/>
      <c r="AH64" s="127"/>
      <c r="AI64" s="127"/>
      <c r="AJ64" s="127">
        <f>+F64-AE64+AF64</f>
        <v>270057000</v>
      </c>
      <c r="AK64" s="181">
        <v>15433760</v>
      </c>
      <c r="AL64" s="181">
        <v>154512297</v>
      </c>
      <c r="AM64" s="181">
        <v>21551715</v>
      </c>
      <c r="AN64" s="127">
        <v>49592486</v>
      </c>
      <c r="AO64" s="127">
        <v>0</v>
      </c>
      <c r="AP64" s="127">
        <v>21174600</v>
      </c>
      <c r="AQ64" s="127"/>
      <c r="AR64" s="127"/>
      <c r="AS64" s="127"/>
      <c r="AT64" s="127"/>
      <c r="AU64" s="127"/>
      <c r="AV64" s="127"/>
      <c r="AW64" s="127">
        <f>+SUM(AK64:AV64)</f>
        <v>262264858</v>
      </c>
      <c r="AX64" s="127">
        <v>15433760</v>
      </c>
      <c r="AY64" s="127">
        <v>154512297</v>
      </c>
      <c r="AZ64" s="127">
        <v>21551715</v>
      </c>
      <c r="BA64" s="127">
        <v>49592486</v>
      </c>
      <c r="BB64" s="127">
        <v>0</v>
      </c>
      <c r="BC64" s="127">
        <v>21174600</v>
      </c>
      <c r="BD64" s="127"/>
      <c r="BE64" s="127"/>
      <c r="BF64" s="127"/>
      <c r="BG64" s="127"/>
      <c r="BH64" s="127"/>
      <c r="BI64" s="127"/>
      <c r="BJ64" s="127">
        <f t="shared" si="112"/>
        <v>262264858</v>
      </c>
      <c r="BK64" s="127">
        <v>12859403</v>
      </c>
      <c r="BL64" s="127">
        <v>150880654</v>
      </c>
      <c r="BM64" s="127">
        <v>21551715</v>
      </c>
      <c r="BN64" s="127">
        <v>49592486</v>
      </c>
      <c r="BO64" s="127">
        <v>0</v>
      </c>
      <c r="BP64" s="127">
        <v>587000</v>
      </c>
      <c r="BQ64" s="127"/>
      <c r="BR64" s="127"/>
      <c r="BS64" s="127"/>
      <c r="BT64" s="127"/>
      <c r="BU64" s="127"/>
      <c r="BV64" s="127"/>
      <c r="BW64" s="127">
        <f t="shared" si="113"/>
        <v>235471258</v>
      </c>
      <c r="BX64" s="127">
        <v>12859403</v>
      </c>
      <c r="BY64" s="127">
        <v>150880654</v>
      </c>
      <c r="BZ64" s="127">
        <v>21551715</v>
      </c>
      <c r="CA64" s="127">
        <v>49592486</v>
      </c>
      <c r="CB64" s="127">
        <v>0</v>
      </c>
      <c r="CC64" s="127">
        <v>587000</v>
      </c>
      <c r="CD64" s="127"/>
      <c r="CE64" s="127"/>
      <c r="CF64" s="127"/>
      <c r="CG64" s="127"/>
      <c r="CH64" s="127"/>
      <c r="CI64" s="127"/>
      <c r="CJ64" s="127">
        <f t="shared" si="114"/>
        <v>235471258</v>
      </c>
      <c r="CK64" s="122">
        <f t="shared" si="104"/>
        <v>7792142</v>
      </c>
      <c r="CL64" s="122">
        <f t="shared" si="21"/>
        <v>0</v>
      </c>
      <c r="CM64" s="122">
        <f t="shared" si="22"/>
        <v>26793600</v>
      </c>
      <c r="CN64" s="122">
        <f t="shared" si="23"/>
        <v>0</v>
      </c>
      <c r="CO64" s="66"/>
      <c r="CP64" s="72">
        <v>270057000</v>
      </c>
      <c r="CQ64" s="72">
        <f t="shared" si="24"/>
        <v>0</v>
      </c>
      <c r="CR64" s="72">
        <v>262264858</v>
      </c>
      <c r="CS64" s="72">
        <f>+AW64-CR64</f>
        <v>0</v>
      </c>
      <c r="CT64" s="72">
        <v>262264858</v>
      </c>
      <c r="CU64" s="72">
        <f t="shared" si="93"/>
        <v>0</v>
      </c>
      <c r="CV64" s="72">
        <v>235471258</v>
      </c>
      <c r="CW64" s="72">
        <f>+BW64-CV64</f>
        <v>0</v>
      </c>
      <c r="CX64" s="72">
        <v>235471258</v>
      </c>
      <c r="CY64" s="72">
        <f>+CJ64-CX64</f>
        <v>0</v>
      </c>
      <c r="DA64" s="72">
        <v>0</v>
      </c>
      <c r="DB64" s="72"/>
      <c r="DC64" s="72">
        <v>0</v>
      </c>
      <c r="DD64" s="72">
        <f>+BH64-DC64</f>
        <v>0</v>
      </c>
      <c r="DE64" s="72">
        <v>0</v>
      </c>
      <c r="DF64" s="72">
        <f t="shared" si="54"/>
        <v>0</v>
      </c>
      <c r="DG64" s="72">
        <v>0</v>
      </c>
      <c r="DH64" s="72">
        <f>+CH64-DG64</f>
        <v>0</v>
      </c>
      <c r="DI64" s="72">
        <v>0</v>
      </c>
      <c r="DJ64" s="72">
        <f>+CU64-DI64</f>
        <v>0</v>
      </c>
    </row>
    <row r="65" spans="1:114" outlineLevel="4">
      <c r="B65" s="80" t="str">
        <f t="shared" si="115"/>
        <v>A 2-0-3-50-1610</v>
      </c>
      <c r="C65" s="204" t="s">
        <v>244</v>
      </c>
      <c r="D65" s="105">
        <v>10</v>
      </c>
      <c r="E65" s="126" t="s">
        <v>326</v>
      </c>
      <c r="F65" s="127">
        <v>5000000</v>
      </c>
      <c r="G65" s="127">
        <v>0</v>
      </c>
      <c r="H65" s="127">
        <v>0</v>
      </c>
      <c r="I65" s="127"/>
      <c r="J65" s="127"/>
      <c r="K65" s="127"/>
      <c r="L65" s="127"/>
      <c r="M65" s="133"/>
      <c r="N65" s="133"/>
      <c r="O65" s="133"/>
      <c r="P65" s="133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>
        <f t="shared" si="110"/>
        <v>0</v>
      </c>
      <c r="AF65" s="127">
        <f t="shared" si="111"/>
        <v>0</v>
      </c>
      <c r="AG65" s="127"/>
      <c r="AH65" s="127"/>
      <c r="AI65" s="127"/>
      <c r="AJ65" s="127">
        <f>+F65-AE65+AF65</f>
        <v>5000000</v>
      </c>
      <c r="AK65" s="181">
        <v>0</v>
      </c>
      <c r="AL65" s="181">
        <v>0</v>
      </c>
      <c r="AM65" s="181">
        <v>0</v>
      </c>
      <c r="AN65" s="127">
        <v>0</v>
      </c>
      <c r="AO65" s="127">
        <v>0</v>
      </c>
      <c r="AP65" s="127">
        <v>0</v>
      </c>
      <c r="AQ65" s="127"/>
      <c r="AR65" s="127"/>
      <c r="AS65" s="127"/>
      <c r="AT65" s="127"/>
      <c r="AU65" s="127"/>
      <c r="AV65" s="127"/>
      <c r="AW65" s="127">
        <f>+SUM(AK65:AV65)</f>
        <v>0</v>
      </c>
      <c r="AX65" s="127">
        <v>0</v>
      </c>
      <c r="AY65" s="127">
        <v>0</v>
      </c>
      <c r="AZ65" s="127">
        <v>0</v>
      </c>
      <c r="BA65" s="127">
        <v>0</v>
      </c>
      <c r="BB65" s="127">
        <v>0</v>
      </c>
      <c r="BC65" s="127">
        <v>0</v>
      </c>
      <c r="BD65" s="127"/>
      <c r="BE65" s="127"/>
      <c r="BF65" s="127"/>
      <c r="BG65" s="127"/>
      <c r="BH65" s="127"/>
      <c r="BI65" s="127"/>
      <c r="BJ65" s="127">
        <f t="shared" si="112"/>
        <v>0</v>
      </c>
      <c r="BK65" s="127">
        <v>0</v>
      </c>
      <c r="BL65" s="127">
        <v>0</v>
      </c>
      <c r="BM65" s="127">
        <v>0</v>
      </c>
      <c r="BN65" s="127">
        <v>0</v>
      </c>
      <c r="BO65" s="127">
        <v>0</v>
      </c>
      <c r="BP65" s="127">
        <v>0</v>
      </c>
      <c r="BQ65" s="127"/>
      <c r="BR65" s="127"/>
      <c r="BS65" s="127"/>
      <c r="BT65" s="127"/>
      <c r="BU65" s="127"/>
      <c r="BV65" s="127"/>
      <c r="BW65" s="127">
        <f t="shared" si="113"/>
        <v>0</v>
      </c>
      <c r="BX65" s="127">
        <v>0</v>
      </c>
      <c r="BY65" s="127">
        <v>0</v>
      </c>
      <c r="BZ65" s="127">
        <v>0</v>
      </c>
      <c r="CA65" s="127">
        <v>0</v>
      </c>
      <c r="CB65" s="127">
        <v>0</v>
      </c>
      <c r="CC65" s="127">
        <v>0</v>
      </c>
      <c r="CD65" s="127"/>
      <c r="CE65" s="127"/>
      <c r="CF65" s="127"/>
      <c r="CG65" s="127"/>
      <c r="CH65" s="127"/>
      <c r="CI65" s="127"/>
      <c r="CJ65" s="127">
        <f t="shared" si="114"/>
        <v>0</v>
      </c>
      <c r="CK65" s="122">
        <f t="shared" si="104"/>
        <v>5000000</v>
      </c>
      <c r="CL65" s="122">
        <f t="shared" si="21"/>
        <v>0</v>
      </c>
      <c r="CM65" s="122">
        <f t="shared" si="22"/>
        <v>0</v>
      </c>
      <c r="CN65" s="122">
        <f t="shared" si="23"/>
        <v>0</v>
      </c>
      <c r="CO65" s="66"/>
      <c r="CP65" s="72">
        <v>5000000</v>
      </c>
      <c r="CQ65" s="72">
        <f t="shared" si="24"/>
        <v>0</v>
      </c>
      <c r="CR65" s="72">
        <v>0</v>
      </c>
      <c r="CS65" s="72">
        <f>+AW65-CR65</f>
        <v>0</v>
      </c>
      <c r="CT65" s="72">
        <v>0</v>
      </c>
      <c r="CU65" s="72">
        <f t="shared" si="93"/>
        <v>0</v>
      </c>
      <c r="CV65" s="72">
        <v>0</v>
      </c>
      <c r="CW65" s="72">
        <f>+BW65-CV65</f>
        <v>0</v>
      </c>
      <c r="CX65" s="72">
        <v>0</v>
      </c>
      <c r="CY65" s="72">
        <f>+CJ65-CX65</f>
        <v>0</v>
      </c>
      <c r="DA65" s="72">
        <v>0</v>
      </c>
      <c r="DB65" s="72"/>
      <c r="DC65" s="72">
        <v>0</v>
      </c>
      <c r="DD65" s="72">
        <f>+BH65-DC65</f>
        <v>0</v>
      </c>
      <c r="DE65" s="72">
        <v>0</v>
      </c>
      <c r="DF65" s="72">
        <f t="shared" si="54"/>
        <v>0</v>
      </c>
      <c r="DG65" s="72">
        <v>0</v>
      </c>
      <c r="DH65" s="72">
        <f>+CH65-DG65</f>
        <v>0</v>
      </c>
      <c r="DI65" s="72">
        <v>0</v>
      </c>
      <c r="DJ65" s="72">
        <f>+CU65-DI65</f>
        <v>0</v>
      </c>
    </row>
    <row r="66" spans="1:114" outlineLevel="4">
      <c r="B66" s="80" t="str">
        <f t="shared" si="115"/>
        <v>A 2-0-3-50-9010</v>
      </c>
      <c r="C66" s="204" t="s">
        <v>245</v>
      </c>
      <c r="D66" s="105">
        <v>10</v>
      </c>
      <c r="E66" s="126" t="s">
        <v>327</v>
      </c>
      <c r="F66" s="127">
        <v>5000000</v>
      </c>
      <c r="G66" s="127">
        <v>0</v>
      </c>
      <c r="H66" s="127">
        <v>0</v>
      </c>
      <c r="I66" s="127"/>
      <c r="J66" s="127"/>
      <c r="K66" s="127"/>
      <c r="L66" s="127">
        <v>5500000</v>
      </c>
      <c r="M66" s="133"/>
      <c r="N66" s="133"/>
      <c r="O66" s="133"/>
      <c r="P66" s="133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>
        <f t="shared" si="110"/>
        <v>0</v>
      </c>
      <c r="AF66" s="127">
        <f t="shared" si="111"/>
        <v>5500000</v>
      </c>
      <c r="AG66" s="127"/>
      <c r="AH66" s="127"/>
      <c r="AI66" s="127"/>
      <c r="AJ66" s="127">
        <f>+F66-AE66+AF66</f>
        <v>10500000</v>
      </c>
      <c r="AK66" s="181">
        <v>1000000</v>
      </c>
      <c r="AL66" s="181">
        <v>0</v>
      </c>
      <c r="AM66" s="181">
        <v>5435000</v>
      </c>
      <c r="AN66" s="127">
        <v>0</v>
      </c>
      <c r="AO66" s="127">
        <v>0</v>
      </c>
      <c r="AP66" s="127">
        <v>0</v>
      </c>
      <c r="AQ66" s="127"/>
      <c r="AR66" s="127"/>
      <c r="AS66" s="127"/>
      <c r="AT66" s="127"/>
      <c r="AU66" s="127"/>
      <c r="AV66" s="127"/>
      <c r="AW66" s="127">
        <f>+SUM(AK66:AV66)</f>
        <v>6435000</v>
      </c>
      <c r="AX66" s="127">
        <v>1000000</v>
      </c>
      <c r="AY66" s="127">
        <v>0</v>
      </c>
      <c r="AZ66" s="127">
        <v>5435000</v>
      </c>
      <c r="BA66" s="127">
        <v>0</v>
      </c>
      <c r="BB66" s="127">
        <v>0</v>
      </c>
      <c r="BC66" s="127">
        <v>0</v>
      </c>
      <c r="BD66" s="127"/>
      <c r="BE66" s="127"/>
      <c r="BF66" s="127"/>
      <c r="BG66" s="127"/>
      <c r="BH66" s="127"/>
      <c r="BI66" s="127"/>
      <c r="BJ66" s="127">
        <f t="shared" si="112"/>
        <v>6435000</v>
      </c>
      <c r="BK66" s="127">
        <v>1000000</v>
      </c>
      <c r="BL66" s="127">
        <v>0</v>
      </c>
      <c r="BM66" s="127">
        <v>5435000</v>
      </c>
      <c r="BN66" s="127">
        <v>0</v>
      </c>
      <c r="BO66" s="127">
        <v>0</v>
      </c>
      <c r="BP66" s="127">
        <v>0</v>
      </c>
      <c r="BQ66" s="127"/>
      <c r="BR66" s="127"/>
      <c r="BS66" s="127"/>
      <c r="BT66" s="127"/>
      <c r="BU66" s="127"/>
      <c r="BV66" s="127"/>
      <c r="BW66" s="127">
        <f t="shared" si="113"/>
        <v>6435000</v>
      </c>
      <c r="BX66" s="127">
        <v>1000000</v>
      </c>
      <c r="BY66" s="127">
        <v>0</v>
      </c>
      <c r="BZ66" s="127">
        <v>5435000</v>
      </c>
      <c r="CA66" s="127">
        <v>0</v>
      </c>
      <c r="CB66" s="127">
        <v>0</v>
      </c>
      <c r="CC66" s="127">
        <v>0</v>
      </c>
      <c r="CD66" s="127"/>
      <c r="CE66" s="127"/>
      <c r="CF66" s="127"/>
      <c r="CG66" s="127"/>
      <c r="CH66" s="127"/>
      <c r="CI66" s="127"/>
      <c r="CJ66" s="127">
        <f t="shared" si="114"/>
        <v>6435000</v>
      </c>
      <c r="CK66" s="122">
        <f t="shared" si="104"/>
        <v>4065000</v>
      </c>
      <c r="CL66" s="122">
        <f t="shared" si="21"/>
        <v>0</v>
      </c>
      <c r="CM66" s="122">
        <f t="shared" si="22"/>
        <v>0</v>
      </c>
      <c r="CN66" s="122">
        <f t="shared" si="23"/>
        <v>0</v>
      </c>
      <c r="CO66" s="66"/>
      <c r="CP66" s="72">
        <v>10500000</v>
      </c>
      <c r="CQ66" s="72">
        <f t="shared" si="24"/>
        <v>0</v>
      </c>
      <c r="CR66" s="72">
        <v>6435000</v>
      </c>
      <c r="CS66" s="72">
        <f>+AW66-CR66</f>
        <v>0</v>
      </c>
      <c r="CT66" s="72">
        <v>6435000</v>
      </c>
      <c r="CU66" s="72">
        <f t="shared" si="93"/>
        <v>0</v>
      </c>
      <c r="CV66" s="72">
        <v>6435000</v>
      </c>
      <c r="CW66" s="72">
        <f>+BW66-CV66</f>
        <v>0</v>
      </c>
      <c r="CX66" s="72">
        <v>6435000</v>
      </c>
      <c r="CY66" s="72">
        <f>+CJ66-CX66</f>
        <v>0</v>
      </c>
      <c r="DA66" s="72">
        <v>0</v>
      </c>
      <c r="DB66" s="72"/>
      <c r="DC66" s="72">
        <v>0</v>
      </c>
      <c r="DD66" s="72">
        <f>+BH66-DC66</f>
        <v>0</v>
      </c>
      <c r="DE66" s="72">
        <v>0</v>
      </c>
      <c r="DF66" s="72">
        <f t="shared" si="54"/>
        <v>0</v>
      </c>
      <c r="DG66" s="72">
        <v>0</v>
      </c>
      <c r="DH66" s="72">
        <f>+CH66-DG66</f>
        <v>0</v>
      </c>
      <c r="DI66" s="72">
        <v>0</v>
      </c>
      <c r="DJ66" s="72">
        <f>+CU66-DI66</f>
        <v>0</v>
      </c>
    </row>
    <row r="67" spans="1:114" outlineLevel="3">
      <c r="B67" s="80"/>
      <c r="C67" s="204" t="s">
        <v>154</v>
      </c>
      <c r="D67" s="105">
        <v>10</v>
      </c>
      <c r="E67" s="132" t="s">
        <v>155</v>
      </c>
      <c r="F67" s="133">
        <f>+F68+F69</f>
        <v>10000000</v>
      </c>
      <c r="G67" s="133">
        <f t="shared" ref="G67:AL67" si="116">+G68+G69</f>
        <v>0</v>
      </c>
      <c r="H67" s="133">
        <f t="shared" si="116"/>
        <v>0</v>
      </c>
      <c r="I67" s="133">
        <f t="shared" si="116"/>
        <v>0</v>
      </c>
      <c r="J67" s="133">
        <f t="shared" si="116"/>
        <v>0</v>
      </c>
      <c r="K67" s="133">
        <f t="shared" si="116"/>
        <v>5500000</v>
      </c>
      <c r="L67" s="133">
        <f t="shared" si="116"/>
        <v>0</v>
      </c>
      <c r="M67" s="133">
        <f t="shared" si="116"/>
        <v>3000000</v>
      </c>
      <c r="N67" s="133">
        <f t="shared" si="116"/>
        <v>0</v>
      </c>
      <c r="O67" s="133">
        <f t="shared" si="116"/>
        <v>0</v>
      </c>
      <c r="P67" s="133">
        <f t="shared" si="116"/>
        <v>0</v>
      </c>
      <c r="Q67" s="133">
        <f t="shared" si="116"/>
        <v>0</v>
      </c>
      <c r="R67" s="133">
        <f t="shared" si="116"/>
        <v>843000</v>
      </c>
      <c r="S67" s="133">
        <f t="shared" si="116"/>
        <v>0</v>
      </c>
      <c r="T67" s="133">
        <f t="shared" si="116"/>
        <v>0</v>
      </c>
      <c r="U67" s="133">
        <f t="shared" si="116"/>
        <v>0</v>
      </c>
      <c r="V67" s="133">
        <f t="shared" si="116"/>
        <v>0</v>
      </c>
      <c r="W67" s="133">
        <f t="shared" si="116"/>
        <v>0</v>
      </c>
      <c r="X67" s="133">
        <f t="shared" si="116"/>
        <v>0</v>
      </c>
      <c r="Y67" s="133">
        <f t="shared" si="116"/>
        <v>0</v>
      </c>
      <c r="Z67" s="133">
        <f t="shared" si="116"/>
        <v>0</v>
      </c>
      <c r="AA67" s="133">
        <f t="shared" si="116"/>
        <v>0</v>
      </c>
      <c r="AB67" s="133">
        <f t="shared" si="116"/>
        <v>0</v>
      </c>
      <c r="AC67" s="133">
        <f t="shared" si="116"/>
        <v>0</v>
      </c>
      <c r="AD67" s="133">
        <f t="shared" si="116"/>
        <v>0</v>
      </c>
      <c r="AE67" s="133">
        <f t="shared" si="110"/>
        <v>8500000</v>
      </c>
      <c r="AF67" s="133">
        <f t="shared" si="111"/>
        <v>843000</v>
      </c>
      <c r="AG67" s="133">
        <f t="shared" si="116"/>
        <v>0</v>
      </c>
      <c r="AH67" s="133">
        <f t="shared" si="116"/>
        <v>0</v>
      </c>
      <c r="AI67" s="133">
        <f t="shared" si="116"/>
        <v>0</v>
      </c>
      <c r="AJ67" s="133">
        <f t="shared" si="116"/>
        <v>2343000</v>
      </c>
      <c r="AK67" s="133">
        <f t="shared" si="116"/>
        <v>0</v>
      </c>
      <c r="AL67" s="133">
        <f t="shared" si="116"/>
        <v>0</v>
      </c>
      <c r="AM67" s="133">
        <f t="shared" ref="AM67:AX67" si="117">+AM68+AM69</f>
        <v>0</v>
      </c>
      <c r="AN67" s="133">
        <f t="shared" si="117"/>
        <v>0</v>
      </c>
      <c r="AO67" s="133">
        <f t="shared" si="117"/>
        <v>0</v>
      </c>
      <c r="AP67" s="133">
        <f t="shared" si="117"/>
        <v>843000</v>
      </c>
      <c r="AQ67" s="133">
        <f t="shared" si="117"/>
        <v>0</v>
      </c>
      <c r="AR67" s="133">
        <f t="shared" si="117"/>
        <v>0</v>
      </c>
      <c r="AS67" s="133">
        <f t="shared" si="117"/>
        <v>0</v>
      </c>
      <c r="AT67" s="133">
        <f t="shared" si="117"/>
        <v>0</v>
      </c>
      <c r="AU67" s="133">
        <f t="shared" si="117"/>
        <v>0</v>
      </c>
      <c r="AV67" s="133">
        <f t="shared" si="117"/>
        <v>0</v>
      </c>
      <c r="AW67" s="133">
        <f t="shared" si="117"/>
        <v>843000</v>
      </c>
      <c r="AX67" s="133">
        <f t="shared" si="117"/>
        <v>0</v>
      </c>
      <c r="AY67" s="133">
        <f t="shared" ref="AY67:BK67" si="118">+AY68+AY69</f>
        <v>0</v>
      </c>
      <c r="AZ67" s="133">
        <f t="shared" si="118"/>
        <v>0</v>
      </c>
      <c r="BA67" s="133">
        <f t="shared" si="118"/>
        <v>0</v>
      </c>
      <c r="BB67" s="133">
        <f t="shared" si="118"/>
        <v>0</v>
      </c>
      <c r="BC67" s="133">
        <f t="shared" si="118"/>
        <v>843000</v>
      </c>
      <c r="BD67" s="133">
        <f t="shared" si="118"/>
        <v>0</v>
      </c>
      <c r="BE67" s="133">
        <f t="shared" si="118"/>
        <v>0</v>
      </c>
      <c r="BF67" s="133">
        <f t="shared" si="118"/>
        <v>0</v>
      </c>
      <c r="BG67" s="133">
        <f t="shared" si="118"/>
        <v>0</v>
      </c>
      <c r="BH67" s="133">
        <f t="shared" si="118"/>
        <v>0</v>
      </c>
      <c r="BI67" s="133">
        <f t="shared" si="118"/>
        <v>0</v>
      </c>
      <c r="BJ67" s="133">
        <f t="shared" si="118"/>
        <v>843000</v>
      </c>
      <c r="BK67" s="133">
        <f t="shared" si="118"/>
        <v>0</v>
      </c>
      <c r="BL67" s="133">
        <f t="shared" ref="BL67:BX67" si="119">+BL68+BL69</f>
        <v>0</v>
      </c>
      <c r="BM67" s="133">
        <f t="shared" si="119"/>
        <v>0</v>
      </c>
      <c r="BN67" s="133">
        <f t="shared" si="119"/>
        <v>0</v>
      </c>
      <c r="BO67" s="133">
        <f t="shared" si="119"/>
        <v>0</v>
      </c>
      <c r="BP67" s="133">
        <f t="shared" si="119"/>
        <v>0</v>
      </c>
      <c r="BQ67" s="133">
        <f t="shared" si="119"/>
        <v>0</v>
      </c>
      <c r="BR67" s="133">
        <f t="shared" si="119"/>
        <v>0</v>
      </c>
      <c r="BS67" s="133">
        <f t="shared" si="119"/>
        <v>0</v>
      </c>
      <c r="BT67" s="133">
        <f t="shared" si="119"/>
        <v>0</v>
      </c>
      <c r="BU67" s="133">
        <f t="shared" si="119"/>
        <v>0</v>
      </c>
      <c r="BV67" s="133">
        <f t="shared" si="119"/>
        <v>0</v>
      </c>
      <c r="BW67" s="133">
        <f t="shared" si="119"/>
        <v>0</v>
      </c>
      <c r="BX67" s="133">
        <f t="shared" si="119"/>
        <v>0</v>
      </c>
      <c r="BY67" s="133">
        <f t="shared" ref="BY67:CJ67" si="120">+BY68+BY69</f>
        <v>0</v>
      </c>
      <c r="BZ67" s="133">
        <f t="shared" si="120"/>
        <v>0</v>
      </c>
      <c r="CA67" s="133">
        <f t="shared" si="120"/>
        <v>0</v>
      </c>
      <c r="CB67" s="133">
        <f t="shared" si="120"/>
        <v>0</v>
      </c>
      <c r="CC67" s="133">
        <f t="shared" si="120"/>
        <v>0</v>
      </c>
      <c r="CD67" s="133">
        <f t="shared" si="120"/>
        <v>0</v>
      </c>
      <c r="CE67" s="133">
        <f t="shared" si="120"/>
        <v>0</v>
      </c>
      <c r="CF67" s="133">
        <f t="shared" si="120"/>
        <v>0</v>
      </c>
      <c r="CG67" s="133">
        <f t="shared" si="120"/>
        <v>0</v>
      </c>
      <c r="CH67" s="133">
        <f t="shared" si="120"/>
        <v>0</v>
      </c>
      <c r="CI67" s="133">
        <f t="shared" si="120"/>
        <v>0</v>
      </c>
      <c r="CJ67" s="133">
        <f t="shared" si="120"/>
        <v>0</v>
      </c>
      <c r="CK67" s="122">
        <f t="shared" si="104"/>
        <v>1500000</v>
      </c>
      <c r="CL67" s="122">
        <f t="shared" si="21"/>
        <v>0</v>
      </c>
      <c r="CM67" s="122">
        <f t="shared" si="22"/>
        <v>843000</v>
      </c>
      <c r="CN67" s="122">
        <f t="shared" si="23"/>
        <v>0</v>
      </c>
      <c r="CO67" s="66"/>
      <c r="CP67" s="77">
        <f>+CP68+CP69</f>
        <v>2343000</v>
      </c>
      <c r="CQ67" s="77">
        <f t="shared" si="24"/>
        <v>0</v>
      </c>
      <c r="CR67" s="77">
        <f>+CR68+CR69</f>
        <v>843000</v>
      </c>
      <c r="CS67" s="77">
        <f>+CS68+CS69</f>
        <v>0</v>
      </c>
      <c r="CT67" s="77">
        <f>+CT68+CT69</f>
        <v>843000</v>
      </c>
      <c r="CU67" s="77">
        <f t="shared" si="93"/>
        <v>0</v>
      </c>
      <c r="CV67" s="77">
        <f>+CV68+CV69</f>
        <v>0</v>
      </c>
      <c r="CW67" s="77">
        <f>+CW68+CW69</f>
        <v>0</v>
      </c>
      <c r="CX67" s="77">
        <f>+CX68+CX69</f>
        <v>0</v>
      </c>
      <c r="CY67" s="72">
        <f>+CX67-CJ67</f>
        <v>0</v>
      </c>
      <c r="DA67" s="77">
        <f>+DA68+DA69</f>
        <v>0</v>
      </c>
      <c r="DB67" s="77"/>
      <c r="DC67" s="77">
        <f>+DC68+DC69</f>
        <v>0</v>
      </c>
      <c r="DD67" s="77">
        <f>+DD68+DD69</f>
        <v>0</v>
      </c>
      <c r="DE67" s="77">
        <f>+DE68+DE69</f>
        <v>0</v>
      </c>
      <c r="DF67" s="77">
        <f t="shared" si="54"/>
        <v>0</v>
      </c>
      <c r="DG67" s="77">
        <f>+DG68+DG69</f>
        <v>0</v>
      </c>
      <c r="DH67" s="77">
        <f>+DH68+DH69</f>
        <v>0</v>
      </c>
      <c r="DI67" s="77">
        <f>+DI68+DI69</f>
        <v>0</v>
      </c>
      <c r="DJ67" s="72">
        <f>+DI67-CU67</f>
        <v>0</v>
      </c>
    </row>
    <row r="68" spans="1:114" outlineLevel="4">
      <c r="B68" s="80" t="str">
        <f t="shared" si="115"/>
        <v>A 2-0-3-51-110</v>
      </c>
      <c r="C68" s="204" t="s">
        <v>202</v>
      </c>
      <c r="D68" s="105">
        <v>10</v>
      </c>
      <c r="E68" s="126" t="s">
        <v>203</v>
      </c>
      <c r="F68" s="127">
        <v>1000000</v>
      </c>
      <c r="G68" s="127">
        <v>0</v>
      </c>
      <c r="H68" s="127">
        <v>0</v>
      </c>
      <c r="I68" s="127"/>
      <c r="J68" s="127"/>
      <c r="K68" s="127"/>
      <c r="L68" s="127"/>
      <c r="M68" s="133"/>
      <c r="N68" s="133"/>
      <c r="O68" s="133"/>
      <c r="P68" s="133"/>
      <c r="Q68" s="127"/>
      <c r="R68" s="127">
        <v>263000</v>
      </c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>
        <f t="shared" si="110"/>
        <v>0</v>
      </c>
      <c r="AF68" s="127">
        <f t="shared" si="111"/>
        <v>263000</v>
      </c>
      <c r="AG68" s="127"/>
      <c r="AH68" s="127"/>
      <c r="AI68" s="127"/>
      <c r="AJ68" s="127">
        <f>+F68-AE68+AF68</f>
        <v>1263000</v>
      </c>
      <c r="AK68" s="181">
        <v>0</v>
      </c>
      <c r="AL68" s="181">
        <v>0</v>
      </c>
      <c r="AM68" s="181">
        <v>0</v>
      </c>
      <c r="AN68" s="127">
        <v>0</v>
      </c>
      <c r="AO68" s="127">
        <v>0</v>
      </c>
      <c r="AP68" s="127">
        <v>263000</v>
      </c>
      <c r="AQ68" s="127"/>
      <c r="AR68" s="127"/>
      <c r="AS68" s="127"/>
      <c r="AT68" s="127"/>
      <c r="AU68" s="127"/>
      <c r="AV68" s="127"/>
      <c r="AW68" s="127">
        <f>+SUM(AK68:AV68)</f>
        <v>263000</v>
      </c>
      <c r="AX68" s="127">
        <v>0</v>
      </c>
      <c r="AY68" s="127">
        <v>0</v>
      </c>
      <c r="AZ68" s="127">
        <v>0</v>
      </c>
      <c r="BA68" s="127">
        <v>0</v>
      </c>
      <c r="BB68" s="127">
        <v>0</v>
      </c>
      <c r="BC68" s="127">
        <v>263000</v>
      </c>
      <c r="BD68" s="127"/>
      <c r="BE68" s="127"/>
      <c r="BF68" s="127"/>
      <c r="BG68" s="127"/>
      <c r="BH68" s="127"/>
      <c r="BI68" s="127"/>
      <c r="BJ68" s="127">
        <f t="shared" si="112"/>
        <v>263000</v>
      </c>
      <c r="BK68" s="127">
        <v>0</v>
      </c>
      <c r="BL68" s="127">
        <v>0</v>
      </c>
      <c r="BM68" s="127">
        <v>0</v>
      </c>
      <c r="BN68" s="127">
        <v>0</v>
      </c>
      <c r="BO68" s="127">
        <v>0</v>
      </c>
      <c r="BP68" s="127">
        <v>0</v>
      </c>
      <c r="BQ68" s="127"/>
      <c r="BR68" s="127"/>
      <c r="BS68" s="127"/>
      <c r="BT68" s="127"/>
      <c r="BU68" s="127"/>
      <c r="BV68" s="127"/>
      <c r="BW68" s="127">
        <f t="shared" si="113"/>
        <v>0</v>
      </c>
      <c r="BX68" s="127">
        <v>0</v>
      </c>
      <c r="BY68" s="127">
        <v>0</v>
      </c>
      <c r="BZ68" s="127">
        <v>0</v>
      </c>
      <c r="CA68" s="127">
        <v>0</v>
      </c>
      <c r="CB68" s="127">
        <v>0</v>
      </c>
      <c r="CC68" s="127">
        <v>0</v>
      </c>
      <c r="CD68" s="127"/>
      <c r="CE68" s="127"/>
      <c r="CF68" s="127"/>
      <c r="CG68" s="127"/>
      <c r="CH68" s="127"/>
      <c r="CI68" s="127"/>
      <c r="CJ68" s="127">
        <f t="shared" si="114"/>
        <v>0</v>
      </c>
      <c r="CK68" s="122">
        <f t="shared" si="104"/>
        <v>1000000</v>
      </c>
      <c r="CL68" s="122">
        <f t="shared" si="21"/>
        <v>0</v>
      </c>
      <c r="CM68" s="122">
        <f t="shared" si="22"/>
        <v>263000</v>
      </c>
      <c r="CN68" s="122">
        <f t="shared" si="23"/>
        <v>0</v>
      </c>
      <c r="CO68" s="66"/>
      <c r="CP68" s="72">
        <v>1263000</v>
      </c>
      <c r="CQ68" s="72">
        <f t="shared" si="24"/>
        <v>0</v>
      </c>
      <c r="CR68" s="72">
        <v>263000</v>
      </c>
      <c r="CS68" s="72">
        <f>+AW68-CR68</f>
        <v>0</v>
      </c>
      <c r="CT68" s="72">
        <v>263000</v>
      </c>
      <c r="CU68" s="72">
        <f t="shared" si="93"/>
        <v>0</v>
      </c>
      <c r="CV68" s="72">
        <v>0</v>
      </c>
      <c r="CW68" s="72">
        <f>+BW68-CV68</f>
        <v>0</v>
      </c>
      <c r="CX68" s="72">
        <v>0</v>
      </c>
      <c r="CY68" s="72">
        <f>+CJ68-CX68</f>
        <v>0</v>
      </c>
      <c r="DA68" s="72">
        <v>0</v>
      </c>
      <c r="DB68" s="72"/>
      <c r="DC68" s="72">
        <v>0</v>
      </c>
      <c r="DD68" s="72">
        <f>+BH68-DC68</f>
        <v>0</v>
      </c>
      <c r="DE68" s="72">
        <v>0</v>
      </c>
      <c r="DF68" s="72">
        <f t="shared" si="54"/>
        <v>0</v>
      </c>
      <c r="DG68" s="72">
        <v>0</v>
      </c>
      <c r="DH68" s="72">
        <f>+CH68-DG68</f>
        <v>0</v>
      </c>
      <c r="DI68" s="72">
        <v>0</v>
      </c>
      <c r="DJ68" s="72">
        <f>+CU68-DI68</f>
        <v>0</v>
      </c>
    </row>
    <row r="69" spans="1:114" s="66" customFormat="1" outlineLevel="4">
      <c r="B69" s="80" t="str">
        <f t="shared" si="115"/>
        <v>A 2-0-3-51-210</v>
      </c>
      <c r="C69" s="204" t="s">
        <v>246</v>
      </c>
      <c r="D69" s="105">
        <v>10</v>
      </c>
      <c r="E69" s="126" t="s">
        <v>328</v>
      </c>
      <c r="F69" s="127">
        <v>9000000</v>
      </c>
      <c r="G69" s="127">
        <v>0</v>
      </c>
      <c r="H69" s="127">
        <v>0</v>
      </c>
      <c r="I69" s="127"/>
      <c r="J69" s="127"/>
      <c r="K69" s="127">
        <v>5500000</v>
      </c>
      <c r="L69" s="127"/>
      <c r="M69" s="127">
        <v>3000000</v>
      </c>
      <c r="N69" s="133"/>
      <c r="O69" s="133"/>
      <c r="P69" s="133"/>
      <c r="Q69" s="127"/>
      <c r="R69" s="127">
        <v>580000</v>
      </c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>
        <f t="shared" si="110"/>
        <v>8500000</v>
      </c>
      <c r="AF69" s="127">
        <f t="shared" si="111"/>
        <v>580000</v>
      </c>
      <c r="AG69" s="127"/>
      <c r="AH69" s="127"/>
      <c r="AI69" s="127"/>
      <c r="AJ69" s="127">
        <f>+F69-AE69+AF69</f>
        <v>1080000</v>
      </c>
      <c r="AK69" s="181">
        <v>0</v>
      </c>
      <c r="AL69" s="181">
        <v>0</v>
      </c>
      <c r="AM69" s="181">
        <v>0</v>
      </c>
      <c r="AN69" s="127">
        <v>0</v>
      </c>
      <c r="AO69" s="127">
        <v>0</v>
      </c>
      <c r="AP69" s="127">
        <v>580000</v>
      </c>
      <c r="AQ69" s="127"/>
      <c r="AR69" s="127"/>
      <c r="AS69" s="127"/>
      <c r="AT69" s="127"/>
      <c r="AU69" s="127"/>
      <c r="AV69" s="127"/>
      <c r="AW69" s="127">
        <f>+SUM(AK69:AV69)</f>
        <v>580000</v>
      </c>
      <c r="AX69" s="127">
        <v>0</v>
      </c>
      <c r="AY69" s="127">
        <v>0</v>
      </c>
      <c r="AZ69" s="127">
        <v>0</v>
      </c>
      <c r="BA69" s="127">
        <v>0</v>
      </c>
      <c r="BB69" s="127">
        <v>0</v>
      </c>
      <c r="BC69" s="127">
        <v>580000</v>
      </c>
      <c r="BD69" s="127"/>
      <c r="BE69" s="127"/>
      <c r="BF69" s="127"/>
      <c r="BG69" s="127"/>
      <c r="BH69" s="127"/>
      <c r="BI69" s="127"/>
      <c r="BJ69" s="127">
        <f t="shared" si="112"/>
        <v>580000</v>
      </c>
      <c r="BK69" s="127">
        <v>0</v>
      </c>
      <c r="BL69" s="127">
        <v>0</v>
      </c>
      <c r="BM69" s="127">
        <v>0</v>
      </c>
      <c r="BN69" s="127">
        <v>0</v>
      </c>
      <c r="BO69" s="127">
        <v>0</v>
      </c>
      <c r="BP69" s="127">
        <v>0</v>
      </c>
      <c r="BQ69" s="127"/>
      <c r="BR69" s="127"/>
      <c r="BS69" s="127"/>
      <c r="BT69" s="127"/>
      <c r="BU69" s="127"/>
      <c r="BV69" s="127"/>
      <c r="BW69" s="127">
        <f t="shared" si="113"/>
        <v>0</v>
      </c>
      <c r="BX69" s="127">
        <v>0</v>
      </c>
      <c r="BY69" s="127">
        <v>0</v>
      </c>
      <c r="BZ69" s="127">
        <v>0</v>
      </c>
      <c r="CA69" s="127">
        <v>0</v>
      </c>
      <c r="CB69" s="127">
        <v>0</v>
      </c>
      <c r="CC69" s="127">
        <v>0</v>
      </c>
      <c r="CD69" s="127"/>
      <c r="CE69" s="127"/>
      <c r="CF69" s="127"/>
      <c r="CG69" s="127"/>
      <c r="CH69" s="127"/>
      <c r="CI69" s="127"/>
      <c r="CJ69" s="127">
        <f t="shared" si="114"/>
        <v>0</v>
      </c>
      <c r="CK69" s="122">
        <f t="shared" si="104"/>
        <v>500000</v>
      </c>
      <c r="CL69" s="122">
        <f t="shared" si="21"/>
        <v>0</v>
      </c>
      <c r="CM69" s="122">
        <f t="shared" si="22"/>
        <v>580000</v>
      </c>
      <c r="CN69" s="122">
        <f t="shared" si="23"/>
        <v>0</v>
      </c>
      <c r="CP69" s="72">
        <v>1080000</v>
      </c>
      <c r="CQ69" s="82">
        <f t="shared" si="24"/>
        <v>0</v>
      </c>
      <c r="CR69" s="72">
        <v>580000</v>
      </c>
      <c r="CS69" s="72">
        <f>+AW69-CR69</f>
        <v>0</v>
      </c>
      <c r="CT69" s="72">
        <v>580000</v>
      </c>
      <c r="CU69" s="72">
        <f t="shared" si="93"/>
        <v>0</v>
      </c>
      <c r="CV69" s="72">
        <v>0</v>
      </c>
      <c r="CW69" s="72">
        <f>+BW69-CV69</f>
        <v>0</v>
      </c>
      <c r="CX69" s="72">
        <v>0</v>
      </c>
      <c r="CY69" s="72">
        <f>+CJ69-CX69</f>
        <v>0</v>
      </c>
      <c r="DA69" s="72">
        <v>0</v>
      </c>
      <c r="DB69" s="82"/>
      <c r="DC69" s="72">
        <v>0</v>
      </c>
      <c r="DD69" s="72">
        <f>+BH69-DC69</f>
        <v>0</v>
      </c>
      <c r="DE69" s="72">
        <v>0</v>
      </c>
      <c r="DF69" s="72">
        <f t="shared" si="54"/>
        <v>0</v>
      </c>
      <c r="DG69" s="72">
        <v>0</v>
      </c>
      <c r="DH69" s="72">
        <f>+CH69-DG69</f>
        <v>0</v>
      </c>
      <c r="DI69" s="72">
        <v>0</v>
      </c>
      <c r="DJ69" s="72">
        <f>+CU69-DI69</f>
        <v>0</v>
      </c>
    </row>
    <row r="70" spans="1:114" s="66" customFormat="1" outlineLevel="2">
      <c r="A70" s="228" t="s">
        <v>16</v>
      </c>
      <c r="C70" s="205" t="s">
        <v>247</v>
      </c>
      <c r="D70" s="118"/>
      <c r="E70" s="132" t="s">
        <v>329</v>
      </c>
      <c r="F70" s="133">
        <f>+F71+F80+F83+F94+F105+F109+F112+F118+F122+F125+F128+F135+F136</f>
        <v>13948700000</v>
      </c>
      <c r="G70" s="133">
        <f>+G71+G80+G83+G94+G105+G109+G112+G118+G122+G125+G128+G135+G136</f>
        <v>22846270</v>
      </c>
      <c r="H70" s="133">
        <f t="shared" ref="H70:AL70" si="121">+H71+H80+H83+H94+H105+H109+H112+H118+H122+H125+H128+H135+H136</f>
        <v>22846270</v>
      </c>
      <c r="I70" s="133">
        <f t="shared" si="121"/>
        <v>0</v>
      </c>
      <c r="J70" s="133">
        <f t="shared" si="121"/>
        <v>0</v>
      </c>
      <c r="K70" s="133">
        <f t="shared" si="121"/>
        <v>130000000</v>
      </c>
      <c r="L70" s="133">
        <f t="shared" si="121"/>
        <v>130000000</v>
      </c>
      <c r="M70" s="133">
        <f t="shared" si="121"/>
        <v>0</v>
      </c>
      <c r="N70" s="133">
        <f t="shared" si="121"/>
        <v>5954000000</v>
      </c>
      <c r="O70" s="133">
        <f t="shared" si="121"/>
        <v>190600000</v>
      </c>
      <c r="P70" s="133">
        <f t="shared" si="121"/>
        <v>190600000</v>
      </c>
      <c r="Q70" s="133">
        <f t="shared" si="121"/>
        <v>29000000</v>
      </c>
      <c r="R70" s="133">
        <f t="shared" si="121"/>
        <v>0</v>
      </c>
      <c r="S70" s="133">
        <f t="shared" si="121"/>
        <v>0</v>
      </c>
      <c r="T70" s="133">
        <f t="shared" si="121"/>
        <v>0</v>
      </c>
      <c r="U70" s="133">
        <f t="shared" si="121"/>
        <v>0</v>
      </c>
      <c r="V70" s="133">
        <f t="shared" si="121"/>
        <v>0</v>
      </c>
      <c r="W70" s="133">
        <f t="shared" si="121"/>
        <v>0</v>
      </c>
      <c r="X70" s="133">
        <f t="shared" si="121"/>
        <v>0</v>
      </c>
      <c r="Y70" s="133">
        <f t="shared" si="121"/>
        <v>0</v>
      </c>
      <c r="Z70" s="133">
        <f t="shared" si="121"/>
        <v>0</v>
      </c>
      <c r="AA70" s="133">
        <f t="shared" si="121"/>
        <v>0</v>
      </c>
      <c r="AB70" s="133">
        <f t="shared" si="121"/>
        <v>0</v>
      </c>
      <c r="AC70" s="133">
        <f t="shared" si="121"/>
        <v>0</v>
      </c>
      <c r="AD70" s="133">
        <f t="shared" si="121"/>
        <v>0</v>
      </c>
      <c r="AE70" s="133">
        <f t="shared" si="110"/>
        <v>372446270</v>
      </c>
      <c r="AF70" s="133">
        <f t="shared" si="111"/>
        <v>6297446270</v>
      </c>
      <c r="AG70" s="133">
        <f t="shared" si="121"/>
        <v>0</v>
      </c>
      <c r="AH70" s="133">
        <f t="shared" si="121"/>
        <v>0</v>
      </c>
      <c r="AI70" s="133">
        <f t="shared" si="121"/>
        <v>0</v>
      </c>
      <c r="AJ70" s="133">
        <f>+AJ71+AJ80+AJ83+AJ94+AJ105+AJ109+AJ112+AJ118+AJ122+AJ125+AJ128+AJ135+AJ136</f>
        <v>19873700000</v>
      </c>
      <c r="AK70" s="133">
        <f t="shared" si="121"/>
        <v>5597369529</v>
      </c>
      <c r="AL70" s="133">
        <f t="shared" si="121"/>
        <v>646956723</v>
      </c>
      <c r="AM70" s="133">
        <f t="shared" ref="AM70:AX70" si="122">+AM71+AM80+AM83+AM94+AM105+AM109+AM112+AM118+AM122+AM125+AM128+AM135+AM136</f>
        <v>1158244139</v>
      </c>
      <c r="AN70" s="133">
        <f t="shared" si="122"/>
        <v>1020212537</v>
      </c>
      <c r="AO70" s="133">
        <f t="shared" si="122"/>
        <v>863787100</v>
      </c>
      <c r="AP70" s="133">
        <f t="shared" si="122"/>
        <v>4082052769</v>
      </c>
      <c r="AQ70" s="133">
        <f t="shared" si="122"/>
        <v>0</v>
      </c>
      <c r="AR70" s="133">
        <f t="shared" si="122"/>
        <v>0</v>
      </c>
      <c r="AS70" s="133">
        <f t="shared" si="122"/>
        <v>0</v>
      </c>
      <c r="AT70" s="133">
        <f t="shared" si="122"/>
        <v>0</v>
      </c>
      <c r="AU70" s="133">
        <f t="shared" si="122"/>
        <v>0</v>
      </c>
      <c r="AV70" s="133">
        <f t="shared" si="122"/>
        <v>0</v>
      </c>
      <c r="AW70" s="133">
        <f t="shared" si="122"/>
        <v>13368622797</v>
      </c>
      <c r="AX70" s="133">
        <f t="shared" si="122"/>
        <v>2719534240</v>
      </c>
      <c r="AY70" s="133">
        <f t="shared" ref="AY70:BK70" si="123">+AY71+AY80+AY83+AY94+AY105+AY109+AY112+AY118+AY122+AY125+AY128+AY135+AY136</f>
        <v>280313322</v>
      </c>
      <c r="AZ70" s="133">
        <f t="shared" si="123"/>
        <v>593574635</v>
      </c>
      <c r="BA70" s="133">
        <f t="shared" si="123"/>
        <v>565318809</v>
      </c>
      <c r="BB70" s="133">
        <f t="shared" si="123"/>
        <v>725696091</v>
      </c>
      <c r="BC70" s="133">
        <f t="shared" si="123"/>
        <v>3049544830.7600002</v>
      </c>
      <c r="BD70" s="133">
        <f t="shared" si="123"/>
        <v>0</v>
      </c>
      <c r="BE70" s="133">
        <f t="shared" si="123"/>
        <v>0</v>
      </c>
      <c r="BF70" s="133">
        <f t="shared" si="123"/>
        <v>0</v>
      </c>
      <c r="BG70" s="133">
        <f t="shared" si="123"/>
        <v>0</v>
      </c>
      <c r="BH70" s="133">
        <f t="shared" si="123"/>
        <v>0</v>
      </c>
      <c r="BI70" s="133">
        <f t="shared" si="123"/>
        <v>0</v>
      </c>
      <c r="BJ70" s="133">
        <f t="shared" si="123"/>
        <v>7933981927.7600002</v>
      </c>
      <c r="BK70" s="133">
        <f t="shared" si="123"/>
        <v>104924512</v>
      </c>
      <c r="BL70" s="133">
        <f t="shared" ref="BL70:BX70" si="124">+BL71+BL80+BL83+BL94+BL105+BL109+BL112+BL118+BL122+BL125+BL128+BL135+BL136</f>
        <v>606178713</v>
      </c>
      <c r="BM70" s="133">
        <f t="shared" si="124"/>
        <v>401004596</v>
      </c>
      <c r="BN70" s="133">
        <f t="shared" si="124"/>
        <v>370381175</v>
      </c>
      <c r="BO70" s="133">
        <f t="shared" si="124"/>
        <v>373043729</v>
      </c>
      <c r="BP70" s="133">
        <f t="shared" si="124"/>
        <v>688790258</v>
      </c>
      <c r="BQ70" s="133">
        <f t="shared" si="124"/>
        <v>0</v>
      </c>
      <c r="BR70" s="133">
        <f t="shared" si="124"/>
        <v>0</v>
      </c>
      <c r="BS70" s="133">
        <f t="shared" si="124"/>
        <v>0</v>
      </c>
      <c r="BT70" s="133">
        <f t="shared" si="124"/>
        <v>0</v>
      </c>
      <c r="BU70" s="133">
        <f t="shared" si="124"/>
        <v>0</v>
      </c>
      <c r="BV70" s="133">
        <f t="shared" si="124"/>
        <v>0</v>
      </c>
      <c r="BW70" s="133">
        <f t="shared" si="124"/>
        <v>2544322983</v>
      </c>
      <c r="BX70" s="133">
        <f t="shared" si="124"/>
        <v>104031862</v>
      </c>
      <c r="BY70" s="133">
        <f t="shared" ref="BY70:CJ70" si="125">+BY71+BY80+BY83+BY94+BY105+BY109+BY112+BY118+BY122+BY125+BY128+BY135+BY136</f>
        <v>607071363</v>
      </c>
      <c r="BZ70" s="133">
        <f t="shared" si="125"/>
        <v>401004596</v>
      </c>
      <c r="CA70" s="133">
        <f t="shared" si="125"/>
        <v>370381175</v>
      </c>
      <c r="CB70" s="133">
        <f t="shared" si="125"/>
        <v>368047159</v>
      </c>
      <c r="CC70" s="133">
        <f t="shared" si="125"/>
        <v>618716705</v>
      </c>
      <c r="CD70" s="133">
        <f t="shared" si="125"/>
        <v>0</v>
      </c>
      <c r="CE70" s="133">
        <f t="shared" si="125"/>
        <v>0</v>
      </c>
      <c r="CF70" s="133">
        <f t="shared" si="125"/>
        <v>0</v>
      </c>
      <c r="CG70" s="133">
        <f t="shared" si="125"/>
        <v>0</v>
      </c>
      <c r="CH70" s="133">
        <f t="shared" si="125"/>
        <v>0</v>
      </c>
      <c r="CI70" s="133">
        <f t="shared" si="125"/>
        <v>0</v>
      </c>
      <c r="CJ70" s="133">
        <f t="shared" si="125"/>
        <v>2469252860</v>
      </c>
      <c r="CK70" s="122">
        <f t="shared" si="104"/>
        <v>6505077203</v>
      </c>
      <c r="CL70" s="122">
        <f t="shared" si="21"/>
        <v>5434640869.2399998</v>
      </c>
      <c r="CM70" s="122">
        <f t="shared" si="22"/>
        <v>5389658944.7600002</v>
      </c>
      <c r="CN70" s="122">
        <f t="shared" si="23"/>
        <v>75070123</v>
      </c>
      <c r="CP70" s="83">
        <f>+CP71+CP80+CP83+CP94+CP105+CP109+CP112+CP118+CP122+CP125+CP128+CP135+CP136</f>
        <v>19873700000</v>
      </c>
      <c r="CQ70" s="83">
        <f t="shared" si="24"/>
        <v>0</v>
      </c>
      <c r="CR70" s="83">
        <f>+CR71+CR80+CR83+CR94+CR105+CR109+CR112+CR118+CR122+CR125+CR128+CR135+CR136</f>
        <v>13368622797</v>
      </c>
      <c r="CS70" s="83">
        <f>+CS71+CS80+CS83+CS94+CS105+CS109+CS112+CS118+CS122+CS125+CS128+CS135+CS136</f>
        <v>0</v>
      </c>
      <c r="CT70" s="83">
        <f>+CT71+CT80+CT83+CT94+CT105+CT109+CT112+CT118+CT122+CT125+CT128+CT135+CT136</f>
        <v>7933981927.7600002</v>
      </c>
      <c r="CU70" s="83">
        <f t="shared" si="93"/>
        <v>0</v>
      </c>
      <c r="CV70" s="83">
        <f>+CV71+CV80+CV83+CV94+CV105+CV109+CV112+CV118+CV122+CV125+CV128+CV135+CV136</f>
        <v>2544322983</v>
      </c>
      <c r="CW70" s="83">
        <f>+CW71+CW80+CW83+CW94+CW105+CW109+CW112+CW118+CW122+CW125+CW128+CW135+CW136</f>
        <v>0</v>
      </c>
      <c r="CX70" s="83">
        <f>+CX71+CX80+CX83+CX94+CX105+CX109+CX112+CX118+CX122+CX125+CX128+CX135+CX136</f>
        <v>2469252860</v>
      </c>
      <c r="CY70" s="84">
        <f>+CX70-CJ70</f>
        <v>0</v>
      </c>
      <c r="DA70" s="71">
        <v>19873700000</v>
      </c>
      <c r="DB70" s="71">
        <f>+DA70-AJ70</f>
        <v>0</v>
      </c>
      <c r="DC70" s="71">
        <v>13368622797</v>
      </c>
      <c r="DD70" s="71">
        <f>+DC70-AW70</f>
        <v>0</v>
      </c>
      <c r="DE70" s="71">
        <v>7933981927.7600002</v>
      </c>
      <c r="DF70" s="71">
        <f>+DE70-BJ70</f>
        <v>0</v>
      </c>
      <c r="DG70" s="71">
        <v>2544322983</v>
      </c>
      <c r="DH70" s="71">
        <f>+DG70-BW70</f>
        <v>0</v>
      </c>
      <c r="DI70" s="71">
        <v>2469252860</v>
      </c>
      <c r="DJ70" s="71">
        <f>+DI70-CJ70</f>
        <v>0</v>
      </c>
    </row>
    <row r="71" spans="1:114" outlineLevel="3">
      <c r="A71" s="204" t="s">
        <v>156</v>
      </c>
      <c r="C71" s="204" t="s">
        <v>156</v>
      </c>
      <c r="D71" s="118">
        <v>10</v>
      </c>
      <c r="E71" s="132" t="s">
        <v>157</v>
      </c>
      <c r="F71" s="133">
        <f>SUM(F72:F79)</f>
        <v>1370000000</v>
      </c>
      <c r="G71" s="133">
        <f t="shared" ref="G71:AL71" si="126">SUM(G72:G79)</f>
        <v>0</v>
      </c>
      <c r="H71" s="133">
        <f t="shared" si="126"/>
        <v>0</v>
      </c>
      <c r="I71" s="133">
        <f t="shared" si="126"/>
        <v>0</v>
      </c>
      <c r="J71" s="133">
        <f t="shared" si="126"/>
        <v>0</v>
      </c>
      <c r="K71" s="133">
        <f t="shared" si="126"/>
        <v>0</v>
      </c>
      <c r="L71" s="133">
        <f t="shared" si="126"/>
        <v>30000000</v>
      </c>
      <c r="M71" s="133">
        <f t="shared" si="126"/>
        <v>0</v>
      </c>
      <c r="N71" s="133">
        <f t="shared" si="126"/>
        <v>520618018</v>
      </c>
      <c r="O71" s="133">
        <f t="shared" si="126"/>
        <v>0</v>
      </c>
      <c r="P71" s="133">
        <f t="shared" si="126"/>
        <v>0</v>
      </c>
      <c r="Q71" s="133">
        <f t="shared" si="126"/>
        <v>0</v>
      </c>
      <c r="R71" s="133">
        <f t="shared" si="126"/>
        <v>0</v>
      </c>
      <c r="S71" s="133">
        <f t="shared" si="126"/>
        <v>0</v>
      </c>
      <c r="T71" s="133">
        <f t="shared" si="126"/>
        <v>0</v>
      </c>
      <c r="U71" s="133">
        <f t="shared" si="126"/>
        <v>0</v>
      </c>
      <c r="V71" s="133">
        <f t="shared" si="126"/>
        <v>0</v>
      </c>
      <c r="W71" s="133">
        <f t="shared" si="126"/>
        <v>0</v>
      </c>
      <c r="X71" s="133">
        <f t="shared" si="126"/>
        <v>0</v>
      </c>
      <c r="Y71" s="133">
        <f t="shared" si="126"/>
        <v>0</v>
      </c>
      <c r="Z71" s="133">
        <f t="shared" si="126"/>
        <v>0</v>
      </c>
      <c r="AA71" s="133">
        <f t="shared" si="126"/>
        <v>0</v>
      </c>
      <c r="AB71" s="133">
        <f t="shared" si="126"/>
        <v>0</v>
      </c>
      <c r="AC71" s="133">
        <f t="shared" si="126"/>
        <v>0</v>
      </c>
      <c r="AD71" s="133">
        <f t="shared" si="126"/>
        <v>0</v>
      </c>
      <c r="AE71" s="133">
        <f t="shared" si="110"/>
        <v>0</v>
      </c>
      <c r="AF71" s="133">
        <f t="shared" si="111"/>
        <v>550618018</v>
      </c>
      <c r="AG71" s="133">
        <f t="shared" si="126"/>
        <v>0</v>
      </c>
      <c r="AH71" s="133">
        <f t="shared" si="126"/>
        <v>0</v>
      </c>
      <c r="AI71" s="133">
        <f t="shared" si="126"/>
        <v>0</v>
      </c>
      <c r="AJ71" s="133">
        <f>+SUM(AJ72:AJ78)</f>
        <v>1920618018</v>
      </c>
      <c r="AK71" s="133">
        <f>SUM(AK72:AK79)</f>
        <v>2500000</v>
      </c>
      <c r="AL71" s="133">
        <f t="shared" si="126"/>
        <v>16052160</v>
      </c>
      <c r="AM71" s="133">
        <f t="shared" ref="AM71:AX71" si="127">SUM(AM72:AM79)</f>
        <v>75000</v>
      </c>
      <c r="AN71" s="133">
        <f t="shared" si="127"/>
        <v>45000</v>
      </c>
      <c r="AO71" s="133">
        <f t="shared" si="127"/>
        <v>539000</v>
      </c>
      <c r="AP71" s="133">
        <f t="shared" si="127"/>
        <v>1466784382</v>
      </c>
      <c r="AQ71" s="133">
        <f t="shared" si="127"/>
        <v>0</v>
      </c>
      <c r="AR71" s="133">
        <f t="shared" si="127"/>
        <v>0</v>
      </c>
      <c r="AS71" s="133">
        <f t="shared" si="127"/>
        <v>0</v>
      </c>
      <c r="AT71" s="133">
        <f t="shared" si="127"/>
        <v>0</v>
      </c>
      <c r="AU71" s="133">
        <f t="shared" si="127"/>
        <v>0</v>
      </c>
      <c r="AV71" s="133">
        <f t="shared" si="127"/>
        <v>0</v>
      </c>
      <c r="AW71" s="133">
        <f t="shared" si="127"/>
        <v>1485995542</v>
      </c>
      <c r="AX71" s="133">
        <f t="shared" si="127"/>
        <v>2500000</v>
      </c>
      <c r="AY71" s="133">
        <f t="shared" ref="AY71:BK71" si="128">SUM(AY72:AY79)</f>
        <v>471380</v>
      </c>
      <c r="AZ71" s="133">
        <f t="shared" si="128"/>
        <v>4160183</v>
      </c>
      <c r="BA71" s="133">
        <f t="shared" si="128"/>
        <v>11540597</v>
      </c>
      <c r="BB71" s="133">
        <f t="shared" si="128"/>
        <v>539000</v>
      </c>
      <c r="BC71" s="133">
        <f t="shared" si="128"/>
        <v>0</v>
      </c>
      <c r="BD71" s="133">
        <f t="shared" si="128"/>
        <v>0</v>
      </c>
      <c r="BE71" s="133">
        <f t="shared" si="128"/>
        <v>0</v>
      </c>
      <c r="BF71" s="133">
        <f t="shared" si="128"/>
        <v>0</v>
      </c>
      <c r="BG71" s="133">
        <f t="shared" si="128"/>
        <v>0</v>
      </c>
      <c r="BH71" s="133">
        <f t="shared" si="128"/>
        <v>0</v>
      </c>
      <c r="BI71" s="133">
        <f t="shared" si="128"/>
        <v>0</v>
      </c>
      <c r="BJ71" s="133">
        <f t="shared" si="128"/>
        <v>19211160</v>
      </c>
      <c r="BK71" s="133">
        <f t="shared" si="128"/>
        <v>2500000</v>
      </c>
      <c r="BL71" s="133">
        <f t="shared" ref="BL71:BX71" si="129">SUM(BL72:BL79)</f>
        <v>471380</v>
      </c>
      <c r="BM71" s="133">
        <f t="shared" si="129"/>
        <v>75000</v>
      </c>
      <c r="BN71" s="133">
        <f t="shared" si="129"/>
        <v>45000</v>
      </c>
      <c r="BO71" s="133">
        <f t="shared" si="129"/>
        <v>11897380</v>
      </c>
      <c r="BP71" s="133">
        <f t="shared" si="129"/>
        <v>4222400</v>
      </c>
      <c r="BQ71" s="133">
        <f t="shared" si="129"/>
        <v>0</v>
      </c>
      <c r="BR71" s="133">
        <f t="shared" si="129"/>
        <v>0</v>
      </c>
      <c r="BS71" s="133">
        <f t="shared" si="129"/>
        <v>0</v>
      </c>
      <c r="BT71" s="133">
        <f t="shared" si="129"/>
        <v>0</v>
      </c>
      <c r="BU71" s="133">
        <f t="shared" si="129"/>
        <v>0</v>
      </c>
      <c r="BV71" s="133">
        <f t="shared" si="129"/>
        <v>0</v>
      </c>
      <c r="BW71" s="133">
        <f t="shared" si="129"/>
        <v>19211160</v>
      </c>
      <c r="BX71" s="133">
        <f t="shared" si="129"/>
        <v>2500000</v>
      </c>
      <c r="BY71" s="133">
        <f t="shared" ref="BY71:CJ71" si="130">SUM(BY72:BY79)</f>
        <v>471380</v>
      </c>
      <c r="BZ71" s="133">
        <f t="shared" si="130"/>
        <v>75000</v>
      </c>
      <c r="CA71" s="133">
        <f t="shared" si="130"/>
        <v>45000</v>
      </c>
      <c r="CB71" s="133">
        <f t="shared" si="130"/>
        <v>11897380</v>
      </c>
      <c r="CC71" s="133">
        <f t="shared" si="130"/>
        <v>4222400</v>
      </c>
      <c r="CD71" s="133">
        <f t="shared" si="130"/>
        <v>0</v>
      </c>
      <c r="CE71" s="133">
        <f t="shared" si="130"/>
        <v>0</v>
      </c>
      <c r="CF71" s="133">
        <f t="shared" si="130"/>
        <v>0</v>
      </c>
      <c r="CG71" s="133">
        <f t="shared" si="130"/>
        <v>0</v>
      </c>
      <c r="CH71" s="133">
        <f t="shared" si="130"/>
        <v>0</v>
      </c>
      <c r="CI71" s="133">
        <f t="shared" si="130"/>
        <v>0</v>
      </c>
      <c r="CJ71" s="133">
        <f t="shared" si="130"/>
        <v>19211160</v>
      </c>
      <c r="CK71" s="122">
        <f t="shared" si="104"/>
        <v>434622476</v>
      </c>
      <c r="CL71" s="122">
        <f t="shared" si="21"/>
        <v>1466784382</v>
      </c>
      <c r="CM71" s="122">
        <f t="shared" si="22"/>
        <v>0</v>
      </c>
      <c r="CN71" s="122">
        <f t="shared" si="23"/>
        <v>0</v>
      </c>
      <c r="CO71" s="66"/>
      <c r="CP71" s="77">
        <f>SUM(CP72:CP79)</f>
        <v>1920618018</v>
      </c>
      <c r="CQ71" s="77">
        <f t="shared" si="24"/>
        <v>0</v>
      </c>
      <c r="CR71" s="77">
        <f>SUM(CR72:CR79)</f>
        <v>1485995542</v>
      </c>
      <c r="CS71" s="77">
        <f>SUM(CS72:CS79)</f>
        <v>0</v>
      </c>
      <c r="CT71" s="77">
        <f>SUM(CT72:CT79)</f>
        <v>19211160</v>
      </c>
      <c r="CU71" s="77">
        <f t="shared" si="93"/>
        <v>0</v>
      </c>
      <c r="CV71" s="77">
        <f>SUM(CV72:CV79)</f>
        <v>19211160</v>
      </c>
      <c r="CW71" s="77">
        <f>SUM(CW72:CW79)</f>
        <v>0</v>
      </c>
      <c r="CX71" s="77">
        <f>SUM(CX72:CX79)</f>
        <v>19211160</v>
      </c>
      <c r="CY71" s="72">
        <f>+CX71-CJ71</f>
        <v>0</v>
      </c>
      <c r="DA71" s="77">
        <f>SUM(DA72:DA79)</f>
        <v>0</v>
      </c>
      <c r="DB71" s="77"/>
      <c r="DC71" s="77">
        <f>SUM(DC72:DC79)</f>
        <v>0</v>
      </c>
      <c r="DD71" s="77">
        <f>SUM(DD72:DD79)</f>
        <v>0</v>
      </c>
      <c r="DE71" s="77">
        <f>SUM(DE72:DE79)</f>
        <v>0</v>
      </c>
      <c r="DF71" s="77">
        <f t="shared" si="54"/>
        <v>0</v>
      </c>
      <c r="DG71" s="77">
        <f>SUM(DG72:DG79)</f>
        <v>0</v>
      </c>
      <c r="DH71" s="77">
        <f>SUM(DH72:DH79)</f>
        <v>0</v>
      </c>
      <c r="DI71" s="77">
        <f>SUM(DI72:DI79)</f>
        <v>0</v>
      </c>
      <c r="DJ71" s="72">
        <f>+DI71-CU71</f>
        <v>0</v>
      </c>
    </row>
    <row r="72" spans="1:114" outlineLevel="4">
      <c r="B72" s="64" t="str">
        <f t="shared" ref="B72:B127" si="131">+C72&amp;D72</f>
        <v>A 2-0-4-1-310</v>
      </c>
      <c r="C72" s="204" t="s">
        <v>198</v>
      </c>
      <c r="D72" s="105">
        <v>10</v>
      </c>
      <c r="E72" s="126" t="s">
        <v>199</v>
      </c>
      <c r="F72" s="127">
        <v>10000000</v>
      </c>
      <c r="G72" s="127">
        <v>0</v>
      </c>
      <c r="H72" s="127">
        <v>0</v>
      </c>
      <c r="I72" s="127"/>
      <c r="J72" s="127"/>
      <c r="K72" s="127"/>
      <c r="L72" s="127"/>
      <c r="M72" s="133"/>
      <c r="N72" s="133"/>
      <c r="O72" s="133"/>
      <c r="P72" s="133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>
        <f t="shared" si="110"/>
        <v>0</v>
      </c>
      <c r="AF72" s="127">
        <f t="shared" si="111"/>
        <v>0</v>
      </c>
      <c r="AG72" s="127"/>
      <c r="AH72" s="127"/>
      <c r="AI72" s="127"/>
      <c r="AJ72" s="127">
        <f t="shared" ref="AJ72:AJ79" si="132">+F72-AE72+AF72</f>
        <v>10000000</v>
      </c>
      <c r="AK72" s="181">
        <v>500000</v>
      </c>
      <c r="AL72" s="181">
        <v>0</v>
      </c>
      <c r="AM72" s="181">
        <v>0</v>
      </c>
      <c r="AN72" s="127">
        <v>0</v>
      </c>
      <c r="AO72" s="127">
        <v>493000</v>
      </c>
      <c r="AP72" s="127">
        <v>0</v>
      </c>
      <c r="AQ72" s="127"/>
      <c r="AR72" s="127"/>
      <c r="AS72" s="127"/>
      <c r="AT72" s="127"/>
      <c r="AU72" s="127"/>
      <c r="AV72" s="127"/>
      <c r="AW72" s="127">
        <f t="shared" ref="AW72:AW79" si="133">+SUM(AK72:AV72)</f>
        <v>993000</v>
      </c>
      <c r="AX72" s="127">
        <v>500000</v>
      </c>
      <c r="AY72" s="127">
        <v>0</v>
      </c>
      <c r="AZ72" s="127">
        <v>0</v>
      </c>
      <c r="BA72" s="127">
        <v>0</v>
      </c>
      <c r="BB72" s="127">
        <v>493000</v>
      </c>
      <c r="BC72" s="127">
        <v>0</v>
      </c>
      <c r="BD72" s="127"/>
      <c r="BE72" s="127"/>
      <c r="BF72" s="127"/>
      <c r="BG72" s="127"/>
      <c r="BH72" s="127"/>
      <c r="BI72" s="127"/>
      <c r="BJ72" s="127">
        <f t="shared" ref="BJ72:BJ79" si="134">+SUM(AX72:BI72)</f>
        <v>993000</v>
      </c>
      <c r="BK72" s="127">
        <v>500000</v>
      </c>
      <c r="BL72" s="127">
        <v>0</v>
      </c>
      <c r="BM72" s="127">
        <v>0</v>
      </c>
      <c r="BN72" s="127">
        <v>0</v>
      </c>
      <c r="BO72" s="127">
        <v>493000</v>
      </c>
      <c r="BP72" s="127">
        <v>0</v>
      </c>
      <c r="BQ72" s="127"/>
      <c r="BR72" s="127"/>
      <c r="BS72" s="127"/>
      <c r="BT72" s="127"/>
      <c r="BU72" s="127"/>
      <c r="BV72" s="127"/>
      <c r="BW72" s="127">
        <f t="shared" ref="BW72:BW79" si="135">+SUM(BK72:BV72)</f>
        <v>993000</v>
      </c>
      <c r="BX72" s="127">
        <v>500000</v>
      </c>
      <c r="BY72" s="127">
        <v>0</v>
      </c>
      <c r="BZ72" s="127">
        <v>0</v>
      </c>
      <c r="CA72" s="127">
        <v>0</v>
      </c>
      <c r="CB72" s="127">
        <v>493000</v>
      </c>
      <c r="CC72" s="127">
        <v>0</v>
      </c>
      <c r="CD72" s="127"/>
      <c r="CE72" s="127"/>
      <c r="CF72" s="127"/>
      <c r="CG72" s="127"/>
      <c r="CH72" s="127"/>
      <c r="CI72" s="127"/>
      <c r="CJ72" s="127">
        <f t="shared" ref="CJ72:CJ79" si="136">+SUM(BX72:CI72)</f>
        <v>993000</v>
      </c>
      <c r="CK72" s="122">
        <f t="shared" si="104"/>
        <v>9007000</v>
      </c>
      <c r="CL72" s="122">
        <f t="shared" si="21"/>
        <v>0</v>
      </c>
      <c r="CM72" s="122">
        <f t="shared" si="22"/>
        <v>0</v>
      </c>
      <c r="CN72" s="122">
        <f t="shared" si="23"/>
        <v>0</v>
      </c>
      <c r="CO72" s="66"/>
      <c r="CP72" s="72">
        <v>10000000</v>
      </c>
      <c r="CQ72" s="72">
        <f t="shared" si="24"/>
        <v>0</v>
      </c>
      <c r="CR72" s="72">
        <v>993000</v>
      </c>
      <c r="CS72" s="72">
        <f t="shared" ref="CS72:CS79" si="137">+AW72-CR72</f>
        <v>0</v>
      </c>
      <c r="CT72" s="72">
        <v>993000</v>
      </c>
      <c r="CU72" s="72">
        <f t="shared" ref="CU72:CU79" si="138">+CT72-BJ72</f>
        <v>0</v>
      </c>
      <c r="CV72" s="72">
        <v>993000</v>
      </c>
      <c r="CW72" s="72">
        <f t="shared" ref="CW72:CW79" si="139">+BW72-CV72</f>
        <v>0</v>
      </c>
      <c r="CX72" s="72">
        <v>993000</v>
      </c>
      <c r="CY72" s="72">
        <f t="shared" ref="CY72:CY79" si="140">+CJ72-CX72</f>
        <v>0</v>
      </c>
      <c r="DA72" s="72">
        <v>0</v>
      </c>
      <c r="DB72" s="72"/>
      <c r="DC72" s="72">
        <v>0</v>
      </c>
      <c r="DD72" s="72">
        <f t="shared" ref="DD72:DD79" si="141">+BH72-DC72</f>
        <v>0</v>
      </c>
      <c r="DE72" s="72">
        <v>0</v>
      </c>
      <c r="DF72" s="72">
        <f t="shared" si="54"/>
        <v>0</v>
      </c>
      <c r="DG72" s="72">
        <v>0</v>
      </c>
      <c r="DH72" s="72">
        <f t="shared" ref="DH72:DH79" si="142">+CH72-DG72</f>
        <v>0</v>
      </c>
      <c r="DI72" s="72">
        <v>0</v>
      </c>
      <c r="DJ72" s="72">
        <f t="shared" ref="DJ72:DJ79" si="143">+CU72-DI72</f>
        <v>0</v>
      </c>
    </row>
    <row r="73" spans="1:114" outlineLevel="4">
      <c r="B73" s="64" t="str">
        <f t="shared" si="131"/>
        <v>A 2-0-4-1-410</v>
      </c>
      <c r="C73" s="204" t="s">
        <v>248</v>
      </c>
      <c r="D73" s="105">
        <v>10</v>
      </c>
      <c r="E73" s="126" t="s">
        <v>330</v>
      </c>
      <c r="F73" s="127">
        <v>30000000</v>
      </c>
      <c r="G73" s="127">
        <v>0</v>
      </c>
      <c r="H73" s="127">
        <v>0</v>
      </c>
      <c r="I73" s="127"/>
      <c r="J73" s="127"/>
      <c r="K73" s="127"/>
      <c r="L73" s="127"/>
      <c r="M73" s="133"/>
      <c r="N73" s="127">
        <v>50000000</v>
      </c>
      <c r="O73" s="133"/>
      <c r="P73" s="133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>
        <f t="shared" si="110"/>
        <v>0</v>
      </c>
      <c r="AF73" s="127">
        <f t="shared" ref="AF73:AF78" si="144">+H73+J73+L73+N73+P73+R73+T73+V73+X73+Z73+AB73+AD73</f>
        <v>50000000</v>
      </c>
      <c r="AG73" s="127"/>
      <c r="AH73" s="127"/>
      <c r="AI73" s="127"/>
      <c r="AJ73" s="127">
        <f t="shared" si="132"/>
        <v>80000000</v>
      </c>
      <c r="AK73" s="181">
        <v>500000</v>
      </c>
      <c r="AL73" s="181">
        <v>0</v>
      </c>
      <c r="AM73" s="181">
        <v>0</v>
      </c>
      <c r="AN73" s="127">
        <v>0</v>
      </c>
      <c r="AO73" s="127">
        <v>0</v>
      </c>
      <c r="AP73" s="127">
        <v>77316687</v>
      </c>
      <c r="AQ73" s="127"/>
      <c r="AR73" s="127"/>
      <c r="AS73" s="127"/>
      <c r="AT73" s="127"/>
      <c r="AU73" s="127"/>
      <c r="AV73" s="127"/>
      <c r="AW73" s="127">
        <f t="shared" si="133"/>
        <v>77816687</v>
      </c>
      <c r="AX73" s="127">
        <v>500000</v>
      </c>
      <c r="AY73" s="127">
        <v>0</v>
      </c>
      <c r="AZ73" s="127">
        <v>0</v>
      </c>
      <c r="BA73" s="127">
        <v>0</v>
      </c>
      <c r="BB73" s="127">
        <v>0</v>
      </c>
      <c r="BC73" s="127">
        <v>0</v>
      </c>
      <c r="BD73" s="127"/>
      <c r="BE73" s="127"/>
      <c r="BF73" s="127"/>
      <c r="BG73" s="127"/>
      <c r="BH73" s="127"/>
      <c r="BI73" s="127"/>
      <c r="BJ73" s="127">
        <f t="shared" si="134"/>
        <v>500000</v>
      </c>
      <c r="BK73" s="127">
        <v>500000</v>
      </c>
      <c r="BL73" s="127">
        <v>0</v>
      </c>
      <c r="BM73" s="127">
        <v>0</v>
      </c>
      <c r="BN73" s="127">
        <v>0</v>
      </c>
      <c r="BO73" s="127">
        <v>0</v>
      </c>
      <c r="BP73" s="127">
        <v>0</v>
      </c>
      <c r="BQ73" s="127"/>
      <c r="BR73" s="127"/>
      <c r="BS73" s="127"/>
      <c r="BT73" s="127"/>
      <c r="BU73" s="127"/>
      <c r="BV73" s="127"/>
      <c r="BW73" s="127">
        <f t="shared" si="135"/>
        <v>500000</v>
      </c>
      <c r="BX73" s="127">
        <v>500000</v>
      </c>
      <c r="BY73" s="127">
        <v>0</v>
      </c>
      <c r="BZ73" s="127">
        <v>0</v>
      </c>
      <c r="CA73" s="127">
        <v>0</v>
      </c>
      <c r="CB73" s="127">
        <v>0</v>
      </c>
      <c r="CC73" s="127">
        <v>0</v>
      </c>
      <c r="CD73" s="127"/>
      <c r="CE73" s="127"/>
      <c r="CF73" s="127"/>
      <c r="CG73" s="127"/>
      <c r="CH73" s="127"/>
      <c r="CI73" s="127"/>
      <c r="CJ73" s="127">
        <f t="shared" si="136"/>
        <v>500000</v>
      </c>
      <c r="CK73" s="122">
        <f t="shared" si="104"/>
        <v>2183313</v>
      </c>
      <c r="CL73" s="122">
        <f t="shared" si="21"/>
        <v>77316687</v>
      </c>
      <c r="CM73" s="122">
        <f t="shared" si="22"/>
        <v>0</v>
      </c>
      <c r="CN73" s="122">
        <f t="shared" si="23"/>
        <v>0</v>
      </c>
      <c r="CO73" s="66"/>
      <c r="CP73" s="72">
        <v>80000000</v>
      </c>
      <c r="CQ73" s="72">
        <f t="shared" si="24"/>
        <v>0</v>
      </c>
      <c r="CR73" s="72">
        <v>77816687</v>
      </c>
      <c r="CS73" s="72">
        <f t="shared" si="137"/>
        <v>0</v>
      </c>
      <c r="CT73" s="72">
        <v>500000</v>
      </c>
      <c r="CU73" s="72">
        <f t="shared" si="138"/>
        <v>0</v>
      </c>
      <c r="CV73" s="72">
        <v>500000</v>
      </c>
      <c r="CW73" s="72">
        <f t="shared" si="139"/>
        <v>0</v>
      </c>
      <c r="CX73" s="72">
        <v>500000</v>
      </c>
      <c r="CY73" s="72">
        <f t="shared" si="140"/>
        <v>0</v>
      </c>
      <c r="DA73" s="72">
        <v>0</v>
      </c>
      <c r="DB73" s="72"/>
      <c r="DC73" s="72">
        <v>0</v>
      </c>
      <c r="DD73" s="72">
        <f t="shared" si="141"/>
        <v>0</v>
      </c>
      <c r="DE73" s="72">
        <v>0</v>
      </c>
      <c r="DF73" s="72">
        <f t="shared" si="54"/>
        <v>0</v>
      </c>
      <c r="DG73" s="72">
        <v>0</v>
      </c>
      <c r="DH73" s="72">
        <f t="shared" si="142"/>
        <v>0</v>
      </c>
      <c r="DI73" s="72">
        <v>0</v>
      </c>
      <c r="DJ73" s="72">
        <f t="shared" si="143"/>
        <v>0</v>
      </c>
    </row>
    <row r="74" spans="1:114" outlineLevel="4">
      <c r="B74" s="64" t="str">
        <f t="shared" si="131"/>
        <v>A 2-0-4-1-610</v>
      </c>
      <c r="C74" s="204" t="s">
        <v>249</v>
      </c>
      <c r="D74" s="105">
        <v>10</v>
      </c>
      <c r="E74" s="126" t="s">
        <v>331</v>
      </c>
      <c r="F74" s="127">
        <v>20000000</v>
      </c>
      <c r="G74" s="127">
        <v>0</v>
      </c>
      <c r="H74" s="127">
        <v>0</v>
      </c>
      <c r="I74" s="127"/>
      <c r="J74" s="127"/>
      <c r="K74" s="127"/>
      <c r="L74" s="127"/>
      <c r="M74" s="133"/>
      <c r="N74" s="127">
        <v>4020000</v>
      </c>
      <c r="O74" s="133"/>
      <c r="P74" s="133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>
        <f t="shared" si="110"/>
        <v>0</v>
      </c>
      <c r="AF74" s="127">
        <f t="shared" si="144"/>
        <v>4020000</v>
      </c>
      <c r="AG74" s="127"/>
      <c r="AH74" s="127"/>
      <c r="AI74" s="147"/>
      <c r="AJ74" s="127">
        <f t="shared" si="132"/>
        <v>24020000</v>
      </c>
      <c r="AK74" s="181">
        <v>500000</v>
      </c>
      <c r="AL74" s="181">
        <v>0</v>
      </c>
      <c r="AM74" s="181">
        <v>0</v>
      </c>
      <c r="AN74" s="127">
        <v>0</v>
      </c>
      <c r="AO74" s="127">
        <v>0</v>
      </c>
      <c r="AP74" s="127">
        <v>0</v>
      </c>
      <c r="AQ74" s="127"/>
      <c r="AR74" s="127"/>
      <c r="AS74" s="127"/>
      <c r="AT74" s="127"/>
      <c r="AU74" s="127"/>
      <c r="AV74" s="127"/>
      <c r="AW74" s="127">
        <f t="shared" si="133"/>
        <v>500000</v>
      </c>
      <c r="AX74" s="127">
        <v>500000</v>
      </c>
      <c r="AY74" s="127">
        <v>0</v>
      </c>
      <c r="AZ74" s="127">
        <v>0</v>
      </c>
      <c r="BA74" s="127">
        <v>0</v>
      </c>
      <c r="BB74" s="127">
        <v>0</v>
      </c>
      <c r="BC74" s="127">
        <v>0</v>
      </c>
      <c r="BD74" s="127"/>
      <c r="BE74" s="127"/>
      <c r="BF74" s="127"/>
      <c r="BG74" s="127"/>
      <c r="BH74" s="127"/>
      <c r="BI74" s="127"/>
      <c r="BJ74" s="127">
        <f t="shared" si="134"/>
        <v>500000</v>
      </c>
      <c r="BK74" s="127">
        <v>500000</v>
      </c>
      <c r="BL74" s="127">
        <v>0</v>
      </c>
      <c r="BM74" s="127">
        <v>0</v>
      </c>
      <c r="BN74" s="127">
        <v>0</v>
      </c>
      <c r="BO74" s="127">
        <v>0</v>
      </c>
      <c r="BP74" s="127">
        <v>0</v>
      </c>
      <c r="BQ74" s="127"/>
      <c r="BR74" s="127"/>
      <c r="BS74" s="127"/>
      <c r="BT74" s="127"/>
      <c r="BU74" s="127"/>
      <c r="BV74" s="127"/>
      <c r="BW74" s="127">
        <f t="shared" si="135"/>
        <v>500000</v>
      </c>
      <c r="BX74" s="127">
        <v>500000</v>
      </c>
      <c r="BY74" s="127">
        <v>0</v>
      </c>
      <c r="BZ74" s="127">
        <v>0</v>
      </c>
      <c r="CA74" s="127">
        <v>0</v>
      </c>
      <c r="CB74" s="127">
        <v>0</v>
      </c>
      <c r="CC74" s="127">
        <v>0</v>
      </c>
      <c r="CD74" s="127"/>
      <c r="CE74" s="127"/>
      <c r="CF74" s="127"/>
      <c r="CG74" s="127"/>
      <c r="CH74" s="127"/>
      <c r="CI74" s="127"/>
      <c r="CJ74" s="127">
        <f t="shared" si="136"/>
        <v>500000</v>
      </c>
      <c r="CK74" s="122">
        <f t="shared" si="104"/>
        <v>23520000</v>
      </c>
      <c r="CL74" s="122">
        <f t="shared" si="21"/>
        <v>0</v>
      </c>
      <c r="CM74" s="122">
        <f t="shared" si="22"/>
        <v>0</v>
      </c>
      <c r="CN74" s="122">
        <f t="shared" si="23"/>
        <v>0</v>
      </c>
      <c r="CO74" s="66"/>
      <c r="CP74" s="72">
        <v>24020000</v>
      </c>
      <c r="CQ74" s="72">
        <f t="shared" si="24"/>
        <v>0</v>
      </c>
      <c r="CR74" s="72">
        <v>500000</v>
      </c>
      <c r="CS74" s="72">
        <f t="shared" si="137"/>
        <v>0</v>
      </c>
      <c r="CT74" s="72">
        <v>500000</v>
      </c>
      <c r="CU74" s="72">
        <f t="shared" si="138"/>
        <v>0</v>
      </c>
      <c r="CV74" s="72">
        <v>500000</v>
      </c>
      <c r="CW74" s="72">
        <f t="shared" si="139"/>
        <v>0</v>
      </c>
      <c r="CX74" s="72">
        <v>500000</v>
      </c>
      <c r="CY74" s="72">
        <f t="shared" si="140"/>
        <v>0</v>
      </c>
      <c r="DA74" s="72">
        <v>0</v>
      </c>
      <c r="DB74" s="72"/>
      <c r="DC74" s="72">
        <v>0</v>
      </c>
      <c r="DD74" s="72">
        <f t="shared" si="141"/>
        <v>0</v>
      </c>
      <c r="DE74" s="72">
        <v>0</v>
      </c>
      <c r="DF74" s="72">
        <f t="shared" si="54"/>
        <v>0</v>
      </c>
      <c r="DG74" s="72">
        <v>0</v>
      </c>
      <c r="DH74" s="72">
        <f t="shared" si="142"/>
        <v>0</v>
      </c>
      <c r="DI74" s="72">
        <v>0</v>
      </c>
      <c r="DJ74" s="72">
        <f t="shared" si="143"/>
        <v>0</v>
      </c>
    </row>
    <row r="75" spans="1:114" outlineLevel="4">
      <c r="B75" s="64" t="str">
        <f t="shared" si="131"/>
        <v>A 2-0-4-1-810</v>
      </c>
      <c r="C75" s="204" t="s">
        <v>250</v>
      </c>
      <c r="D75" s="105">
        <v>10</v>
      </c>
      <c r="E75" s="126" t="s">
        <v>332</v>
      </c>
      <c r="F75" s="127">
        <v>200000000</v>
      </c>
      <c r="G75" s="127">
        <v>0</v>
      </c>
      <c r="H75" s="127">
        <v>0</v>
      </c>
      <c r="I75" s="127"/>
      <c r="J75" s="127"/>
      <c r="K75" s="127"/>
      <c r="L75" s="127"/>
      <c r="M75" s="127"/>
      <c r="N75" s="127">
        <v>115000000</v>
      </c>
      <c r="O75" s="133"/>
      <c r="P75" s="133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>
        <f t="shared" si="110"/>
        <v>0</v>
      </c>
      <c r="AF75" s="127">
        <f t="shared" si="144"/>
        <v>115000000</v>
      </c>
      <c r="AG75" s="127"/>
      <c r="AH75" s="127"/>
      <c r="AI75" s="147"/>
      <c r="AJ75" s="127">
        <f t="shared" si="132"/>
        <v>315000000</v>
      </c>
      <c r="AK75" s="181">
        <v>0</v>
      </c>
      <c r="AL75" s="181">
        <v>0</v>
      </c>
      <c r="AM75" s="181">
        <v>0</v>
      </c>
      <c r="AN75" s="127">
        <v>0</v>
      </c>
      <c r="AO75" s="127">
        <v>0</v>
      </c>
      <c r="AP75" s="127">
        <v>52700000</v>
      </c>
      <c r="AQ75" s="127"/>
      <c r="AR75" s="127"/>
      <c r="AS75" s="127"/>
      <c r="AT75" s="127"/>
      <c r="AU75" s="127"/>
      <c r="AV75" s="127"/>
      <c r="AW75" s="127">
        <f t="shared" si="133"/>
        <v>52700000</v>
      </c>
      <c r="AX75" s="127">
        <v>0</v>
      </c>
      <c r="AY75" s="127">
        <v>0</v>
      </c>
      <c r="AZ75" s="127">
        <v>0</v>
      </c>
      <c r="BA75" s="127">
        <v>0</v>
      </c>
      <c r="BB75" s="127">
        <v>0</v>
      </c>
      <c r="BC75" s="127">
        <v>0</v>
      </c>
      <c r="BD75" s="127"/>
      <c r="BE75" s="127"/>
      <c r="BF75" s="127"/>
      <c r="BG75" s="127"/>
      <c r="BH75" s="127"/>
      <c r="BI75" s="127"/>
      <c r="BJ75" s="127">
        <f t="shared" si="134"/>
        <v>0</v>
      </c>
      <c r="BK75" s="127">
        <v>0</v>
      </c>
      <c r="BL75" s="127">
        <v>0</v>
      </c>
      <c r="BM75" s="127">
        <v>0</v>
      </c>
      <c r="BN75" s="127">
        <v>0</v>
      </c>
      <c r="BO75" s="127">
        <v>0</v>
      </c>
      <c r="BP75" s="127">
        <v>0</v>
      </c>
      <c r="BQ75" s="127"/>
      <c r="BR75" s="127"/>
      <c r="BS75" s="127"/>
      <c r="BT75" s="127"/>
      <c r="BU75" s="127"/>
      <c r="BV75" s="127"/>
      <c r="BW75" s="127">
        <f t="shared" si="135"/>
        <v>0</v>
      </c>
      <c r="BX75" s="127">
        <v>0</v>
      </c>
      <c r="BY75" s="127">
        <v>0</v>
      </c>
      <c r="BZ75" s="127">
        <v>0</v>
      </c>
      <c r="CA75" s="127">
        <v>0</v>
      </c>
      <c r="CB75" s="127">
        <v>0</v>
      </c>
      <c r="CC75" s="127">
        <v>0</v>
      </c>
      <c r="CD75" s="127"/>
      <c r="CE75" s="127"/>
      <c r="CF75" s="127"/>
      <c r="CG75" s="127"/>
      <c r="CH75" s="127"/>
      <c r="CI75" s="127"/>
      <c r="CJ75" s="127">
        <f t="shared" si="136"/>
        <v>0</v>
      </c>
      <c r="CK75" s="122">
        <f t="shared" si="104"/>
        <v>262300000</v>
      </c>
      <c r="CL75" s="122">
        <f t="shared" si="21"/>
        <v>52700000</v>
      </c>
      <c r="CM75" s="122">
        <f t="shared" si="22"/>
        <v>0</v>
      </c>
      <c r="CN75" s="122">
        <f t="shared" si="23"/>
        <v>0</v>
      </c>
      <c r="CO75" s="66"/>
      <c r="CP75" s="72">
        <v>315000000</v>
      </c>
      <c r="CQ75" s="72">
        <f t="shared" si="24"/>
        <v>0</v>
      </c>
      <c r="CR75" s="72">
        <v>52700000</v>
      </c>
      <c r="CS75" s="72">
        <f t="shared" si="137"/>
        <v>0</v>
      </c>
      <c r="CT75" s="72">
        <v>0</v>
      </c>
      <c r="CU75" s="72">
        <f t="shared" si="138"/>
        <v>0</v>
      </c>
      <c r="CV75" s="72">
        <v>0</v>
      </c>
      <c r="CW75" s="72">
        <f t="shared" si="139"/>
        <v>0</v>
      </c>
      <c r="CX75" s="72">
        <v>0</v>
      </c>
      <c r="CY75" s="72">
        <f t="shared" si="140"/>
        <v>0</v>
      </c>
      <c r="DA75" s="72">
        <v>0</v>
      </c>
      <c r="DB75" s="72"/>
      <c r="DC75" s="72">
        <v>0</v>
      </c>
      <c r="DD75" s="72">
        <f t="shared" si="141"/>
        <v>0</v>
      </c>
      <c r="DE75" s="72">
        <v>0</v>
      </c>
      <c r="DF75" s="72">
        <f t="shared" si="54"/>
        <v>0</v>
      </c>
      <c r="DG75" s="72">
        <v>0</v>
      </c>
      <c r="DH75" s="72">
        <f t="shared" si="142"/>
        <v>0</v>
      </c>
      <c r="DI75" s="72">
        <v>0</v>
      </c>
      <c r="DJ75" s="72">
        <f t="shared" si="143"/>
        <v>0</v>
      </c>
    </row>
    <row r="76" spans="1:114" outlineLevel="4">
      <c r="B76" s="64" t="str">
        <f t="shared" si="131"/>
        <v>A 2-0-4-1-910</v>
      </c>
      <c r="C76" s="204" t="s">
        <v>251</v>
      </c>
      <c r="D76" s="105">
        <v>10</v>
      </c>
      <c r="E76" s="126" t="s">
        <v>227</v>
      </c>
      <c r="F76" s="127">
        <v>100000000</v>
      </c>
      <c r="G76" s="127">
        <v>0</v>
      </c>
      <c r="H76" s="127">
        <v>0</v>
      </c>
      <c r="I76" s="127"/>
      <c r="J76" s="127"/>
      <c r="K76" s="127"/>
      <c r="L76" s="127"/>
      <c r="M76" s="133"/>
      <c r="N76" s="133"/>
      <c r="O76" s="133"/>
      <c r="P76" s="133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>
        <f t="shared" si="110"/>
        <v>0</v>
      </c>
      <c r="AF76" s="127">
        <f t="shared" si="144"/>
        <v>0</v>
      </c>
      <c r="AG76" s="127"/>
      <c r="AH76" s="127"/>
      <c r="AI76" s="127"/>
      <c r="AJ76" s="127">
        <f t="shared" si="132"/>
        <v>100000000</v>
      </c>
      <c r="AK76" s="181">
        <v>500000</v>
      </c>
      <c r="AL76" s="181">
        <v>11966977</v>
      </c>
      <c r="AM76" s="181">
        <v>0</v>
      </c>
      <c r="AN76" s="127">
        <v>0</v>
      </c>
      <c r="AO76" s="127">
        <v>0</v>
      </c>
      <c r="AP76" s="127">
        <v>0</v>
      </c>
      <c r="AQ76" s="127"/>
      <c r="AR76" s="127"/>
      <c r="AS76" s="127"/>
      <c r="AT76" s="127"/>
      <c r="AU76" s="127"/>
      <c r="AV76" s="127"/>
      <c r="AW76" s="127">
        <f t="shared" si="133"/>
        <v>12466977</v>
      </c>
      <c r="AX76" s="127">
        <v>500000</v>
      </c>
      <c r="AY76" s="127">
        <v>471380</v>
      </c>
      <c r="AZ76" s="127">
        <v>0</v>
      </c>
      <c r="BA76" s="127">
        <v>11495597</v>
      </c>
      <c r="BB76" s="127">
        <v>0</v>
      </c>
      <c r="BC76" s="127">
        <v>0</v>
      </c>
      <c r="BD76" s="127"/>
      <c r="BE76" s="127"/>
      <c r="BF76" s="127"/>
      <c r="BG76" s="127"/>
      <c r="BH76" s="127"/>
      <c r="BI76" s="127"/>
      <c r="BJ76" s="127">
        <f t="shared" si="134"/>
        <v>12466977</v>
      </c>
      <c r="BK76" s="127">
        <v>500000</v>
      </c>
      <c r="BL76" s="127">
        <v>471380</v>
      </c>
      <c r="BM76" s="127">
        <v>0</v>
      </c>
      <c r="BN76" s="127">
        <v>0</v>
      </c>
      <c r="BO76" s="127">
        <v>7273197</v>
      </c>
      <c r="BP76" s="127">
        <v>4222400</v>
      </c>
      <c r="BQ76" s="127"/>
      <c r="BR76" s="127"/>
      <c r="BS76" s="127"/>
      <c r="BT76" s="127"/>
      <c r="BU76" s="127"/>
      <c r="BV76" s="127"/>
      <c r="BW76" s="127">
        <f t="shared" si="135"/>
        <v>12466977</v>
      </c>
      <c r="BX76" s="127">
        <v>500000</v>
      </c>
      <c r="BY76" s="127">
        <v>471380</v>
      </c>
      <c r="BZ76" s="127">
        <v>0</v>
      </c>
      <c r="CA76" s="127">
        <v>0</v>
      </c>
      <c r="CB76" s="127">
        <v>7273197</v>
      </c>
      <c r="CC76" s="127">
        <v>4222400</v>
      </c>
      <c r="CD76" s="127"/>
      <c r="CE76" s="127"/>
      <c r="CF76" s="127"/>
      <c r="CG76" s="127"/>
      <c r="CH76" s="127"/>
      <c r="CI76" s="127"/>
      <c r="CJ76" s="127">
        <f t="shared" si="136"/>
        <v>12466977</v>
      </c>
      <c r="CK76" s="122">
        <f t="shared" si="104"/>
        <v>87533023</v>
      </c>
      <c r="CL76" s="122">
        <f t="shared" si="21"/>
        <v>0</v>
      </c>
      <c r="CM76" s="122">
        <f t="shared" si="22"/>
        <v>0</v>
      </c>
      <c r="CN76" s="122">
        <f t="shared" si="23"/>
        <v>0</v>
      </c>
      <c r="CO76" s="66"/>
      <c r="CP76" s="72">
        <v>100000000</v>
      </c>
      <c r="CQ76" s="72">
        <f t="shared" si="24"/>
        <v>0</v>
      </c>
      <c r="CR76" s="72">
        <v>12466977</v>
      </c>
      <c r="CS76" s="72">
        <f t="shared" si="137"/>
        <v>0</v>
      </c>
      <c r="CT76" s="72">
        <v>12466977</v>
      </c>
      <c r="CU76" s="72">
        <f t="shared" si="138"/>
        <v>0</v>
      </c>
      <c r="CV76" s="72">
        <v>12466977</v>
      </c>
      <c r="CW76" s="72">
        <f t="shared" si="139"/>
        <v>0</v>
      </c>
      <c r="CX76" s="72">
        <v>12466977</v>
      </c>
      <c r="CY76" s="72">
        <f t="shared" si="140"/>
        <v>0</v>
      </c>
      <c r="DA76" s="72">
        <v>0</v>
      </c>
      <c r="DB76" s="72"/>
      <c r="DC76" s="72">
        <v>0</v>
      </c>
      <c r="DD76" s="72">
        <f t="shared" si="141"/>
        <v>0</v>
      </c>
      <c r="DE76" s="72">
        <v>0</v>
      </c>
      <c r="DF76" s="72">
        <f t="shared" si="54"/>
        <v>0</v>
      </c>
      <c r="DG76" s="72">
        <v>0</v>
      </c>
      <c r="DH76" s="72">
        <f t="shared" si="142"/>
        <v>0</v>
      </c>
      <c r="DI76" s="72">
        <v>0</v>
      </c>
      <c r="DJ76" s="72">
        <f t="shared" si="143"/>
        <v>0</v>
      </c>
    </row>
    <row r="77" spans="1:114" outlineLevel="4">
      <c r="B77" s="64" t="str">
        <f t="shared" si="131"/>
        <v>A 2-0-4-1-1610</v>
      </c>
      <c r="C77" s="204" t="s">
        <v>252</v>
      </c>
      <c r="D77" s="105">
        <v>10</v>
      </c>
      <c r="E77" s="126" t="s">
        <v>333</v>
      </c>
      <c r="F77" s="127">
        <v>1000000000</v>
      </c>
      <c r="G77" s="127">
        <v>0</v>
      </c>
      <c r="H77" s="127">
        <v>0</v>
      </c>
      <c r="I77" s="127"/>
      <c r="J77" s="127"/>
      <c r="K77" s="127"/>
      <c r="L77" s="127"/>
      <c r="M77" s="133"/>
      <c r="N77" s="127">
        <v>351598018</v>
      </c>
      <c r="O77" s="133"/>
      <c r="P77" s="133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>
        <f t="shared" si="110"/>
        <v>0</v>
      </c>
      <c r="AF77" s="127">
        <f t="shared" si="144"/>
        <v>351598018</v>
      </c>
      <c r="AG77" s="127"/>
      <c r="AH77" s="127"/>
      <c r="AI77" s="147"/>
      <c r="AJ77" s="127">
        <f t="shared" si="132"/>
        <v>1351598018</v>
      </c>
      <c r="AK77" s="181">
        <v>0</v>
      </c>
      <c r="AL77" s="181">
        <v>0</v>
      </c>
      <c r="AM77" s="181">
        <v>0</v>
      </c>
      <c r="AN77" s="127">
        <v>0</v>
      </c>
      <c r="AO77" s="127">
        <v>0</v>
      </c>
      <c r="AP77" s="127">
        <v>1336767695</v>
      </c>
      <c r="AQ77" s="127"/>
      <c r="AR77" s="127"/>
      <c r="AS77" s="127"/>
      <c r="AT77" s="127"/>
      <c r="AU77" s="127"/>
      <c r="AV77" s="127"/>
      <c r="AW77" s="127">
        <f t="shared" si="133"/>
        <v>1336767695</v>
      </c>
      <c r="AX77" s="127">
        <v>0</v>
      </c>
      <c r="AY77" s="127">
        <v>0</v>
      </c>
      <c r="AZ77" s="127">
        <v>0</v>
      </c>
      <c r="BA77" s="127">
        <v>0</v>
      </c>
      <c r="BB77" s="127">
        <v>0</v>
      </c>
      <c r="BC77" s="127">
        <v>0</v>
      </c>
      <c r="BD77" s="127"/>
      <c r="BE77" s="127"/>
      <c r="BF77" s="127"/>
      <c r="BG77" s="127"/>
      <c r="BH77" s="127"/>
      <c r="BI77" s="127"/>
      <c r="BJ77" s="127">
        <f t="shared" si="134"/>
        <v>0</v>
      </c>
      <c r="BK77" s="127">
        <v>0</v>
      </c>
      <c r="BL77" s="127">
        <v>0</v>
      </c>
      <c r="BM77" s="127">
        <v>0</v>
      </c>
      <c r="BN77" s="127">
        <v>0</v>
      </c>
      <c r="BO77" s="127">
        <v>0</v>
      </c>
      <c r="BP77" s="127">
        <v>0</v>
      </c>
      <c r="BQ77" s="127"/>
      <c r="BR77" s="127"/>
      <c r="BS77" s="127"/>
      <c r="BT77" s="127"/>
      <c r="BU77" s="127"/>
      <c r="BV77" s="127"/>
      <c r="BW77" s="127">
        <f t="shared" si="135"/>
        <v>0</v>
      </c>
      <c r="BX77" s="127">
        <v>0</v>
      </c>
      <c r="BY77" s="127">
        <v>0</v>
      </c>
      <c r="BZ77" s="127">
        <v>0</v>
      </c>
      <c r="CA77" s="127">
        <v>0</v>
      </c>
      <c r="CB77" s="127">
        <v>0</v>
      </c>
      <c r="CC77" s="127">
        <v>0</v>
      </c>
      <c r="CD77" s="127"/>
      <c r="CE77" s="127"/>
      <c r="CF77" s="127"/>
      <c r="CG77" s="127"/>
      <c r="CH77" s="127"/>
      <c r="CI77" s="127"/>
      <c r="CJ77" s="127">
        <f t="shared" si="136"/>
        <v>0</v>
      </c>
      <c r="CK77" s="122">
        <f t="shared" si="104"/>
        <v>14830323</v>
      </c>
      <c r="CL77" s="122">
        <f t="shared" si="21"/>
        <v>1336767695</v>
      </c>
      <c r="CM77" s="122">
        <f t="shared" si="22"/>
        <v>0</v>
      </c>
      <c r="CN77" s="122">
        <f t="shared" si="23"/>
        <v>0</v>
      </c>
      <c r="CO77" s="66"/>
      <c r="CP77" s="72">
        <v>1351598018</v>
      </c>
      <c r="CQ77" s="72">
        <f t="shared" si="24"/>
        <v>0</v>
      </c>
      <c r="CR77" s="72">
        <v>1336767695</v>
      </c>
      <c r="CS77" s="72">
        <f t="shared" si="137"/>
        <v>0</v>
      </c>
      <c r="CT77" s="72">
        <v>0</v>
      </c>
      <c r="CU77" s="72">
        <f t="shared" si="138"/>
        <v>0</v>
      </c>
      <c r="CV77" s="72">
        <v>0</v>
      </c>
      <c r="CW77" s="72">
        <f t="shared" si="139"/>
        <v>0</v>
      </c>
      <c r="CX77" s="72">
        <v>0</v>
      </c>
      <c r="CY77" s="72">
        <f t="shared" si="140"/>
        <v>0</v>
      </c>
      <c r="DA77" s="72">
        <v>0</v>
      </c>
      <c r="DB77" s="72"/>
      <c r="DC77" s="72">
        <v>0</v>
      </c>
      <c r="DD77" s="72">
        <f t="shared" si="141"/>
        <v>0</v>
      </c>
      <c r="DE77" s="72">
        <v>0</v>
      </c>
      <c r="DF77" s="72">
        <f t="shared" si="54"/>
        <v>0</v>
      </c>
      <c r="DG77" s="72">
        <v>0</v>
      </c>
      <c r="DH77" s="72">
        <f t="shared" si="142"/>
        <v>0</v>
      </c>
      <c r="DI77" s="72">
        <v>0</v>
      </c>
      <c r="DJ77" s="72">
        <f t="shared" si="143"/>
        <v>0</v>
      </c>
    </row>
    <row r="78" spans="1:114" outlineLevel="4">
      <c r="B78" s="64" t="str">
        <f t="shared" si="131"/>
        <v>A 2-0-4-1-2510</v>
      </c>
      <c r="C78" s="204" t="s">
        <v>204</v>
      </c>
      <c r="D78" s="105">
        <v>10</v>
      </c>
      <c r="E78" s="126" t="s">
        <v>205</v>
      </c>
      <c r="F78" s="127">
        <v>10000000</v>
      </c>
      <c r="G78" s="127">
        <v>0</v>
      </c>
      <c r="H78" s="127">
        <v>0</v>
      </c>
      <c r="I78" s="127"/>
      <c r="J78" s="127"/>
      <c r="K78" s="127"/>
      <c r="L78" s="127">
        <v>30000000</v>
      </c>
      <c r="M78" s="127"/>
      <c r="N78" s="127"/>
      <c r="O78" s="133"/>
      <c r="P78" s="133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>
        <f t="shared" si="110"/>
        <v>0</v>
      </c>
      <c r="AF78" s="127">
        <f t="shared" si="144"/>
        <v>30000000</v>
      </c>
      <c r="AG78" s="127"/>
      <c r="AH78" s="127"/>
      <c r="AI78" s="147"/>
      <c r="AJ78" s="127">
        <f t="shared" si="132"/>
        <v>40000000</v>
      </c>
      <c r="AK78" s="181">
        <v>500000</v>
      </c>
      <c r="AL78" s="181">
        <v>4085183</v>
      </c>
      <c r="AM78" s="181">
        <v>75000</v>
      </c>
      <c r="AN78" s="127">
        <v>45000</v>
      </c>
      <c r="AO78" s="127">
        <v>46000</v>
      </c>
      <c r="AP78" s="127">
        <v>0</v>
      </c>
      <c r="AQ78" s="127"/>
      <c r="AR78" s="127"/>
      <c r="AS78" s="127"/>
      <c r="AT78" s="127"/>
      <c r="AU78" s="127"/>
      <c r="AV78" s="127"/>
      <c r="AW78" s="127">
        <f t="shared" si="133"/>
        <v>4751183</v>
      </c>
      <c r="AX78" s="127">
        <v>500000</v>
      </c>
      <c r="AY78" s="127">
        <v>0</v>
      </c>
      <c r="AZ78" s="127">
        <v>4160183</v>
      </c>
      <c r="BA78" s="127">
        <v>45000</v>
      </c>
      <c r="BB78" s="127">
        <v>46000</v>
      </c>
      <c r="BC78" s="127">
        <v>0</v>
      </c>
      <c r="BD78" s="127"/>
      <c r="BE78" s="127"/>
      <c r="BF78" s="127"/>
      <c r="BG78" s="127"/>
      <c r="BH78" s="127"/>
      <c r="BI78" s="127"/>
      <c r="BJ78" s="127">
        <f t="shared" si="134"/>
        <v>4751183</v>
      </c>
      <c r="BK78" s="127">
        <v>500000</v>
      </c>
      <c r="BL78" s="127">
        <v>0</v>
      </c>
      <c r="BM78" s="127">
        <v>75000</v>
      </c>
      <c r="BN78" s="127">
        <v>45000</v>
      </c>
      <c r="BO78" s="127">
        <v>4131183</v>
      </c>
      <c r="BP78" s="127">
        <v>0</v>
      </c>
      <c r="BQ78" s="127"/>
      <c r="BR78" s="127"/>
      <c r="BS78" s="127"/>
      <c r="BT78" s="127"/>
      <c r="BU78" s="127"/>
      <c r="BV78" s="127"/>
      <c r="BW78" s="127">
        <f t="shared" si="135"/>
        <v>4751183</v>
      </c>
      <c r="BX78" s="127">
        <v>500000</v>
      </c>
      <c r="BY78" s="127">
        <v>0</v>
      </c>
      <c r="BZ78" s="127">
        <v>75000</v>
      </c>
      <c r="CA78" s="127">
        <v>45000</v>
      </c>
      <c r="CB78" s="127">
        <v>4131183</v>
      </c>
      <c r="CC78" s="127">
        <v>0</v>
      </c>
      <c r="CD78" s="127"/>
      <c r="CE78" s="127"/>
      <c r="CF78" s="127"/>
      <c r="CG78" s="127"/>
      <c r="CH78" s="127"/>
      <c r="CI78" s="127"/>
      <c r="CJ78" s="127">
        <f t="shared" si="136"/>
        <v>4751183</v>
      </c>
      <c r="CK78" s="122">
        <f t="shared" si="104"/>
        <v>35248817</v>
      </c>
      <c r="CL78" s="122">
        <f t="shared" si="21"/>
        <v>0</v>
      </c>
      <c r="CM78" s="122">
        <f t="shared" si="22"/>
        <v>0</v>
      </c>
      <c r="CN78" s="122">
        <f t="shared" si="23"/>
        <v>0</v>
      </c>
      <c r="CO78" s="66"/>
      <c r="CP78" s="72">
        <v>40000000</v>
      </c>
      <c r="CQ78" s="72">
        <f t="shared" si="24"/>
        <v>0</v>
      </c>
      <c r="CR78" s="72">
        <v>4751183</v>
      </c>
      <c r="CS78" s="72">
        <f t="shared" si="137"/>
        <v>0</v>
      </c>
      <c r="CT78" s="72">
        <v>4751183</v>
      </c>
      <c r="CU78" s="72">
        <f t="shared" si="138"/>
        <v>0</v>
      </c>
      <c r="CV78" s="72">
        <v>4751183</v>
      </c>
      <c r="CW78" s="72">
        <f t="shared" si="139"/>
        <v>0</v>
      </c>
      <c r="CX78" s="72">
        <v>4751183</v>
      </c>
      <c r="CY78" s="72">
        <f t="shared" si="140"/>
        <v>0</v>
      </c>
      <c r="DA78" s="72">
        <v>0</v>
      </c>
      <c r="DB78" s="72"/>
      <c r="DC78" s="72">
        <v>0</v>
      </c>
      <c r="DD78" s="72">
        <f t="shared" si="141"/>
        <v>0</v>
      </c>
      <c r="DE78" s="72">
        <v>0</v>
      </c>
      <c r="DF78" s="72">
        <f t="shared" si="54"/>
        <v>0</v>
      </c>
      <c r="DG78" s="72">
        <v>0</v>
      </c>
      <c r="DH78" s="72">
        <f t="shared" si="142"/>
        <v>0</v>
      </c>
      <c r="DI78" s="72">
        <v>0</v>
      </c>
      <c r="DJ78" s="72">
        <f t="shared" si="143"/>
        <v>0</v>
      </c>
    </row>
    <row r="79" spans="1:114" s="85" customFormat="1" hidden="1" outlineLevel="4">
      <c r="B79" s="85" t="str">
        <f t="shared" si="131"/>
        <v>A 2-0-4-1-2610</v>
      </c>
      <c r="C79" s="209" t="s">
        <v>215</v>
      </c>
      <c r="D79" s="148">
        <v>10</v>
      </c>
      <c r="E79" s="149" t="s">
        <v>216</v>
      </c>
      <c r="F79" s="150">
        <v>0</v>
      </c>
      <c r="G79" s="150">
        <v>0</v>
      </c>
      <c r="H79" s="150">
        <v>0</v>
      </c>
      <c r="I79" s="150"/>
      <c r="J79" s="150"/>
      <c r="K79" s="150"/>
      <c r="L79" s="150"/>
      <c r="M79" s="151"/>
      <c r="N79" s="150"/>
      <c r="O79" s="151"/>
      <c r="P79" s="151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>
        <f t="shared" si="110"/>
        <v>0</v>
      </c>
      <c r="AF79" s="150">
        <f t="shared" si="111"/>
        <v>0</v>
      </c>
      <c r="AG79" s="150"/>
      <c r="AH79" s="150"/>
      <c r="AI79" s="150"/>
      <c r="AJ79" s="127">
        <f t="shared" si="132"/>
        <v>0</v>
      </c>
      <c r="AK79" s="181">
        <v>0</v>
      </c>
      <c r="AL79" s="181">
        <v>0</v>
      </c>
      <c r="AM79" s="181">
        <v>0</v>
      </c>
      <c r="AN79" s="127">
        <v>0</v>
      </c>
      <c r="AO79" s="150">
        <v>0</v>
      </c>
      <c r="AP79" s="150">
        <v>0</v>
      </c>
      <c r="AQ79" s="150"/>
      <c r="AR79" s="150"/>
      <c r="AS79" s="150"/>
      <c r="AT79" s="150"/>
      <c r="AU79" s="150"/>
      <c r="AV79" s="150"/>
      <c r="AW79" s="127">
        <f t="shared" si="133"/>
        <v>0</v>
      </c>
      <c r="AX79" s="150">
        <v>0</v>
      </c>
      <c r="AY79" s="150">
        <v>0</v>
      </c>
      <c r="AZ79" s="150">
        <v>0</v>
      </c>
      <c r="BA79" s="150">
        <v>0</v>
      </c>
      <c r="BB79" s="150">
        <v>0</v>
      </c>
      <c r="BC79" s="150">
        <v>0</v>
      </c>
      <c r="BD79" s="150"/>
      <c r="BE79" s="150"/>
      <c r="BF79" s="150"/>
      <c r="BG79" s="150"/>
      <c r="BH79" s="150"/>
      <c r="BI79" s="150"/>
      <c r="BJ79" s="127">
        <f t="shared" si="134"/>
        <v>0</v>
      </c>
      <c r="BK79" s="127">
        <v>0</v>
      </c>
      <c r="BL79" s="150">
        <v>0</v>
      </c>
      <c r="BM79" s="127">
        <v>0</v>
      </c>
      <c r="BN79" s="150">
        <v>0</v>
      </c>
      <c r="BO79" s="150">
        <v>0</v>
      </c>
      <c r="BP79" s="150">
        <v>0</v>
      </c>
      <c r="BQ79" s="150"/>
      <c r="BR79" s="150"/>
      <c r="BS79" s="150"/>
      <c r="BT79" s="150"/>
      <c r="BU79" s="150"/>
      <c r="BV79" s="150"/>
      <c r="BW79" s="127">
        <f t="shared" si="135"/>
        <v>0</v>
      </c>
      <c r="BX79" s="127">
        <v>0</v>
      </c>
      <c r="BY79" s="127">
        <v>0</v>
      </c>
      <c r="BZ79" s="127">
        <v>0</v>
      </c>
      <c r="CA79" s="127">
        <v>0</v>
      </c>
      <c r="CB79" s="150">
        <v>0</v>
      </c>
      <c r="CC79" s="150">
        <v>0</v>
      </c>
      <c r="CD79" s="150"/>
      <c r="CE79" s="150"/>
      <c r="CF79" s="150"/>
      <c r="CG79" s="150"/>
      <c r="CH79" s="150"/>
      <c r="CI79" s="150"/>
      <c r="CJ79" s="127">
        <f t="shared" si="136"/>
        <v>0</v>
      </c>
      <c r="CK79" s="122">
        <f t="shared" si="104"/>
        <v>0</v>
      </c>
      <c r="CL79" s="122">
        <f t="shared" si="21"/>
        <v>0</v>
      </c>
      <c r="CM79" s="122">
        <f t="shared" si="22"/>
        <v>0</v>
      </c>
      <c r="CN79" s="122">
        <f t="shared" si="23"/>
        <v>0</v>
      </c>
      <c r="CO79" s="86"/>
      <c r="CP79" s="72">
        <v>0</v>
      </c>
      <c r="CQ79" s="71">
        <f t="shared" si="24"/>
        <v>0</v>
      </c>
      <c r="CR79" s="72">
        <v>0</v>
      </c>
      <c r="CS79" s="72">
        <f t="shared" si="137"/>
        <v>0</v>
      </c>
      <c r="CT79" s="72">
        <v>0</v>
      </c>
      <c r="CU79" s="72">
        <f t="shared" si="138"/>
        <v>0</v>
      </c>
      <c r="CV79" s="72">
        <v>0</v>
      </c>
      <c r="CW79" s="72">
        <f t="shared" si="139"/>
        <v>0</v>
      </c>
      <c r="CX79" s="72">
        <v>0</v>
      </c>
      <c r="CY79" s="72">
        <f t="shared" si="140"/>
        <v>0</v>
      </c>
      <c r="DA79" s="72">
        <v>0</v>
      </c>
      <c r="DB79" s="71"/>
      <c r="DC79" s="72">
        <v>0</v>
      </c>
      <c r="DD79" s="72">
        <f t="shared" si="141"/>
        <v>0</v>
      </c>
      <c r="DE79" s="72">
        <v>0</v>
      </c>
      <c r="DF79" s="72">
        <f t="shared" si="54"/>
        <v>0</v>
      </c>
      <c r="DG79" s="72">
        <v>0</v>
      </c>
      <c r="DH79" s="72">
        <f t="shared" si="142"/>
        <v>0</v>
      </c>
      <c r="DI79" s="72">
        <v>0</v>
      </c>
      <c r="DJ79" s="72">
        <f t="shared" si="143"/>
        <v>0</v>
      </c>
    </row>
    <row r="80" spans="1:114" s="73" customFormat="1" outlineLevel="3">
      <c r="A80" s="205" t="s">
        <v>158</v>
      </c>
      <c r="C80" s="205" t="s">
        <v>158</v>
      </c>
      <c r="D80" s="118">
        <v>10</v>
      </c>
      <c r="E80" s="132" t="s">
        <v>159</v>
      </c>
      <c r="F80" s="133">
        <f>+F81+F82</f>
        <v>570260000</v>
      </c>
      <c r="G80" s="133">
        <f t="shared" ref="G80:AL80" si="145">+G81+G82</f>
        <v>0</v>
      </c>
      <c r="H80" s="133">
        <f t="shared" si="145"/>
        <v>0</v>
      </c>
      <c r="I80" s="133">
        <f t="shared" si="145"/>
        <v>0</v>
      </c>
      <c r="J80" s="133">
        <f t="shared" si="145"/>
        <v>0</v>
      </c>
      <c r="K80" s="133">
        <f t="shared" si="145"/>
        <v>0</v>
      </c>
      <c r="L80" s="133">
        <f t="shared" si="145"/>
        <v>0</v>
      </c>
      <c r="M80" s="133">
        <f t="shared" si="145"/>
        <v>0</v>
      </c>
      <c r="N80" s="133">
        <f t="shared" si="145"/>
        <v>600000000</v>
      </c>
      <c r="O80" s="133">
        <f t="shared" si="145"/>
        <v>0</v>
      </c>
      <c r="P80" s="133">
        <f t="shared" si="145"/>
        <v>0</v>
      </c>
      <c r="Q80" s="133">
        <f t="shared" si="145"/>
        <v>0</v>
      </c>
      <c r="R80" s="133">
        <f t="shared" si="145"/>
        <v>0</v>
      </c>
      <c r="S80" s="133">
        <f t="shared" si="145"/>
        <v>0</v>
      </c>
      <c r="T80" s="133">
        <f t="shared" si="145"/>
        <v>0</v>
      </c>
      <c r="U80" s="133">
        <f t="shared" si="145"/>
        <v>0</v>
      </c>
      <c r="V80" s="133">
        <f t="shared" si="145"/>
        <v>0</v>
      </c>
      <c r="W80" s="133">
        <f t="shared" si="145"/>
        <v>0</v>
      </c>
      <c r="X80" s="133">
        <f t="shared" si="145"/>
        <v>0</v>
      </c>
      <c r="Y80" s="133">
        <f t="shared" si="145"/>
        <v>0</v>
      </c>
      <c r="Z80" s="133">
        <f t="shared" si="145"/>
        <v>0</v>
      </c>
      <c r="AA80" s="133">
        <f t="shared" si="145"/>
        <v>0</v>
      </c>
      <c r="AB80" s="133">
        <f t="shared" si="145"/>
        <v>0</v>
      </c>
      <c r="AC80" s="133">
        <f t="shared" si="145"/>
        <v>0</v>
      </c>
      <c r="AD80" s="133">
        <f t="shared" si="145"/>
        <v>0</v>
      </c>
      <c r="AE80" s="133">
        <f t="shared" si="110"/>
        <v>0</v>
      </c>
      <c r="AF80" s="133">
        <f t="shared" si="111"/>
        <v>600000000</v>
      </c>
      <c r="AG80" s="133">
        <f t="shared" si="145"/>
        <v>0</v>
      </c>
      <c r="AH80" s="133">
        <f t="shared" si="145"/>
        <v>0</v>
      </c>
      <c r="AI80" s="133">
        <f t="shared" si="145"/>
        <v>0</v>
      </c>
      <c r="AJ80" s="133">
        <f>+SUM(AJ81:AJ82)</f>
        <v>1170260000</v>
      </c>
      <c r="AK80" s="133">
        <f t="shared" si="145"/>
        <v>2000000</v>
      </c>
      <c r="AL80" s="133">
        <f t="shared" si="145"/>
        <v>0</v>
      </c>
      <c r="AM80" s="133">
        <f t="shared" ref="AM80:BR80" si="146">+AM81+AM82</f>
        <v>70000</v>
      </c>
      <c r="AN80" s="133">
        <f t="shared" si="146"/>
        <v>45000</v>
      </c>
      <c r="AO80" s="133">
        <f t="shared" si="146"/>
        <v>653000</v>
      </c>
      <c r="AP80" s="133">
        <f t="shared" si="146"/>
        <v>0</v>
      </c>
      <c r="AQ80" s="133">
        <f t="shared" si="146"/>
        <v>0</v>
      </c>
      <c r="AR80" s="133">
        <f t="shared" si="146"/>
        <v>0</v>
      </c>
      <c r="AS80" s="133">
        <f t="shared" si="146"/>
        <v>0</v>
      </c>
      <c r="AT80" s="133">
        <f t="shared" si="146"/>
        <v>0</v>
      </c>
      <c r="AU80" s="133">
        <f t="shared" si="146"/>
        <v>0</v>
      </c>
      <c r="AV80" s="133">
        <f t="shared" si="146"/>
        <v>0</v>
      </c>
      <c r="AW80" s="133">
        <f t="shared" si="146"/>
        <v>2768000</v>
      </c>
      <c r="AX80" s="133">
        <f t="shared" si="146"/>
        <v>2000000</v>
      </c>
      <c r="AY80" s="133">
        <f t="shared" si="146"/>
        <v>0</v>
      </c>
      <c r="AZ80" s="133">
        <f t="shared" si="146"/>
        <v>70000</v>
      </c>
      <c r="BA80" s="133">
        <f t="shared" si="146"/>
        <v>45000</v>
      </c>
      <c r="BB80" s="133">
        <f t="shared" si="146"/>
        <v>653000</v>
      </c>
      <c r="BC80" s="133">
        <f t="shared" si="146"/>
        <v>0</v>
      </c>
      <c r="BD80" s="133">
        <f t="shared" si="146"/>
        <v>0</v>
      </c>
      <c r="BE80" s="133">
        <f t="shared" si="146"/>
        <v>0</v>
      </c>
      <c r="BF80" s="133">
        <f t="shared" si="146"/>
        <v>0</v>
      </c>
      <c r="BG80" s="133">
        <f t="shared" si="146"/>
        <v>0</v>
      </c>
      <c r="BH80" s="133">
        <f t="shared" si="146"/>
        <v>0</v>
      </c>
      <c r="BI80" s="133">
        <f t="shared" si="146"/>
        <v>0</v>
      </c>
      <c r="BJ80" s="133">
        <f t="shared" si="146"/>
        <v>2768000</v>
      </c>
      <c r="BK80" s="133">
        <f t="shared" si="146"/>
        <v>2000000</v>
      </c>
      <c r="BL80" s="133">
        <f t="shared" si="146"/>
        <v>0</v>
      </c>
      <c r="BM80" s="133">
        <f t="shared" si="146"/>
        <v>70000</v>
      </c>
      <c r="BN80" s="133">
        <f t="shared" si="146"/>
        <v>45000</v>
      </c>
      <c r="BO80" s="133">
        <f t="shared" si="146"/>
        <v>653000</v>
      </c>
      <c r="BP80" s="133">
        <f t="shared" si="146"/>
        <v>0</v>
      </c>
      <c r="BQ80" s="133">
        <f t="shared" si="146"/>
        <v>0</v>
      </c>
      <c r="BR80" s="133">
        <f t="shared" si="146"/>
        <v>0</v>
      </c>
      <c r="BS80" s="133">
        <f t="shared" ref="BS80:CJ80" si="147">+BS81+BS82</f>
        <v>0</v>
      </c>
      <c r="BT80" s="133">
        <f t="shared" si="147"/>
        <v>0</v>
      </c>
      <c r="BU80" s="133">
        <f t="shared" si="147"/>
        <v>0</v>
      </c>
      <c r="BV80" s="133">
        <f t="shared" si="147"/>
        <v>0</v>
      </c>
      <c r="BW80" s="133">
        <f t="shared" si="147"/>
        <v>2768000</v>
      </c>
      <c r="BX80" s="133">
        <f t="shared" si="147"/>
        <v>2000000</v>
      </c>
      <c r="BY80" s="133">
        <f t="shared" si="147"/>
        <v>0</v>
      </c>
      <c r="BZ80" s="133">
        <f t="shared" si="147"/>
        <v>70000</v>
      </c>
      <c r="CA80" s="133">
        <f t="shared" si="147"/>
        <v>45000</v>
      </c>
      <c r="CB80" s="133">
        <f t="shared" si="147"/>
        <v>653000</v>
      </c>
      <c r="CC80" s="133">
        <f t="shared" si="147"/>
        <v>0</v>
      </c>
      <c r="CD80" s="133">
        <f t="shared" si="147"/>
        <v>0</v>
      </c>
      <c r="CE80" s="133">
        <f t="shared" si="147"/>
        <v>0</v>
      </c>
      <c r="CF80" s="133">
        <f t="shared" si="147"/>
        <v>0</v>
      </c>
      <c r="CG80" s="133">
        <f t="shared" si="147"/>
        <v>0</v>
      </c>
      <c r="CH80" s="133">
        <f t="shared" si="147"/>
        <v>0</v>
      </c>
      <c r="CI80" s="133">
        <f t="shared" si="147"/>
        <v>0</v>
      </c>
      <c r="CJ80" s="133">
        <f t="shared" si="147"/>
        <v>2768000</v>
      </c>
      <c r="CK80" s="122">
        <f t="shared" si="104"/>
        <v>1167492000</v>
      </c>
      <c r="CL80" s="122">
        <f t="shared" si="21"/>
        <v>0</v>
      </c>
      <c r="CM80" s="122">
        <f t="shared" si="22"/>
        <v>0</v>
      </c>
      <c r="CN80" s="122">
        <f t="shared" si="23"/>
        <v>0</v>
      </c>
      <c r="CO80" s="63"/>
      <c r="CP80" s="77">
        <f>+CP81+CP82</f>
        <v>1170260000</v>
      </c>
      <c r="CQ80" s="77">
        <f t="shared" si="24"/>
        <v>0</v>
      </c>
      <c r="CR80" s="77">
        <f>+CR81+CR82</f>
        <v>2768000</v>
      </c>
      <c r="CS80" s="77">
        <f>+CS81+CS82</f>
        <v>0</v>
      </c>
      <c r="CT80" s="77">
        <f>+CT81+CT82</f>
        <v>2768000</v>
      </c>
      <c r="CU80" s="77">
        <f>+CT80-BJ80</f>
        <v>0</v>
      </c>
      <c r="CV80" s="77">
        <f>+CV81+CV82</f>
        <v>2768000</v>
      </c>
      <c r="CW80" s="77">
        <f>+CW81+CW82</f>
        <v>0</v>
      </c>
      <c r="CX80" s="77">
        <f>+CX81+CX82</f>
        <v>2768000</v>
      </c>
      <c r="CY80" s="72">
        <f>+CX80-CJ80</f>
        <v>0</v>
      </c>
      <c r="DA80" s="77">
        <f>+DA81+DA82</f>
        <v>0</v>
      </c>
      <c r="DB80" s="77"/>
      <c r="DC80" s="77">
        <f>+DC81+DC82</f>
        <v>0</v>
      </c>
      <c r="DD80" s="77">
        <f>+DD81+DD82</f>
        <v>0</v>
      </c>
      <c r="DE80" s="77">
        <f>+DE81+DE82</f>
        <v>0</v>
      </c>
      <c r="DF80" s="77">
        <f>+DE80-BU80</f>
        <v>0</v>
      </c>
      <c r="DG80" s="77">
        <f>+DG81+DG82</f>
        <v>0</v>
      </c>
      <c r="DH80" s="77">
        <f>+DH81+DH82</f>
        <v>0</v>
      </c>
      <c r="DI80" s="77">
        <f>+DI81+DI82</f>
        <v>0</v>
      </c>
      <c r="DJ80" s="72">
        <f>+DI80-CU80</f>
        <v>0</v>
      </c>
    </row>
    <row r="81" spans="1:114" outlineLevel="4">
      <c r="B81" s="64" t="str">
        <f t="shared" si="131"/>
        <v>A 2-0-4-2-110</v>
      </c>
      <c r="C81" s="204" t="s">
        <v>253</v>
      </c>
      <c r="D81" s="105">
        <v>10</v>
      </c>
      <c r="E81" s="126" t="s">
        <v>334</v>
      </c>
      <c r="F81" s="127">
        <v>100000000</v>
      </c>
      <c r="G81" s="127">
        <v>0</v>
      </c>
      <c r="H81" s="127">
        <v>0</v>
      </c>
      <c r="I81" s="127"/>
      <c r="J81" s="127"/>
      <c r="K81" s="127"/>
      <c r="L81" s="127"/>
      <c r="M81" s="133"/>
      <c r="N81" s="127">
        <v>100000000</v>
      </c>
      <c r="O81" s="133"/>
      <c r="P81" s="133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>
        <f t="shared" si="110"/>
        <v>0</v>
      </c>
      <c r="AF81" s="127">
        <f t="shared" si="111"/>
        <v>100000000</v>
      </c>
      <c r="AG81" s="127"/>
      <c r="AH81" s="127"/>
      <c r="AI81" s="147"/>
      <c r="AJ81" s="127">
        <f>+F81-AE81+AF81</f>
        <v>200000000</v>
      </c>
      <c r="AK81" s="181">
        <v>1000000</v>
      </c>
      <c r="AL81" s="181">
        <v>0</v>
      </c>
      <c r="AM81" s="181">
        <v>70000</v>
      </c>
      <c r="AN81" s="127">
        <v>45000</v>
      </c>
      <c r="AO81" s="127">
        <v>653000</v>
      </c>
      <c r="AP81" s="127">
        <v>0</v>
      </c>
      <c r="AQ81" s="127"/>
      <c r="AR81" s="127"/>
      <c r="AS81" s="127"/>
      <c r="AT81" s="127"/>
      <c r="AU81" s="127"/>
      <c r="AV81" s="127"/>
      <c r="AW81" s="127">
        <f>+SUM(AK81:AV81)</f>
        <v>1768000</v>
      </c>
      <c r="AX81" s="127">
        <v>1000000</v>
      </c>
      <c r="AY81" s="127">
        <v>0</v>
      </c>
      <c r="AZ81" s="127">
        <v>70000</v>
      </c>
      <c r="BA81" s="127">
        <v>45000</v>
      </c>
      <c r="BB81" s="127">
        <v>653000</v>
      </c>
      <c r="BC81" s="127">
        <v>0</v>
      </c>
      <c r="BD81" s="127"/>
      <c r="BE81" s="127"/>
      <c r="BF81" s="127"/>
      <c r="BG81" s="127"/>
      <c r="BH81" s="127"/>
      <c r="BI81" s="127"/>
      <c r="BJ81" s="127">
        <f>+SUM(AX81:BI81)</f>
        <v>1768000</v>
      </c>
      <c r="BK81" s="127">
        <v>1000000</v>
      </c>
      <c r="BL81" s="127">
        <v>0</v>
      </c>
      <c r="BM81" s="127">
        <v>70000</v>
      </c>
      <c r="BN81" s="127">
        <v>45000</v>
      </c>
      <c r="BO81" s="127">
        <v>653000</v>
      </c>
      <c r="BP81" s="127">
        <v>0</v>
      </c>
      <c r="BQ81" s="127"/>
      <c r="BR81" s="127"/>
      <c r="BS81" s="127"/>
      <c r="BT81" s="127"/>
      <c r="BU81" s="127"/>
      <c r="BV81" s="127"/>
      <c r="BW81" s="127">
        <f>+SUM(BK81:BV81)</f>
        <v>1768000</v>
      </c>
      <c r="BX81" s="127">
        <v>1000000</v>
      </c>
      <c r="BY81" s="127">
        <v>0</v>
      </c>
      <c r="BZ81" s="127">
        <v>70000</v>
      </c>
      <c r="CA81" s="127">
        <v>45000</v>
      </c>
      <c r="CB81" s="127">
        <v>653000</v>
      </c>
      <c r="CC81" s="127">
        <v>0</v>
      </c>
      <c r="CD81" s="127"/>
      <c r="CE81" s="127"/>
      <c r="CF81" s="127"/>
      <c r="CG81" s="127"/>
      <c r="CH81" s="127"/>
      <c r="CI81" s="127"/>
      <c r="CJ81" s="127">
        <f>+SUM(BX81:CI81)</f>
        <v>1768000</v>
      </c>
      <c r="CK81" s="122">
        <f t="shared" si="104"/>
        <v>198232000</v>
      </c>
      <c r="CL81" s="122">
        <f t="shared" si="21"/>
        <v>0</v>
      </c>
      <c r="CM81" s="122">
        <f t="shared" si="22"/>
        <v>0</v>
      </c>
      <c r="CN81" s="122">
        <f t="shared" si="23"/>
        <v>0</v>
      </c>
      <c r="CO81" s="66"/>
      <c r="CP81" s="72">
        <v>200000000</v>
      </c>
      <c r="CQ81" s="72">
        <f t="shared" si="24"/>
        <v>0</v>
      </c>
      <c r="CR81" s="72">
        <v>1768000</v>
      </c>
      <c r="CS81" s="72">
        <f>+AW81-CR81</f>
        <v>0</v>
      </c>
      <c r="CT81" s="72">
        <v>1768000</v>
      </c>
      <c r="CU81" s="72">
        <f>+CT81-BJ81</f>
        <v>0</v>
      </c>
      <c r="CV81" s="72">
        <v>1768000</v>
      </c>
      <c r="CW81" s="72">
        <f>+BW81-CV81</f>
        <v>0</v>
      </c>
      <c r="CX81" s="72">
        <v>1768000</v>
      </c>
      <c r="CY81" s="72">
        <f>+CJ81-CX81</f>
        <v>0</v>
      </c>
      <c r="DA81" s="72">
        <v>0</v>
      </c>
      <c r="DB81" s="72"/>
      <c r="DC81" s="72">
        <v>0</v>
      </c>
      <c r="DD81" s="72">
        <f>+BH81-DC81</f>
        <v>0</v>
      </c>
      <c r="DE81" s="72">
        <v>0</v>
      </c>
      <c r="DF81" s="72">
        <f>+DE81-BU81</f>
        <v>0</v>
      </c>
      <c r="DG81" s="72">
        <v>0</v>
      </c>
      <c r="DH81" s="72">
        <f>+CH81-DG81</f>
        <v>0</v>
      </c>
      <c r="DI81" s="72">
        <v>0</v>
      </c>
      <c r="DJ81" s="72">
        <f>+CU81-DI81</f>
        <v>0</v>
      </c>
    </row>
    <row r="82" spans="1:114" outlineLevel="4">
      <c r="B82" s="64" t="str">
        <f t="shared" si="131"/>
        <v>A 2-0-4-2-210</v>
      </c>
      <c r="C82" s="204" t="s">
        <v>254</v>
      </c>
      <c r="D82" s="105">
        <v>10</v>
      </c>
      <c r="E82" s="126" t="s">
        <v>374</v>
      </c>
      <c r="F82" s="127">
        <v>470260000</v>
      </c>
      <c r="G82" s="127">
        <v>0</v>
      </c>
      <c r="H82" s="127">
        <v>0</v>
      </c>
      <c r="I82" s="127"/>
      <c r="J82" s="127"/>
      <c r="K82" s="127"/>
      <c r="L82" s="127"/>
      <c r="M82" s="133"/>
      <c r="N82" s="127">
        <v>500000000</v>
      </c>
      <c r="O82" s="133"/>
      <c r="P82" s="133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>
        <f t="shared" si="110"/>
        <v>0</v>
      </c>
      <c r="AF82" s="127">
        <f t="shared" si="111"/>
        <v>500000000</v>
      </c>
      <c r="AG82" s="127"/>
      <c r="AH82" s="127"/>
      <c r="AI82" s="147"/>
      <c r="AJ82" s="127">
        <f>+F82-AE82+AF82</f>
        <v>970260000</v>
      </c>
      <c r="AK82" s="181">
        <v>1000000</v>
      </c>
      <c r="AL82" s="181">
        <v>0</v>
      </c>
      <c r="AM82" s="181">
        <v>0</v>
      </c>
      <c r="AN82" s="127">
        <v>0</v>
      </c>
      <c r="AO82" s="127">
        <v>0</v>
      </c>
      <c r="AP82" s="127">
        <v>0</v>
      </c>
      <c r="AQ82" s="127"/>
      <c r="AR82" s="127"/>
      <c r="AS82" s="127"/>
      <c r="AT82" s="127"/>
      <c r="AU82" s="127"/>
      <c r="AV82" s="127"/>
      <c r="AW82" s="127">
        <f>+SUM(AK82:AV82)</f>
        <v>1000000</v>
      </c>
      <c r="AX82" s="127">
        <v>1000000</v>
      </c>
      <c r="AY82" s="127">
        <v>0</v>
      </c>
      <c r="AZ82" s="127">
        <v>0</v>
      </c>
      <c r="BA82" s="127">
        <v>0</v>
      </c>
      <c r="BB82" s="127">
        <v>0</v>
      </c>
      <c r="BC82" s="127">
        <v>0</v>
      </c>
      <c r="BD82" s="127"/>
      <c r="BE82" s="127"/>
      <c r="BF82" s="127"/>
      <c r="BG82" s="127"/>
      <c r="BH82" s="127"/>
      <c r="BI82" s="127"/>
      <c r="BJ82" s="127">
        <f>+SUM(AX82:BI82)</f>
        <v>1000000</v>
      </c>
      <c r="BK82" s="127">
        <v>1000000</v>
      </c>
      <c r="BL82" s="127">
        <v>0</v>
      </c>
      <c r="BM82" s="127">
        <v>0</v>
      </c>
      <c r="BN82" s="127">
        <v>0</v>
      </c>
      <c r="BO82" s="127">
        <v>0</v>
      </c>
      <c r="BP82" s="127">
        <v>0</v>
      </c>
      <c r="BQ82" s="127"/>
      <c r="BR82" s="127"/>
      <c r="BS82" s="127"/>
      <c r="BT82" s="127"/>
      <c r="BU82" s="127"/>
      <c r="BV82" s="127"/>
      <c r="BW82" s="127">
        <f>+SUM(BK82:BV82)</f>
        <v>1000000</v>
      </c>
      <c r="BX82" s="127">
        <v>1000000</v>
      </c>
      <c r="BY82" s="127">
        <v>0</v>
      </c>
      <c r="BZ82" s="127">
        <v>0</v>
      </c>
      <c r="CA82" s="127">
        <v>0</v>
      </c>
      <c r="CB82" s="127">
        <v>0</v>
      </c>
      <c r="CC82" s="127">
        <v>0</v>
      </c>
      <c r="CD82" s="127"/>
      <c r="CE82" s="127"/>
      <c r="CF82" s="127"/>
      <c r="CG82" s="127"/>
      <c r="CH82" s="127"/>
      <c r="CI82" s="127"/>
      <c r="CJ82" s="127">
        <f>+SUM(BX82:CI82)</f>
        <v>1000000</v>
      </c>
      <c r="CK82" s="122">
        <f t="shared" si="104"/>
        <v>969260000</v>
      </c>
      <c r="CL82" s="122">
        <f t="shared" si="21"/>
        <v>0</v>
      </c>
      <c r="CM82" s="122">
        <f t="shared" si="22"/>
        <v>0</v>
      </c>
      <c r="CN82" s="122">
        <f t="shared" si="23"/>
        <v>0</v>
      </c>
      <c r="CO82" s="66"/>
      <c r="CP82" s="72">
        <v>970260000</v>
      </c>
      <c r="CQ82" s="72">
        <f t="shared" si="24"/>
        <v>0</v>
      </c>
      <c r="CR82" s="72">
        <v>1000000</v>
      </c>
      <c r="CS82" s="72">
        <f>+AW82-CR82</f>
        <v>0</v>
      </c>
      <c r="CT82" s="72">
        <v>1000000</v>
      </c>
      <c r="CU82" s="72">
        <f>+CT82-BJ82</f>
        <v>0</v>
      </c>
      <c r="CV82" s="72">
        <v>1000000</v>
      </c>
      <c r="CW82" s="72">
        <f>+BW82-CV82</f>
        <v>0</v>
      </c>
      <c r="CX82" s="72">
        <v>1000000</v>
      </c>
      <c r="CY82" s="72">
        <f>+CJ82-CX82</f>
        <v>0</v>
      </c>
      <c r="DA82" s="72">
        <v>0</v>
      </c>
      <c r="DB82" s="72"/>
      <c r="DC82" s="72">
        <v>0</v>
      </c>
      <c r="DD82" s="72">
        <f>+BH82-DC82</f>
        <v>0</v>
      </c>
      <c r="DE82" s="72">
        <v>0</v>
      </c>
      <c r="DF82" s="72">
        <f>+DE82-BU82</f>
        <v>0</v>
      </c>
      <c r="DG82" s="72">
        <v>0</v>
      </c>
      <c r="DH82" s="72">
        <f>+CH82-DG82</f>
        <v>0</v>
      </c>
      <c r="DI82" s="72">
        <v>0</v>
      </c>
      <c r="DJ82" s="72">
        <f>+CU82-DI82</f>
        <v>0</v>
      </c>
    </row>
    <row r="83" spans="1:114" outlineLevel="3">
      <c r="A83" s="204" t="s">
        <v>160</v>
      </c>
      <c r="C83" s="204" t="s">
        <v>160</v>
      </c>
      <c r="D83" s="105">
        <v>10</v>
      </c>
      <c r="E83" s="132" t="s">
        <v>161</v>
      </c>
      <c r="F83" s="133">
        <f>SUM(F84:F93)</f>
        <v>1435000000</v>
      </c>
      <c r="G83" s="133">
        <f t="shared" ref="G83:AL83" si="148">SUM(G84:G93)</f>
        <v>0</v>
      </c>
      <c r="H83" s="133">
        <f t="shared" si="148"/>
        <v>0</v>
      </c>
      <c r="I83" s="133">
        <f t="shared" si="148"/>
        <v>0</v>
      </c>
      <c r="J83" s="133">
        <f t="shared" si="148"/>
        <v>0</v>
      </c>
      <c r="K83" s="133">
        <f t="shared" si="148"/>
        <v>0</v>
      </c>
      <c r="L83" s="133">
        <f t="shared" si="148"/>
        <v>0</v>
      </c>
      <c r="M83" s="133">
        <f t="shared" si="148"/>
        <v>0</v>
      </c>
      <c r="N83" s="133">
        <f t="shared" si="148"/>
        <v>924381982</v>
      </c>
      <c r="O83" s="133">
        <f t="shared" si="148"/>
        <v>0</v>
      </c>
      <c r="P83" s="133">
        <f t="shared" si="148"/>
        <v>0</v>
      </c>
      <c r="Q83" s="133">
        <f t="shared" si="148"/>
        <v>0</v>
      </c>
      <c r="R83" s="133">
        <f t="shared" si="148"/>
        <v>0</v>
      </c>
      <c r="S83" s="133">
        <f t="shared" si="148"/>
        <v>0</v>
      </c>
      <c r="T83" s="133">
        <f t="shared" si="148"/>
        <v>0</v>
      </c>
      <c r="U83" s="133">
        <f t="shared" si="148"/>
        <v>0</v>
      </c>
      <c r="V83" s="133">
        <f t="shared" si="148"/>
        <v>0</v>
      </c>
      <c r="W83" s="133">
        <f t="shared" si="148"/>
        <v>0</v>
      </c>
      <c r="X83" s="133">
        <f t="shared" si="148"/>
        <v>0</v>
      </c>
      <c r="Y83" s="133">
        <f t="shared" si="148"/>
        <v>0</v>
      </c>
      <c r="Z83" s="133">
        <f t="shared" si="148"/>
        <v>0</v>
      </c>
      <c r="AA83" s="133">
        <f t="shared" si="148"/>
        <v>0</v>
      </c>
      <c r="AB83" s="133">
        <f t="shared" si="148"/>
        <v>0</v>
      </c>
      <c r="AC83" s="133">
        <f t="shared" si="148"/>
        <v>0</v>
      </c>
      <c r="AD83" s="133">
        <f t="shared" si="148"/>
        <v>0</v>
      </c>
      <c r="AE83" s="133">
        <f t="shared" si="110"/>
        <v>0</v>
      </c>
      <c r="AF83" s="133">
        <f t="shared" si="111"/>
        <v>924381982</v>
      </c>
      <c r="AG83" s="133">
        <f t="shared" si="148"/>
        <v>0</v>
      </c>
      <c r="AH83" s="133">
        <f t="shared" si="148"/>
        <v>0</v>
      </c>
      <c r="AI83" s="133">
        <f t="shared" si="148"/>
        <v>0</v>
      </c>
      <c r="AJ83" s="133">
        <f>+SUM(AJ84:AJ93)</f>
        <v>2359381982</v>
      </c>
      <c r="AK83" s="133">
        <f t="shared" si="148"/>
        <v>297900000</v>
      </c>
      <c r="AL83" s="133">
        <f t="shared" si="148"/>
        <v>205882450</v>
      </c>
      <c r="AM83" s="133">
        <f t="shared" ref="AM83:BR83" si="149">SUM(AM84:AM93)</f>
        <v>824404928</v>
      </c>
      <c r="AN83" s="133">
        <f t="shared" si="149"/>
        <v>5417580</v>
      </c>
      <c r="AO83" s="133">
        <f t="shared" si="149"/>
        <v>82146770</v>
      </c>
      <c r="AP83" s="133">
        <f t="shared" si="149"/>
        <v>691750</v>
      </c>
      <c r="AQ83" s="133">
        <f t="shared" si="149"/>
        <v>0</v>
      </c>
      <c r="AR83" s="133">
        <f t="shared" si="149"/>
        <v>0</v>
      </c>
      <c r="AS83" s="133">
        <f t="shared" si="149"/>
        <v>0</v>
      </c>
      <c r="AT83" s="133">
        <f t="shared" si="149"/>
        <v>0</v>
      </c>
      <c r="AU83" s="133">
        <f t="shared" si="149"/>
        <v>0</v>
      </c>
      <c r="AV83" s="133">
        <f t="shared" si="149"/>
        <v>0</v>
      </c>
      <c r="AW83" s="133">
        <f t="shared" si="149"/>
        <v>1416443478</v>
      </c>
      <c r="AX83" s="133">
        <f t="shared" si="149"/>
        <v>65900000</v>
      </c>
      <c r="AY83" s="133">
        <f t="shared" si="149"/>
        <v>62118232</v>
      </c>
      <c r="AZ83" s="133">
        <f t="shared" si="149"/>
        <v>78404928</v>
      </c>
      <c r="BA83" s="133">
        <f t="shared" si="149"/>
        <v>54506176</v>
      </c>
      <c r="BB83" s="133">
        <f t="shared" si="149"/>
        <v>156394662</v>
      </c>
      <c r="BC83" s="133">
        <f t="shared" si="149"/>
        <v>222413205.75999999</v>
      </c>
      <c r="BD83" s="133">
        <f t="shared" si="149"/>
        <v>0</v>
      </c>
      <c r="BE83" s="133">
        <f t="shared" si="149"/>
        <v>0</v>
      </c>
      <c r="BF83" s="133">
        <f t="shared" si="149"/>
        <v>0</v>
      </c>
      <c r="BG83" s="133">
        <f t="shared" si="149"/>
        <v>0</v>
      </c>
      <c r="BH83" s="133">
        <f t="shared" si="149"/>
        <v>0</v>
      </c>
      <c r="BI83" s="133">
        <f t="shared" si="149"/>
        <v>0</v>
      </c>
      <c r="BJ83" s="133">
        <f t="shared" si="149"/>
        <v>639737203.75999999</v>
      </c>
      <c r="BK83" s="133">
        <f t="shared" si="149"/>
        <v>5900000</v>
      </c>
      <c r="BL83" s="133">
        <f t="shared" si="149"/>
        <v>1118232</v>
      </c>
      <c r="BM83" s="133">
        <f t="shared" si="149"/>
        <v>14696768</v>
      </c>
      <c r="BN83" s="133">
        <f t="shared" si="149"/>
        <v>37741923</v>
      </c>
      <c r="BO83" s="133">
        <f t="shared" si="149"/>
        <v>14983626</v>
      </c>
      <c r="BP83" s="133">
        <f t="shared" si="149"/>
        <v>67505489</v>
      </c>
      <c r="BQ83" s="133">
        <f t="shared" si="149"/>
        <v>0</v>
      </c>
      <c r="BR83" s="133">
        <f t="shared" si="149"/>
        <v>0</v>
      </c>
      <c r="BS83" s="133">
        <f t="shared" ref="BS83:CJ83" si="150">SUM(BS84:BS93)</f>
        <v>0</v>
      </c>
      <c r="BT83" s="133">
        <f t="shared" si="150"/>
        <v>0</v>
      </c>
      <c r="BU83" s="133">
        <f t="shared" si="150"/>
        <v>0</v>
      </c>
      <c r="BV83" s="133">
        <f t="shared" si="150"/>
        <v>0</v>
      </c>
      <c r="BW83" s="133">
        <f t="shared" si="150"/>
        <v>141946038</v>
      </c>
      <c r="BX83" s="133">
        <f t="shared" si="150"/>
        <v>5900000</v>
      </c>
      <c r="BY83" s="133">
        <f t="shared" si="150"/>
        <v>1118232</v>
      </c>
      <c r="BZ83" s="133">
        <f t="shared" si="150"/>
        <v>14696768</v>
      </c>
      <c r="CA83" s="133">
        <f t="shared" si="150"/>
        <v>37741923</v>
      </c>
      <c r="CB83" s="133">
        <f t="shared" si="150"/>
        <v>14983626</v>
      </c>
      <c r="CC83" s="133">
        <f t="shared" si="150"/>
        <v>67505489</v>
      </c>
      <c r="CD83" s="133">
        <f t="shared" si="150"/>
        <v>0</v>
      </c>
      <c r="CE83" s="133">
        <f t="shared" si="150"/>
        <v>0</v>
      </c>
      <c r="CF83" s="133">
        <f t="shared" si="150"/>
        <v>0</v>
      </c>
      <c r="CG83" s="133">
        <f t="shared" si="150"/>
        <v>0</v>
      </c>
      <c r="CH83" s="133">
        <f t="shared" si="150"/>
        <v>0</v>
      </c>
      <c r="CI83" s="133">
        <f t="shared" si="150"/>
        <v>0</v>
      </c>
      <c r="CJ83" s="133">
        <f t="shared" si="150"/>
        <v>141946038</v>
      </c>
      <c r="CK83" s="122">
        <f t="shared" si="104"/>
        <v>942938504</v>
      </c>
      <c r="CL83" s="122">
        <f t="shared" si="21"/>
        <v>776706274.24000001</v>
      </c>
      <c r="CM83" s="122">
        <f t="shared" si="22"/>
        <v>497791165.75999999</v>
      </c>
      <c r="CN83" s="122">
        <f t="shared" si="23"/>
        <v>0</v>
      </c>
      <c r="CO83" s="66"/>
      <c r="CP83" s="77">
        <f>SUM(CP84:CP93)</f>
        <v>2359381982</v>
      </c>
      <c r="CQ83" s="77">
        <f t="shared" si="24"/>
        <v>0</v>
      </c>
      <c r="CR83" s="77">
        <f>SUM(CR84:CR93)</f>
        <v>1416443478</v>
      </c>
      <c r="CS83" s="77">
        <f>SUM(CS84:CS93)</f>
        <v>0</v>
      </c>
      <c r="CT83" s="77">
        <f>SUM(CT84:CT93)</f>
        <v>639737203.75999999</v>
      </c>
      <c r="CU83" s="77">
        <f>+CT83-BJ83</f>
        <v>0</v>
      </c>
      <c r="CV83" s="77">
        <f>SUM(CV84:CV93)</f>
        <v>141946038</v>
      </c>
      <c r="CW83" s="77">
        <f>SUM(CW84:CW93)</f>
        <v>0</v>
      </c>
      <c r="CX83" s="77">
        <f>SUM(CX84:CX93)</f>
        <v>141946038</v>
      </c>
      <c r="CY83" s="72">
        <f>+CX83-CJ83</f>
        <v>0</v>
      </c>
      <c r="DA83" s="77">
        <f>SUM(DA84:DA93)</f>
        <v>0</v>
      </c>
      <c r="DB83" s="77"/>
      <c r="DC83" s="77">
        <f>SUM(DC84:DC93)</f>
        <v>0</v>
      </c>
      <c r="DD83" s="77">
        <f>SUM(DD84:DD93)</f>
        <v>0</v>
      </c>
      <c r="DE83" s="77">
        <f>SUM(DE84:DE93)</f>
        <v>0</v>
      </c>
      <c r="DF83" s="77">
        <f>+DE83-BU83</f>
        <v>0</v>
      </c>
      <c r="DG83" s="77">
        <f>SUM(DG84:DG93)</f>
        <v>0</v>
      </c>
      <c r="DH83" s="77">
        <f>SUM(DH84:DH93)</f>
        <v>0</v>
      </c>
      <c r="DI83" s="77">
        <f>SUM(DI84:DI93)</f>
        <v>0</v>
      </c>
      <c r="DJ83" s="72">
        <f>+DI83-CU83</f>
        <v>0</v>
      </c>
    </row>
    <row r="84" spans="1:114" outlineLevel="4">
      <c r="B84" s="64" t="str">
        <f t="shared" si="131"/>
        <v>A 2-0-4-4-110</v>
      </c>
      <c r="C84" s="204" t="s">
        <v>255</v>
      </c>
      <c r="D84" s="105">
        <v>10</v>
      </c>
      <c r="E84" s="126" t="s">
        <v>335</v>
      </c>
      <c r="F84" s="127">
        <v>450000000</v>
      </c>
      <c r="G84" s="127">
        <v>0</v>
      </c>
      <c r="H84" s="127">
        <v>0</v>
      </c>
      <c r="I84" s="127"/>
      <c r="J84" s="127"/>
      <c r="K84" s="127"/>
      <c r="L84" s="127"/>
      <c r="M84" s="127"/>
      <c r="N84" s="127">
        <v>111881982</v>
      </c>
      <c r="O84" s="133"/>
      <c r="P84" s="133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>
        <f t="shared" si="110"/>
        <v>0</v>
      </c>
      <c r="AF84" s="127">
        <f t="shared" si="111"/>
        <v>111881982</v>
      </c>
      <c r="AG84" s="127"/>
      <c r="AH84" s="127"/>
      <c r="AI84" s="147"/>
      <c r="AJ84" s="127">
        <f t="shared" ref="AJ84:AJ93" si="151">+F84-AE84+AF84</f>
        <v>561881982</v>
      </c>
      <c r="AK84" s="181">
        <v>293000000</v>
      </c>
      <c r="AL84" s="181">
        <v>0</v>
      </c>
      <c r="AM84" s="181">
        <v>0</v>
      </c>
      <c r="AN84" s="127">
        <v>0</v>
      </c>
      <c r="AO84" s="127">
        <v>0</v>
      </c>
      <c r="AP84" s="127">
        <v>0</v>
      </c>
      <c r="AQ84" s="127"/>
      <c r="AR84" s="127"/>
      <c r="AS84" s="127"/>
      <c r="AT84" s="127"/>
      <c r="AU84" s="127"/>
      <c r="AV84" s="127"/>
      <c r="AW84" s="127">
        <f t="shared" ref="AW84:AW93" si="152">+SUM(AK84:AV84)</f>
        <v>293000000</v>
      </c>
      <c r="AX84" s="127">
        <v>61000000</v>
      </c>
      <c r="AY84" s="127">
        <v>61000000</v>
      </c>
      <c r="AZ84" s="127">
        <v>59000000</v>
      </c>
      <c r="BA84" s="127">
        <v>24000000</v>
      </c>
      <c r="BB84" s="127">
        <v>22000000</v>
      </c>
      <c r="BC84" s="127">
        <v>12000000</v>
      </c>
      <c r="BD84" s="127"/>
      <c r="BE84" s="127"/>
      <c r="BF84" s="127"/>
      <c r="BG84" s="127"/>
      <c r="BH84" s="127"/>
      <c r="BI84" s="127"/>
      <c r="BJ84" s="127">
        <f t="shared" ref="BJ84:BJ93" si="153">+SUM(AX84:BI84)</f>
        <v>239000000</v>
      </c>
      <c r="BK84" s="127">
        <v>1000000</v>
      </c>
      <c r="BL84" s="127">
        <v>0</v>
      </c>
      <c r="BM84" s="127">
        <v>12500000</v>
      </c>
      <c r="BN84" s="127">
        <v>35572343</v>
      </c>
      <c r="BO84" s="127">
        <v>9500000</v>
      </c>
      <c r="BP84" s="127">
        <v>40137799</v>
      </c>
      <c r="BQ84" s="127"/>
      <c r="BR84" s="127"/>
      <c r="BS84" s="127"/>
      <c r="BT84" s="127"/>
      <c r="BU84" s="127"/>
      <c r="BV84" s="127"/>
      <c r="BW84" s="127">
        <f t="shared" ref="BW84:BW93" si="154">+SUM(BK84:BV84)</f>
        <v>98710142</v>
      </c>
      <c r="BX84" s="127">
        <v>1000000</v>
      </c>
      <c r="BY84" s="127">
        <v>0</v>
      </c>
      <c r="BZ84" s="127">
        <v>12500000</v>
      </c>
      <c r="CA84" s="127">
        <v>35572343</v>
      </c>
      <c r="CB84" s="127">
        <v>9500000</v>
      </c>
      <c r="CC84" s="127">
        <v>40137799</v>
      </c>
      <c r="CD84" s="127"/>
      <c r="CE84" s="127"/>
      <c r="CF84" s="127"/>
      <c r="CG84" s="127"/>
      <c r="CH84" s="127"/>
      <c r="CI84" s="127"/>
      <c r="CJ84" s="127">
        <f t="shared" ref="CJ84:CJ93" si="155">+SUM(BX84:CI84)</f>
        <v>98710142</v>
      </c>
      <c r="CK84" s="122">
        <f t="shared" si="104"/>
        <v>268881982</v>
      </c>
      <c r="CL84" s="122">
        <f t="shared" si="21"/>
        <v>54000000</v>
      </c>
      <c r="CM84" s="122">
        <f t="shared" si="22"/>
        <v>140289858</v>
      </c>
      <c r="CN84" s="122">
        <f t="shared" si="23"/>
        <v>0</v>
      </c>
      <c r="CO84" s="66"/>
      <c r="CP84" s="72">
        <v>561881982</v>
      </c>
      <c r="CQ84" s="72">
        <f t="shared" si="24"/>
        <v>0</v>
      </c>
      <c r="CR84" s="72">
        <v>293000000</v>
      </c>
      <c r="CS84" s="72">
        <f t="shared" ref="CS84:CS93" si="156">+AW84-CR84</f>
        <v>0</v>
      </c>
      <c r="CT84" s="72">
        <v>239000000</v>
      </c>
      <c r="CU84" s="72">
        <f t="shared" ref="CU84:CU93" si="157">+CT84-BJ84</f>
        <v>0</v>
      </c>
      <c r="CV84" s="72">
        <v>98710142</v>
      </c>
      <c r="CW84" s="72">
        <f t="shared" ref="CW84:CW93" si="158">+BW84-CV84</f>
        <v>0</v>
      </c>
      <c r="CX84" s="72">
        <v>98710142</v>
      </c>
      <c r="CY84" s="72">
        <f t="shared" ref="CY84:CY93" si="159">+CJ84-CX84</f>
        <v>0</v>
      </c>
      <c r="DA84" s="72">
        <v>0</v>
      </c>
      <c r="DB84" s="72"/>
      <c r="DC84" s="72">
        <v>0</v>
      </c>
      <c r="DD84" s="72">
        <f t="shared" ref="DD84:DD93" si="160">+BH84-DC84</f>
        <v>0</v>
      </c>
      <c r="DE84" s="72">
        <v>0</v>
      </c>
      <c r="DF84" s="72">
        <f t="shared" ref="DF84:DF147" si="161">+DE84-BU84</f>
        <v>0</v>
      </c>
      <c r="DG84" s="72">
        <v>0</v>
      </c>
      <c r="DH84" s="72">
        <f t="shared" ref="DH84:DH93" si="162">+CH84-DG84</f>
        <v>0</v>
      </c>
      <c r="DI84" s="72">
        <v>0</v>
      </c>
      <c r="DJ84" s="72">
        <f t="shared" ref="DJ84:DJ93" si="163">+CU84-DI84</f>
        <v>0</v>
      </c>
    </row>
    <row r="85" spans="1:114" s="85" customFormat="1" hidden="1" outlineLevel="4">
      <c r="B85" s="85" t="str">
        <f t="shared" si="131"/>
        <v>A 2-0-4-4-210</v>
      </c>
      <c r="C85" s="209" t="s">
        <v>256</v>
      </c>
      <c r="D85" s="148">
        <v>10</v>
      </c>
      <c r="E85" s="149" t="s">
        <v>336</v>
      </c>
      <c r="F85" s="150">
        <v>0</v>
      </c>
      <c r="G85" s="150">
        <v>0</v>
      </c>
      <c r="H85" s="150">
        <v>0</v>
      </c>
      <c r="I85" s="150"/>
      <c r="J85" s="150"/>
      <c r="K85" s="150"/>
      <c r="L85" s="150"/>
      <c r="M85" s="151"/>
      <c r="N85" s="151"/>
      <c r="O85" s="151"/>
      <c r="P85" s="151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>
        <f t="shared" si="110"/>
        <v>0</v>
      </c>
      <c r="AF85" s="150">
        <f t="shared" si="111"/>
        <v>0</v>
      </c>
      <c r="AG85" s="150"/>
      <c r="AH85" s="150"/>
      <c r="AI85" s="150"/>
      <c r="AJ85" s="127">
        <f t="shared" si="151"/>
        <v>0</v>
      </c>
      <c r="AK85" s="181">
        <v>0</v>
      </c>
      <c r="AL85" s="181">
        <v>0</v>
      </c>
      <c r="AM85" s="181">
        <v>0</v>
      </c>
      <c r="AN85" s="127">
        <v>0</v>
      </c>
      <c r="AO85" s="150">
        <v>0</v>
      </c>
      <c r="AP85" s="150">
        <v>0</v>
      </c>
      <c r="AQ85" s="150"/>
      <c r="AR85" s="150"/>
      <c r="AS85" s="150"/>
      <c r="AT85" s="150"/>
      <c r="AU85" s="150"/>
      <c r="AV85" s="150"/>
      <c r="AW85" s="127">
        <f t="shared" si="152"/>
        <v>0</v>
      </c>
      <c r="AX85" s="150">
        <v>0</v>
      </c>
      <c r="AY85" s="150">
        <v>0</v>
      </c>
      <c r="AZ85" s="150">
        <v>0</v>
      </c>
      <c r="BA85" s="150">
        <v>0</v>
      </c>
      <c r="BB85" s="150">
        <v>0</v>
      </c>
      <c r="BC85" s="150">
        <v>0</v>
      </c>
      <c r="BD85" s="150"/>
      <c r="BE85" s="150"/>
      <c r="BF85" s="150"/>
      <c r="BG85" s="150"/>
      <c r="BH85" s="150"/>
      <c r="BI85" s="150"/>
      <c r="BJ85" s="127">
        <f t="shared" si="153"/>
        <v>0</v>
      </c>
      <c r="BK85" s="127">
        <v>0</v>
      </c>
      <c r="BL85" s="150">
        <v>0</v>
      </c>
      <c r="BM85" s="127">
        <v>0</v>
      </c>
      <c r="BN85" s="127">
        <v>0</v>
      </c>
      <c r="BO85" s="150">
        <v>0</v>
      </c>
      <c r="BP85" s="150">
        <v>0</v>
      </c>
      <c r="BQ85" s="150"/>
      <c r="BR85" s="150"/>
      <c r="BS85" s="150"/>
      <c r="BT85" s="150"/>
      <c r="BU85" s="150"/>
      <c r="BV85" s="150"/>
      <c r="BW85" s="127">
        <f t="shared" si="154"/>
        <v>0</v>
      </c>
      <c r="BX85" s="127">
        <v>0</v>
      </c>
      <c r="BY85" s="127">
        <v>0</v>
      </c>
      <c r="BZ85" s="127">
        <v>0</v>
      </c>
      <c r="CA85" s="127">
        <v>0</v>
      </c>
      <c r="CB85" s="150">
        <v>0</v>
      </c>
      <c r="CC85" s="150">
        <v>0</v>
      </c>
      <c r="CD85" s="150"/>
      <c r="CE85" s="150"/>
      <c r="CF85" s="150"/>
      <c r="CG85" s="150"/>
      <c r="CH85" s="150"/>
      <c r="CI85" s="150"/>
      <c r="CJ85" s="127">
        <f t="shared" si="155"/>
        <v>0</v>
      </c>
      <c r="CK85" s="122">
        <f t="shared" si="104"/>
        <v>0</v>
      </c>
      <c r="CL85" s="122">
        <f t="shared" si="21"/>
        <v>0</v>
      </c>
      <c r="CM85" s="122">
        <f t="shared" si="22"/>
        <v>0</v>
      </c>
      <c r="CN85" s="122">
        <f t="shared" si="23"/>
        <v>0</v>
      </c>
      <c r="CO85" s="86"/>
      <c r="CP85" s="72">
        <v>0</v>
      </c>
      <c r="CQ85" s="72">
        <f t="shared" si="24"/>
        <v>0</v>
      </c>
      <c r="CR85" s="72">
        <v>0</v>
      </c>
      <c r="CS85" s="72">
        <f t="shared" si="156"/>
        <v>0</v>
      </c>
      <c r="CT85" s="72">
        <v>0</v>
      </c>
      <c r="CU85" s="72">
        <f t="shared" si="157"/>
        <v>0</v>
      </c>
      <c r="CV85" s="72">
        <v>0</v>
      </c>
      <c r="CW85" s="72">
        <f t="shared" si="158"/>
        <v>0</v>
      </c>
      <c r="CX85" s="72">
        <v>0</v>
      </c>
      <c r="CY85" s="72">
        <f t="shared" si="159"/>
        <v>0</v>
      </c>
      <c r="DA85" s="72">
        <v>0</v>
      </c>
      <c r="DB85" s="72"/>
      <c r="DC85" s="72">
        <v>0</v>
      </c>
      <c r="DD85" s="72">
        <f t="shared" si="160"/>
        <v>0</v>
      </c>
      <c r="DE85" s="72">
        <v>0</v>
      </c>
      <c r="DF85" s="72">
        <f t="shared" si="161"/>
        <v>0</v>
      </c>
      <c r="DG85" s="72">
        <v>0</v>
      </c>
      <c r="DH85" s="72">
        <f t="shared" si="162"/>
        <v>0</v>
      </c>
      <c r="DI85" s="72">
        <v>0</v>
      </c>
      <c r="DJ85" s="72">
        <f t="shared" si="163"/>
        <v>0</v>
      </c>
    </row>
    <row r="86" spans="1:114" outlineLevel="4">
      <c r="B86" s="64" t="str">
        <f t="shared" si="131"/>
        <v>A 2-0-4-4-610</v>
      </c>
      <c r="C86" s="204" t="s">
        <v>257</v>
      </c>
      <c r="D86" s="105">
        <v>10</v>
      </c>
      <c r="E86" s="126" t="s">
        <v>337</v>
      </c>
      <c r="F86" s="127">
        <v>80000000</v>
      </c>
      <c r="G86" s="127">
        <v>0</v>
      </c>
      <c r="H86" s="127">
        <v>0</v>
      </c>
      <c r="I86" s="127"/>
      <c r="J86" s="127"/>
      <c r="K86" s="127"/>
      <c r="L86" s="127"/>
      <c r="M86" s="133"/>
      <c r="N86" s="127">
        <v>50000000</v>
      </c>
      <c r="O86" s="133"/>
      <c r="P86" s="133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>
        <f t="shared" si="110"/>
        <v>0</v>
      </c>
      <c r="AF86" s="127">
        <f t="shared" si="111"/>
        <v>50000000</v>
      </c>
      <c r="AG86" s="127"/>
      <c r="AH86" s="127"/>
      <c r="AI86" s="147"/>
      <c r="AJ86" s="127">
        <f t="shared" si="151"/>
        <v>130000000</v>
      </c>
      <c r="AK86" s="181">
        <v>0</v>
      </c>
      <c r="AL86" s="181">
        <v>0</v>
      </c>
      <c r="AM86" s="181">
        <v>0</v>
      </c>
      <c r="AN86" s="127">
        <v>0</v>
      </c>
      <c r="AO86" s="127">
        <v>80000000</v>
      </c>
      <c r="AP86" s="127">
        <v>0</v>
      </c>
      <c r="AQ86" s="127"/>
      <c r="AR86" s="127"/>
      <c r="AS86" s="127"/>
      <c r="AT86" s="127"/>
      <c r="AU86" s="127"/>
      <c r="AV86" s="127"/>
      <c r="AW86" s="127">
        <f t="shared" si="152"/>
        <v>80000000</v>
      </c>
      <c r="AX86" s="127">
        <v>0</v>
      </c>
      <c r="AY86" s="127">
        <v>0</v>
      </c>
      <c r="AZ86" s="127">
        <v>0</v>
      </c>
      <c r="BA86" s="127">
        <v>0</v>
      </c>
      <c r="BB86" s="127">
        <v>0</v>
      </c>
      <c r="BC86" s="127">
        <v>0</v>
      </c>
      <c r="BD86" s="127"/>
      <c r="BE86" s="127"/>
      <c r="BF86" s="127"/>
      <c r="BG86" s="127"/>
      <c r="BH86" s="127"/>
      <c r="BI86" s="127"/>
      <c r="BJ86" s="127">
        <f t="shared" si="153"/>
        <v>0</v>
      </c>
      <c r="BK86" s="127">
        <v>0</v>
      </c>
      <c r="BL86" s="127">
        <v>0</v>
      </c>
      <c r="BM86" s="127">
        <v>0</v>
      </c>
      <c r="BN86" s="127">
        <v>0</v>
      </c>
      <c r="BO86" s="127">
        <v>0</v>
      </c>
      <c r="BP86" s="127">
        <v>0</v>
      </c>
      <c r="BQ86" s="127"/>
      <c r="BR86" s="127"/>
      <c r="BS86" s="127"/>
      <c r="BT86" s="127"/>
      <c r="BU86" s="127"/>
      <c r="BV86" s="127"/>
      <c r="BW86" s="127">
        <f t="shared" si="154"/>
        <v>0</v>
      </c>
      <c r="BX86" s="127">
        <v>0</v>
      </c>
      <c r="BY86" s="127">
        <v>0</v>
      </c>
      <c r="BZ86" s="127">
        <v>0</v>
      </c>
      <c r="CA86" s="127">
        <v>0</v>
      </c>
      <c r="CB86" s="127">
        <v>0</v>
      </c>
      <c r="CC86" s="127">
        <v>0</v>
      </c>
      <c r="CD86" s="127"/>
      <c r="CE86" s="127"/>
      <c r="CF86" s="127"/>
      <c r="CG86" s="127"/>
      <c r="CH86" s="127"/>
      <c r="CI86" s="127"/>
      <c r="CJ86" s="127">
        <f t="shared" si="155"/>
        <v>0</v>
      </c>
      <c r="CK86" s="122">
        <f t="shared" si="104"/>
        <v>50000000</v>
      </c>
      <c r="CL86" s="122">
        <f t="shared" ref="CL86:CL149" si="164">+AW86-BJ86</f>
        <v>80000000</v>
      </c>
      <c r="CM86" s="122">
        <f t="shared" ref="CM86:CM149" si="165">+BJ86-BW86</f>
        <v>0</v>
      </c>
      <c r="CN86" s="122">
        <f t="shared" ref="CN86:CN149" si="166">+BW86-CJ86</f>
        <v>0</v>
      </c>
      <c r="CO86" s="66"/>
      <c r="CP86" s="72">
        <v>130000000</v>
      </c>
      <c r="CQ86" s="72">
        <f t="shared" ref="CQ86:CQ149" si="167">+AJ86-CP86</f>
        <v>0</v>
      </c>
      <c r="CR86" s="72">
        <v>80000000</v>
      </c>
      <c r="CS86" s="72">
        <f t="shared" si="156"/>
        <v>0</v>
      </c>
      <c r="CT86" s="72">
        <v>0</v>
      </c>
      <c r="CU86" s="72">
        <f t="shared" si="157"/>
        <v>0</v>
      </c>
      <c r="CV86" s="72">
        <v>0</v>
      </c>
      <c r="CW86" s="72">
        <f t="shared" si="158"/>
        <v>0</v>
      </c>
      <c r="CX86" s="72">
        <v>0</v>
      </c>
      <c r="CY86" s="72">
        <f t="shared" si="159"/>
        <v>0</v>
      </c>
      <c r="DA86" s="72">
        <v>0</v>
      </c>
      <c r="DB86" s="72"/>
      <c r="DC86" s="72">
        <v>0</v>
      </c>
      <c r="DD86" s="72">
        <f t="shared" si="160"/>
        <v>0</v>
      </c>
      <c r="DE86" s="72">
        <v>0</v>
      </c>
      <c r="DF86" s="72">
        <f t="shared" si="161"/>
        <v>0</v>
      </c>
      <c r="DG86" s="72">
        <v>0</v>
      </c>
      <c r="DH86" s="72">
        <f t="shared" si="162"/>
        <v>0</v>
      </c>
      <c r="DI86" s="72">
        <v>0</v>
      </c>
      <c r="DJ86" s="72">
        <f t="shared" si="163"/>
        <v>0</v>
      </c>
    </row>
    <row r="87" spans="1:114" outlineLevel="4">
      <c r="B87" s="64" t="str">
        <f t="shared" si="131"/>
        <v>A 2-0-4-4-910</v>
      </c>
      <c r="C87" s="204" t="s">
        <v>258</v>
      </c>
      <c r="D87" s="105">
        <v>10</v>
      </c>
      <c r="E87" s="126" t="s">
        <v>338</v>
      </c>
      <c r="F87" s="127">
        <v>45000000</v>
      </c>
      <c r="G87" s="127">
        <v>0</v>
      </c>
      <c r="H87" s="127">
        <v>0</v>
      </c>
      <c r="I87" s="127"/>
      <c r="J87" s="127"/>
      <c r="K87" s="127"/>
      <c r="L87" s="127"/>
      <c r="M87" s="133"/>
      <c r="N87" s="127">
        <v>50000000</v>
      </c>
      <c r="O87" s="133"/>
      <c r="P87" s="133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>
        <f t="shared" si="110"/>
        <v>0</v>
      </c>
      <c r="AF87" s="127">
        <f t="shared" si="111"/>
        <v>50000000</v>
      </c>
      <c r="AG87" s="127"/>
      <c r="AH87" s="127"/>
      <c r="AI87" s="147"/>
      <c r="AJ87" s="127">
        <f t="shared" si="151"/>
        <v>95000000</v>
      </c>
      <c r="AK87" s="181">
        <v>1000000</v>
      </c>
      <c r="AL87" s="181">
        <v>15000000</v>
      </c>
      <c r="AM87" s="181">
        <v>584720</v>
      </c>
      <c r="AN87" s="127">
        <v>149500</v>
      </c>
      <c r="AO87" s="127">
        <v>580050</v>
      </c>
      <c r="AP87" s="127">
        <v>53150</v>
      </c>
      <c r="AQ87" s="127"/>
      <c r="AR87" s="127"/>
      <c r="AS87" s="127"/>
      <c r="AT87" s="127"/>
      <c r="AU87" s="127"/>
      <c r="AV87" s="127"/>
      <c r="AW87" s="127">
        <f t="shared" si="152"/>
        <v>17367420</v>
      </c>
      <c r="AX87" s="127">
        <v>1000000</v>
      </c>
      <c r="AY87" s="127">
        <v>0</v>
      </c>
      <c r="AZ87" s="127">
        <v>584720</v>
      </c>
      <c r="BA87" s="127">
        <v>15149460</v>
      </c>
      <c r="BB87" s="127">
        <v>580050</v>
      </c>
      <c r="BC87" s="127">
        <v>53150</v>
      </c>
      <c r="BD87" s="127"/>
      <c r="BE87" s="127"/>
      <c r="BF87" s="127"/>
      <c r="BG87" s="127"/>
      <c r="BH87" s="127"/>
      <c r="BI87" s="127"/>
      <c r="BJ87" s="127">
        <f t="shared" si="153"/>
        <v>17367380</v>
      </c>
      <c r="BK87" s="127">
        <v>1000000</v>
      </c>
      <c r="BL87" s="127">
        <v>0</v>
      </c>
      <c r="BM87" s="127">
        <v>584720</v>
      </c>
      <c r="BN87" s="127">
        <v>149500</v>
      </c>
      <c r="BO87" s="127">
        <v>580050</v>
      </c>
      <c r="BP87" s="127">
        <v>15053110</v>
      </c>
      <c r="BQ87" s="127"/>
      <c r="BR87" s="127"/>
      <c r="BS87" s="127"/>
      <c r="BT87" s="127"/>
      <c r="BU87" s="127"/>
      <c r="BV87" s="127"/>
      <c r="BW87" s="127">
        <f t="shared" si="154"/>
        <v>17367380</v>
      </c>
      <c r="BX87" s="127">
        <v>1000000</v>
      </c>
      <c r="BY87" s="127">
        <v>0</v>
      </c>
      <c r="BZ87" s="127">
        <v>584720</v>
      </c>
      <c r="CA87" s="127">
        <v>149500</v>
      </c>
      <c r="CB87" s="127">
        <v>580050</v>
      </c>
      <c r="CC87" s="127">
        <v>15053110</v>
      </c>
      <c r="CD87" s="127"/>
      <c r="CE87" s="127"/>
      <c r="CF87" s="127"/>
      <c r="CG87" s="127"/>
      <c r="CH87" s="127"/>
      <c r="CI87" s="127"/>
      <c r="CJ87" s="127">
        <f t="shared" si="155"/>
        <v>17367380</v>
      </c>
      <c r="CK87" s="122">
        <f t="shared" si="104"/>
        <v>77632580</v>
      </c>
      <c r="CL87" s="122">
        <f t="shared" si="164"/>
        <v>40</v>
      </c>
      <c r="CM87" s="122">
        <f t="shared" si="165"/>
        <v>0</v>
      </c>
      <c r="CN87" s="122">
        <f t="shared" si="166"/>
        <v>0</v>
      </c>
      <c r="CO87" s="66"/>
      <c r="CP87" s="72">
        <v>95000000</v>
      </c>
      <c r="CQ87" s="72">
        <f t="shared" si="167"/>
        <v>0</v>
      </c>
      <c r="CR87" s="72">
        <v>17367420</v>
      </c>
      <c r="CS87" s="72">
        <f t="shared" si="156"/>
        <v>0</v>
      </c>
      <c r="CT87" s="72">
        <v>17367380</v>
      </c>
      <c r="CU87" s="72">
        <f t="shared" si="157"/>
        <v>0</v>
      </c>
      <c r="CV87" s="72">
        <v>17367380</v>
      </c>
      <c r="CW87" s="72">
        <f t="shared" si="158"/>
        <v>0</v>
      </c>
      <c r="CX87" s="72">
        <v>17367380</v>
      </c>
      <c r="CY87" s="72">
        <f t="shared" si="159"/>
        <v>0</v>
      </c>
      <c r="DA87" s="72">
        <v>0</v>
      </c>
      <c r="DB87" s="72"/>
      <c r="DC87" s="72">
        <v>0</v>
      </c>
      <c r="DD87" s="72">
        <f t="shared" si="160"/>
        <v>0</v>
      </c>
      <c r="DE87" s="72">
        <v>0</v>
      </c>
      <c r="DF87" s="72">
        <f t="shared" si="161"/>
        <v>0</v>
      </c>
      <c r="DG87" s="72">
        <v>0</v>
      </c>
      <c r="DH87" s="72">
        <f t="shared" si="162"/>
        <v>0</v>
      </c>
      <c r="DI87" s="72">
        <v>0</v>
      </c>
      <c r="DJ87" s="72">
        <f t="shared" si="163"/>
        <v>0</v>
      </c>
    </row>
    <row r="88" spans="1:114" outlineLevel="4">
      <c r="B88" s="64" t="str">
        <f t="shared" si="131"/>
        <v>A 2-0-4-4-1510</v>
      </c>
      <c r="C88" s="204" t="s">
        <v>259</v>
      </c>
      <c r="D88" s="105">
        <v>10</v>
      </c>
      <c r="E88" s="126" t="s">
        <v>339</v>
      </c>
      <c r="F88" s="127">
        <v>350000000</v>
      </c>
      <c r="G88" s="127">
        <v>0</v>
      </c>
      <c r="H88" s="127">
        <v>0</v>
      </c>
      <c r="I88" s="127"/>
      <c r="J88" s="127"/>
      <c r="K88" s="127"/>
      <c r="L88" s="127"/>
      <c r="M88" s="133"/>
      <c r="N88" s="127">
        <v>400000000</v>
      </c>
      <c r="O88" s="133"/>
      <c r="P88" s="133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>
        <f t="shared" si="110"/>
        <v>0</v>
      </c>
      <c r="AF88" s="127">
        <f t="shared" si="111"/>
        <v>400000000</v>
      </c>
      <c r="AG88" s="127"/>
      <c r="AH88" s="127"/>
      <c r="AI88" s="147"/>
      <c r="AJ88" s="127">
        <f t="shared" si="151"/>
        <v>750000000</v>
      </c>
      <c r="AK88" s="181">
        <v>1000000</v>
      </c>
      <c r="AL88" s="181">
        <v>117402</v>
      </c>
      <c r="AM88" s="181">
        <v>735727048</v>
      </c>
      <c r="AN88" s="127">
        <v>985080</v>
      </c>
      <c r="AO88" s="127">
        <v>264880</v>
      </c>
      <c r="AP88" s="127">
        <v>286800</v>
      </c>
      <c r="AQ88" s="127"/>
      <c r="AR88" s="127"/>
      <c r="AS88" s="127"/>
      <c r="AT88" s="127"/>
      <c r="AU88" s="127"/>
      <c r="AV88" s="127"/>
      <c r="AW88" s="127">
        <f t="shared" si="152"/>
        <v>738381210</v>
      </c>
      <c r="AX88" s="127">
        <v>1000000</v>
      </c>
      <c r="AY88" s="127">
        <v>117402</v>
      </c>
      <c r="AZ88" s="127">
        <v>727048</v>
      </c>
      <c r="BA88" s="127">
        <v>985080</v>
      </c>
      <c r="BB88" s="127">
        <v>264880</v>
      </c>
      <c r="BC88" s="127">
        <v>210008255.75999999</v>
      </c>
      <c r="BD88" s="127"/>
      <c r="BE88" s="127"/>
      <c r="BF88" s="127"/>
      <c r="BG88" s="127"/>
      <c r="BH88" s="127"/>
      <c r="BI88" s="127"/>
      <c r="BJ88" s="127">
        <f t="shared" si="153"/>
        <v>213102665.75999999</v>
      </c>
      <c r="BK88" s="127">
        <v>1000000</v>
      </c>
      <c r="BL88" s="127">
        <v>117402</v>
      </c>
      <c r="BM88" s="127">
        <v>727048</v>
      </c>
      <c r="BN88" s="127">
        <v>985080</v>
      </c>
      <c r="BO88" s="127">
        <v>264880</v>
      </c>
      <c r="BP88" s="127">
        <v>286800</v>
      </c>
      <c r="BQ88" s="127"/>
      <c r="BR88" s="127"/>
      <c r="BS88" s="127"/>
      <c r="BT88" s="127"/>
      <c r="BU88" s="127"/>
      <c r="BV88" s="127"/>
      <c r="BW88" s="127">
        <f t="shared" si="154"/>
        <v>3381210</v>
      </c>
      <c r="BX88" s="127">
        <v>1000000</v>
      </c>
      <c r="BY88" s="127">
        <v>117402</v>
      </c>
      <c r="BZ88" s="127">
        <v>727048</v>
      </c>
      <c r="CA88" s="127">
        <v>985080</v>
      </c>
      <c r="CB88" s="127">
        <v>264880</v>
      </c>
      <c r="CC88" s="127">
        <v>286800</v>
      </c>
      <c r="CD88" s="127"/>
      <c r="CE88" s="127"/>
      <c r="CF88" s="127"/>
      <c r="CG88" s="127"/>
      <c r="CH88" s="127"/>
      <c r="CI88" s="127"/>
      <c r="CJ88" s="127">
        <f t="shared" si="155"/>
        <v>3381210</v>
      </c>
      <c r="CK88" s="122">
        <f t="shared" si="104"/>
        <v>11618790</v>
      </c>
      <c r="CL88" s="122">
        <f t="shared" si="164"/>
        <v>525278544.24000001</v>
      </c>
      <c r="CM88" s="122">
        <f t="shared" si="165"/>
        <v>209721455.75999999</v>
      </c>
      <c r="CN88" s="122">
        <f t="shared" si="166"/>
        <v>0</v>
      </c>
      <c r="CO88" s="66"/>
      <c r="CP88" s="72">
        <v>750000000</v>
      </c>
      <c r="CQ88" s="72">
        <f t="shared" si="167"/>
        <v>0</v>
      </c>
      <c r="CR88" s="72">
        <v>738381210</v>
      </c>
      <c r="CS88" s="72">
        <f t="shared" si="156"/>
        <v>0</v>
      </c>
      <c r="CT88" s="72">
        <v>213102665.75999999</v>
      </c>
      <c r="CU88" s="72">
        <f t="shared" si="157"/>
        <v>0</v>
      </c>
      <c r="CV88" s="72">
        <v>3381210</v>
      </c>
      <c r="CW88" s="72">
        <f t="shared" si="158"/>
        <v>0</v>
      </c>
      <c r="CX88" s="72">
        <v>3381210</v>
      </c>
      <c r="CY88" s="72">
        <f t="shared" si="159"/>
        <v>0</v>
      </c>
      <c r="DA88" s="72">
        <v>0</v>
      </c>
      <c r="DB88" s="72"/>
      <c r="DC88" s="72">
        <v>0</v>
      </c>
      <c r="DD88" s="72">
        <f t="shared" si="160"/>
        <v>0</v>
      </c>
      <c r="DE88" s="72">
        <v>0</v>
      </c>
      <c r="DF88" s="72">
        <f t="shared" si="161"/>
        <v>0</v>
      </c>
      <c r="DG88" s="72">
        <v>0</v>
      </c>
      <c r="DH88" s="72">
        <f t="shared" si="162"/>
        <v>0</v>
      </c>
      <c r="DI88" s="72">
        <v>0</v>
      </c>
      <c r="DJ88" s="72">
        <f t="shared" si="163"/>
        <v>0</v>
      </c>
    </row>
    <row r="89" spans="1:114" outlineLevel="4">
      <c r="B89" s="64" t="str">
        <f t="shared" si="131"/>
        <v>A 2-0-4-4-1710</v>
      </c>
      <c r="C89" s="204" t="s">
        <v>260</v>
      </c>
      <c r="D89" s="105">
        <v>10</v>
      </c>
      <c r="E89" s="126" t="s">
        <v>340</v>
      </c>
      <c r="F89" s="127">
        <v>45000000</v>
      </c>
      <c r="G89" s="127">
        <v>0</v>
      </c>
      <c r="H89" s="127">
        <v>0</v>
      </c>
      <c r="I89" s="127"/>
      <c r="J89" s="127"/>
      <c r="K89" s="127"/>
      <c r="L89" s="127"/>
      <c r="M89" s="133"/>
      <c r="N89" s="127">
        <f>45000000+70000000</f>
        <v>115000000</v>
      </c>
      <c r="O89" s="133"/>
      <c r="P89" s="133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>
        <f t="shared" si="110"/>
        <v>0</v>
      </c>
      <c r="AF89" s="127">
        <f t="shared" si="111"/>
        <v>115000000</v>
      </c>
      <c r="AG89" s="127"/>
      <c r="AH89" s="127"/>
      <c r="AI89" s="127"/>
      <c r="AJ89" s="127">
        <f t="shared" si="151"/>
        <v>160000000</v>
      </c>
      <c r="AK89" s="181">
        <v>300000</v>
      </c>
      <c r="AL89" s="181">
        <v>38999906</v>
      </c>
      <c r="AM89" s="181">
        <v>0</v>
      </c>
      <c r="AN89" s="127">
        <v>0</v>
      </c>
      <c r="AO89" s="127">
        <v>0</v>
      </c>
      <c r="AP89" s="127">
        <v>0</v>
      </c>
      <c r="AQ89" s="127"/>
      <c r="AR89" s="127"/>
      <c r="AS89" s="127"/>
      <c r="AT89" s="127"/>
      <c r="AU89" s="127"/>
      <c r="AV89" s="127"/>
      <c r="AW89" s="127">
        <f t="shared" si="152"/>
        <v>39299906</v>
      </c>
      <c r="AX89" s="127">
        <v>300000</v>
      </c>
      <c r="AY89" s="127">
        <v>0</v>
      </c>
      <c r="AZ89" s="127">
        <v>0</v>
      </c>
      <c r="BA89" s="127">
        <v>0</v>
      </c>
      <c r="BB89" s="127">
        <v>38999906</v>
      </c>
      <c r="BC89" s="127">
        <v>0</v>
      </c>
      <c r="BD89" s="127"/>
      <c r="BE89" s="127"/>
      <c r="BF89" s="127"/>
      <c r="BG89" s="127"/>
      <c r="BH89" s="127"/>
      <c r="BI89" s="127"/>
      <c r="BJ89" s="127">
        <f t="shared" si="153"/>
        <v>39299906</v>
      </c>
      <c r="BK89" s="127">
        <v>300000</v>
      </c>
      <c r="BL89" s="127">
        <v>0</v>
      </c>
      <c r="BM89" s="127">
        <v>0</v>
      </c>
      <c r="BN89" s="127">
        <v>0</v>
      </c>
      <c r="BO89" s="127">
        <v>0</v>
      </c>
      <c r="BP89" s="127">
        <v>0</v>
      </c>
      <c r="BQ89" s="127"/>
      <c r="BR89" s="127"/>
      <c r="BS89" s="127"/>
      <c r="BT89" s="127"/>
      <c r="BU89" s="127"/>
      <c r="BV89" s="127"/>
      <c r="BW89" s="127">
        <f t="shared" si="154"/>
        <v>300000</v>
      </c>
      <c r="BX89" s="127">
        <v>300000</v>
      </c>
      <c r="BY89" s="127">
        <v>0</v>
      </c>
      <c r="BZ89" s="127">
        <v>0</v>
      </c>
      <c r="CA89" s="127">
        <v>0</v>
      </c>
      <c r="CB89" s="127">
        <v>0</v>
      </c>
      <c r="CC89" s="127">
        <v>0</v>
      </c>
      <c r="CD89" s="127"/>
      <c r="CE89" s="127"/>
      <c r="CF89" s="127"/>
      <c r="CG89" s="127"/>
      <c r="CH89" s="127"/>
      <c r="CI89" s="127"/>
      <c r="CJ89" s="127">
        <f t="shared" si="155"/>
        <v>300000</v>
      </c>
      <c r="CK89" s="122">
        <f t="shared" si="104"/>
        <v>120700094</v>
      </c>
      <c r="CL89" s="122">
        <f t="shared" si="164"/>
        <v>0</v>
      </c>
      <c r="CM89" s="122">
        <f t="shared" si="165"/>
        <v>38999906</v>
      </c>
      <c r="CN89" s="122">
        <f t="shared" si="166"/>
        <v>0</v>
      </c>
      <c r="CO89" s="66"/>
      <c r="CP89" s="72">
        <v>160000000</v>
      </c>
      <c r="CQ89" s="72">
        <f t="shared" si="167"/>
        <v>0</v>
      </c>
      <c r="CR89" s="72">
        <v>39299906</v>
      </c>
      <c r="CS89" s="72">
        <f t="shared" si="156"/>
        <v>0</v>
      </c>
      <c r="CT89" s="72">
        <v>39299906</v>
      </c>
      <c r="CU89" s="72">
        <f t="shared" si="157"/>
        <v>0</v>
      </c>
      <c r="CV89" s="72">
        <v>300000</v>
      </c>
      <c r="CW89" s="72">
        <f t="shared" si="158"/>
        <v>0</v>
      </c>
      <c r="CX89" s="72">
        <v>300000</v>
      </c>
      <c r="CY89" s="72">
        <f t="shared" si="159"/>
        <v>0</v>
      </c>
      <c r="DA89" s="72">
        <v>0</v>
      </c>
      <c r="DB89" s="72"/>
      <c r="DC89" s="72">
        <v>0</v>
      </c>
      <c r="DD89" s="72">
        <f t="shared" si="160"/>
        <v>0</v>
      </c>
      <c r="DE89" s="72">
        <v>0</v>
      </c>
      <c r="DF89" s="72">
        <f t="shared" si="161"/>
        <v>0</v>
      </c>
      <c r="DG89" s="72">
        <v>0</v>
      </c>
      <c r="DH89" s="72">
        <f t="shared" si="162"/>
        <v>0</v>
      </c>
      <c r="DI89" s="72">
        <v>0</v>
      </c>
      <c r="DJ89" s="72">
        <f t="shared" si="163"/>
        <v>0</v>
      </c>
    </row>
    <row r="90" spans="1:114" outlineLevel="4">
      <c r="B90" s="64" t="str">
        <f t="shared" si="131"/>
        <v>A 2-0-4-4-1810</v>
      </c>
      <c r="C90" s="204" t="s">
        <v>261</v>
      </c>
      <c r="D90" s="105">
        <v>10</v>
      </c>
      <c r="E90" s="126" t="s">
        <v>341</v>
      </c>
      <c r="F90" s="127">
        <v>100000000</v>
      </c>
      <c r="G90" s="127">
        <v>0</v>
      </c>
      <c r="H90" s="127">
        <v>0</v>
      </c>
      <c r="I90" s="127"/>
      <c r="J90" s="127"/>
      <c r="K90" s="127"/>
      <c r="L90" s="127"/>
      <c r="M90" s="133"/>
      <c r="N90" s="127">
        <v>50000000</v>
      </c>
      <c r="O90" s="133"/>
      <c r="P90" s="133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>
        <f t="shared" si="110"/>
        <v>0</v>
      </c>
      <c r="AF90" s="127">
        <f t="shared" si="111"/>
        <v>50000000</v>
      </c>
      <c r="AG90" s="127"/>
      <c r="AH90" s="127"/>
      <c r="AI90" s="127"/>
      <c r="AJ90" s="127">
        <f t="shared" si="151"/>
        <v>150000000</v>
      </c>
      <c r="AK90" s="181">
        <v>300000</v>
      </c>
      <c r="AL90" s="181">
        <v>89999986</v>
      </c>
      <c r="AM90" s="181">
        <v>0</v>
      </c>
      <c r="AN90" s="127">
        <v>0</v>
      </c>
      <c r="AO90" s="127">
        <v>0</v>
      </c>
      <c r="AP90" s="127">
        <v>0</v>
      </c>
      <c r="AQ90" s="127"/>
      <c r="AR90" s="127"/>
      <c r="AS90" s="127"/>
      <c r="AT90" s="127"/>
      <c r="AU90" s="127"/>
      <c r="AV90" s="127"/>
      <c r="AW90" s="127">
        <f t="shared" si="152"/>
        <v>90299986</v>
      </c>
      <c r="AX90" s="127">
        <v>300000</v>
      </c>
      <c r="AY90" s="127">
        <v>0</v>
      </c>
      <c r="AZ90" s="127">
        <v>0</v>
      </c>
      <c r="BA90" s="127">
        <v>0</v>
      </c>
      <c r="BB90" s="127">
        <v>89999986</v>
      </c>
      <c r="BC90" s="127">
        <v>0</v>
      </c>
      <c r="BD90" s="127"/>
      <c r="BE90" s="127"/>
      <c r="BF90" s="127"/>
      <c r="BG90" s="127"/>
      <c r="BH90" s="127"/>
      <c r="BI90" s="127"/>
      <c r="BJ90" s="127">
        <f t="shared" si="153"/>
        <v>90299986</v>
      </c>
      <c r="BK90" s="127">
        <v>300000</v>
      </c>
      <c r="BL90" s="127">
        <v>0</v>
      </c>
      <c r="BM90" s="127">
        <v>0</v>
      </c>
      <c r="BN90" s="127">
        <v>0</v>
      </c>
      <c r="BO90" s="127">
        <v>0</v>
      </c>
      <c r="BP90" s="127">
        <v>0</v>
      </c>
      <c r="BQ90" s="127"/>
      <c r="BR90" s="127"/>
      <c r="BS90" s="127"/>
      <c r="BT90" s="127"/>
      <c r="BU90" s="127"/>
      <c r="BV90" s="127"/>
      <c r="BW90" s="127">
        <f t="shared" si="154"/>
        <v>300000</v>
      </c>
      <c r="BX90" s="127">
        <v>300000</v>
      </c>
      <c r="BY90" s="127">
        <v>0</v>
      </c>
      <c r="BZ90" s="127">
        <v>0</v>
      </c>
      <c r="CA90" s="127">
        <v>0</v>
      </c>
      <c r="CB90" s="127">
        <v>0</v>
      </c>
      <c r="CC90" s="127">
        <v>0</v>
      </c>
      <c r="CD90" s="127"/>
      <c r="CE90" s="127"/>
      <c r="CF90" s="127"/>
      <c r="CG90" s="127"/>
      <c r="CH90" s="127"/>
      <c r="CI90" s="127"/>
      <c r="CJ90" s="127">
        <f t="shared" si="155"/>
        <v>300000</v>
      </c>
      <c r="CK90" s="122">
        <f t="shared" si="104"/>
        <v>59700014</v>
      </c>
      <c r="CL90" s="122">
        <f t="shared" si="164"/>
        <v>0</v>
      </c>
      <c r="CM90" s="122">
        <f t="shared" si="165"/>
        <v>89999986</v>
      </c>
      <c r="CN90" s="122">
        <f t="shared" si="166"/>
        <v>0</v>
      </c>
      <c r="CO90" s="66"/>
      <c r="CP90" s="72">
        <v>150000000</v>
      </c>
      <c r="CQ90" s="72">
        <f t="shared" si="167"/>
        <v>0</v>
      </c>
      <c r="CR90" s="72">
        <v>90299986</v>
      </c>
      <c r="CS90" s="72">
        <f t="shared" si="156"/>
        <v>0</v>
      </c>
      <c r="CT90" s="72">
        <v>90299986</v>
      </c>
      <c r="CU90" s="72">
        <f t="shared" si="157"/>
        <v>0</v>
      </c>
      <c r="CV90" s="72">
        <v>300000</v>
      </c>
      <c r="CW90" s="72">
        <f t="shared" si="158"/>
        <v>0</v>
      </c>
      <c r="CX90" s="72">
        <v>300000</v>
      </c>
      <c r="CY90" s="72">
        <f t="shared" si="159"/>
        <v>0</v>
      </c>
      <c r="DA90" s="72">
        <v>0</v>
      </c>
      <c r="DB90" s="72"/>
      <c r="DC90" s="72">
        <v>0</v>
      </c>
      <c r="DD90" s="72">
        <f t="shared" si="160"/>
        <v>0</v>
      </c>
      <c r="DE90" s="72">
        <v>0</v>
      </c>
      <c r="DF90" s="72">
        <f t="shared" si="161"/>
        <v>0</v>
      </c>
      <c r="DG90" s="72">
        <v>0</v>
      </c>
      <c r="DH90" s="72">
        <f t="shared" si="162"/>
        <v>0</v>
      </c>
      <c r="DI90" s="72">
        <v>0</v>
      </c>
      <c r="DJ90" s="72">
        <f t="shared" si="163"/>
        <v>0</v>
      </c>
    </row>
    <row r="91" spans="1:114" outlineLevel="4">
      <c r="B91" s="64" t="str">
        <f t="shared" si="131"/>
        <v>A 2-0-4-4-2010</v>
      </c>
      <c r="C91" s="204" t="s">
        <v>262</v>
      </c>
      <c r="D91" s="105">
        <v>10</v>
      </c>
      <c r="E91" s="126" t="s">
        <v>342</v>
      </c>
      <c r="F91" s="127">
        <v>60000000</v>
      </c>
      <c r="G91" s="127">
        <v>0</v>
      </c>
      <c r="H91" s="127">
        <v>0</v>
      </c>
      <c r="I91" s="127"/>
      <c r="J91" s="127"/>
      <c r="K91" s="127"/>
      <c r="L91" s="127"/>
      <c r="M91" s="133"/>
      <c r="N91" s="127">
        <v>65000000</v>
      </c>
      <c r="O91" s="133"/>
      <c r="P91" s="133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>
        <f t="shared" si="110"/>
        <v>0</v>
      </c>
      <c r="AF91" s="127">
        <f t="shared" si="111"/>
        <v>65000000</v>
      </c>
      <c r="AG91" s="127"/>
      <c r="AH91" s="127"/>
      <c r="AI91" s="127"/>
      <c r="AJ91" s="127">
        <f t="shared" si="151"/>
        <v>125000000</v>
      </c>
      <c r="AK91" s="181">
        <v>1000000</v>
      </c>
      <c r="AL91" s="181">
        <v>10701240</v>
      </c>
      <c r="AM91" s="181">
        <v>539000</v>
      </c>
      <c r="AN91" s="127">
        <v>297000</v>
      </c>
      <c r="AO91" s="127">
        <v>277000</v>
      </c>
      <c r="AP91" s="127">
        <v>197200</v>
      </c>
      <c r="AQ91" s="127"/>
      <c r="AR91" s="127"/>
      <c r="AS91" s="127"/>
      <c r="AT91" s="127"/>
      <c r="AU91" s="127"/>
      <c r="AV91" s="127"/>
      <c r="AW91" s="127">
        <f t="shared" si="152"/>
        <v>13011440</v>
      </c>
      <c r="AX91" s="127">
        <v>1000000</v>
      </c>
      <c r="AY91" s="127">
        <v>701240</v>
      </c>
      <c r="AZ91" s="127">
        <v>539000</v>
      </c>
      <c r="BA91" s="127">
        <v>10296780</v>
      </c>
      <c r="BB91" s="127">
        <v>277000</v>
      </c>
      <c r="BC91" s="127">
        <v>197200</v>
      </c>
      <c r="BD91" s="127"/>
      <c r="BE91" s="127"/>
      <c r="BF91" s="127"/>
      <c r="BG91" s="127"/>
      <c r="BH91" s="127"/>
      <c r="BI91" s="127"/>
      <c r="BJ91" s="127">
        <f t="shared" si="153"/>
        <v>13011220</v>
      </c>
      <c r="BK91" s="127">
        <v>1000000</v>
      </c>
      <c r="BL91" s="127">
        <v>701240</v>
      </c>
      <c r="BM91" s="127">
        <v>539000</v>
      </c>
      <c r="BN91" s="127">
        <v>297000</v>
      </c>
      <c r="BO91" s="127">
        <v>277000</v>
      </c>
      <c r="BP91" s="127">
        <v>10196980</v>
      </c>
      <c r="BQ91" s="127"/>
      <c r="BR91" s="127"/>
      <c r="BS91" s="127"/>
      <c r="BT91" s="127"/>
      <c r="BU91" s="127"/>
      <c r="BV91" s="127"/>
      <c r="BW91" s="127">
        <f t="shared" si="154"/>
        <v>13011220</v>
      </c>
      <c r="BX91" s="127">
        <v>1000000</v>
      </c>
      <c r="BY91" s="127">
        <v>701240</v>
      </c>
      <c r="BZ91" s="127">
        <v>539000</v>
      </c>
      <c r="CA91" s="127">
        <v>297000</v>
      </c>
      <c r="CB91" s="127">
        <v>277000</v>
      </c>
      <c r="CC91" s="127">
        <v>10196980</v>
      </c>
      <c r="CD91" s="127"/>
      <c r="CE91" s="127"/>
      <c r="CF91" s="127"/>
      <c r="CG91" s="127"/>
      <c r="CH91" s="127"/>
      <c r="CI91" s="127"/>
      <c r="CJ91" s="127">
        <f t="shared" si="155"/>
        <v>13011220</v>
      </c>
      <c r="CK91" s="122">
        <f t="shared" si="104"/>
        <v>111988560</v>
      </c>
      <c r="CL91" s="122">
        <f t="shared" si="164"/>
        <v>220</v>
      </c>
      <c r="CM91" s="122">
        <f t="shared" si="165"/>
        <v>0</v>
      </c>
      <c r="CN91" s="122">
        <f t="shared" si="166"/>
        <v>0</v>
      </c>
      <c r="CO91" s="66"/>
      <c r="CP91" s="72">
        <v>125000000</v>
      </c>
      <c r="CQ91" s="72">
        <f t="shared" si="167"/>
        <v>0</v>
      </c>
      <c r="CR91" s="72">
        <v>13011440</v>
      </c>
      <c r="CS91" s="72">
        <f t="shared" si="156"/>
        <v>0</v>
      </c>
      <c r="CT91" s="72">
        <v>13011220</v>
      </c>
      <c r="CU91" s="72">
        <f t="shared" si="157"/>
        <v>0</v>
      </c>
      <c r="CV91" s="72">
        <v>13011220</v>
      </c>
      <c r="CW91" s="72">
        <f t="shared" si="158"/>
        <v>0</v>
      </c>
      <c r="CX91" s="72">
        <v>13011220</v>
      </c>
      <c r="CY91" s="72">
        <f t="shared" si="159"/>
        <v>0</v>
      </c>
      <c r="DA91" s="72">
        <v>0</v>
      </c>
      <c r="DB91" s="72"/>
      <c r="DC91" s="72">
        <v>0</v>
      </c>
      <c r="DD91" s="72">
        <f t="shared" si="160"/>
        <v>0</v>
      </c>
      <c r="DE91" s="72">
        <v>0</v>
      </c>
      <c r="DF91" s="72">
        <f t="shared" si="161"/>
        <v>0</v>
      </c>
      <c r="DG91" s="72">
        <v>0</v>
      </c>
      <c r="DH91" s="72">
        <f t="shared" si="162"/>
        <v>0</v>
      </c>
      <c r="DI91" s="72">
        <v>0</v>
      </c>
      <c r="DJ91" s="72">
        <f t="shared" si="163"/>
        <v>0</v>
      </c>
    </row>
    <row r="92" spans="1:114" outlineLevel="4">
      <c r="B92" s="64" t="str">
        <f t="shared" si="131"/>
        <v>A 2-0-4-4-2110</v>
      </c>
      <c r="C92" s="204" t="s">
        <v>263</v>
      </c>
      <c r="D92" s="105">
        <v>10</v>
      </c>
      <c r="E92" s="126" t="s">
        <v>219</v>
      </c>
      <c r="F92" s="127">
        <v>5000000</v>
      </c>
      <c r="G92" s="127">
        <v>0</v>
      </c>
      <c r="H92" s="127">
        <v>0</v>
      </c>
      <c r="I92" s="127"/>
      <c r="J92" s="127"/>
      <c r="K92" s="127"/>
      <c r="L92" s="127"/>
      <c r="M92" s="133"/>
      <c r="N92" s="133"/>
      <c r="O92" s="133"/>
      <c r="P92" s="133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>
        <f t="shared" si="110"/>
        <v>0</v>
      </c>
      <c r="AF92" s="127">
        <f t="shared" si="111"/>
        <v>0</v>
      </c>
      <c r="AG92" s="127"/>
      <c r="AH92" s="127"/>
      <c r="AI92" s="127"/>
      <c r="AJ92" s="127">
        <f t="shared" si="151"/>
        <v>5000000</v>
      </c>
      <c r="AK92" s="181">
        <v>300000</v>
      </c>
      <c r="AL92" s="181">
        <v>89190</v>
      </c>
      <c r="AM92" s="181">
        <v>0</v>
      </c>
      <c r="AN92" s="127">
        <v>0</v>
      </c>
      <c r="AO92" s="127">
        <v>0</v>
      </c>
      <c r="AP92" s="127">
        <v>0</v>
      </c>
      <c r="AQ92" s="127"/>
      <c r="AR92" s="127"/>
      <c r="AS92" s="127"/>
      <c r="AT92" s="127"/>
      <c r="AU92" s="127"/>
      <c r="AV92" s="127"/>
      <c r="AW92" s="127">
        <f t="shared" si="152"/>
        <v>389190</v>
      </c>
      <c r="AX92" s="127">
        <v>300000</v>
      </c>
      <c r="AY92" s="127">
        <v>89190</v>
      </c>
      <c r="AZ92" s="127">
        <v>0</v>
      </c>
      <c r="BA92" s="127">
        <v>0</v>
      </c>
      <c r="BB92" s="127">
        <v>0</v>
      </c>
      <c r="BC92" s="127">
        <v>0</v>
      </c>
      <c r="BD92" s="127"/>
      <c r="BE92" s="127"/>
      <c r="BF92" s="127"/>
      <c r="BG92" s="127"/>
      <c r="BH92" s="127"/>
      <c r="BI92" s="127"/>
      <c r="BJ92" s="127">
        <f t="shared" si="153"/>
        <v>389190</v>
      </c>
      <c r="BK92" s="127">
        <v>300000</v>
      </c>
      <c r="BL92" s="127">
        <v>89190</v>
      </c>
      <c r="BM92" s="127">
        <v>0</v>
      </c>
      <c r="BN92" s="127">
        <v>0</v>
      </c>
      <c r="BO92" s="127">
        <v>0</v>
      </c>
      <c r="BP92" s="127">
        <v>0</v>
      </c>
      <c r="BQ92" s="127"/>
      <c r="BR92" s="127"/>
      <c r="BS92" s="127"/>
      <c r="BT92" s="127"/>
      <c r="BU92" s="127"/>
      <c r="BV92" s="127"/>
      <c r="BW92" s="127">
        <f t="shared" si="154"/>
        <v>389190</v>
      </c>
      <c r="BX92" s="127">
        <v>300000</v>
      </c>
      <c r="BY92" s="127">
        <v>89190</v>
      </c>
      <c r="BZ92" s="127">
        <v>0</v>
      </c>
      <c r="CA92" s="127">
        <v>0</v>
      </c>
      <c r="CB92" s="127">
        <v>0</v>
      </c>
      <c r="CC92" s="127">
        <v>0</v>
      </c>
      <c r="CD92" s="127"/>
      <c r="CE92" s="127"/>
      <c r="CF92" s="127"/>
      <c r="CG92" s="127"/>
      <c r="CH92" s="127"/>
      <c r="CI92" s="127"/>
      <c r="CJ92" s="127">
        <f t="shared" si="155"/>
        <v>389190</v>
      </c>
      <c r="CK92" s="122">
        <f t="shared" si="104"/>
        <v>4610810</v>
      </c>
      <c r="CL92" s="122">
        <f t="shared" si="164"/>
        <v>0</v>
      </c>
      <c r="CM92" s="122">
        <f t="shared" si="165"/>
        <v>0</v>
      </c>
      <c r="CN92" s="122">
        <f t="shared" si="166"/>
        <v>0</v>
      </c>
      <c r="CO92" s="66"/>
      <c r="CP92" s="72">
        <v>5000000</v>
      </c>
      <c r="CQ92" s="72">
        <f t="shared" si="167"/>
        <v>0</v>
      </c>
      <c r="CR92" s="72">
        <v>389190</v>
      </c>
      <c r="CS92" s="72">
        <f t="shared" si="156"/>
        <v>0</v>
      </c>
      <c r="CT92" s="72">
        <v>389190</v>
      </c>
      <c r="CU92" s="72">
        <f t="shared" si="157"/>
        <v>0</v>
      </c>
      <c r="CV92" s="72">
        <v>389190</v>
      </c>
      <c r="CW92" s="72">
        <f t="shared" si="158"/>
        <v>0</v>
      </c>
      <c r="CX92" s="72">
        <v>389190</v>
      </c>
      <c r="CY92" s="72">
        <f t="shared" si="159"/>
        <v>0</v>
      </c>
      <c r="DA92" s="72">
        <v>0</v>
      </c>
      <c r="DB92" s="72"/>
      <c r="DC92" s="72">
        <v>0</v>
      </c>
      <c r="DD92" s="72">
        <f t="shared" si="160"/>
        <v>0</v>
      </c>
      <c r="DE92" s="72">
        <v>0</v>
      </c>
      <c r="DF92" s="72">
        <f t="shared" si="161"/>
        <v>0</v>
      </c>
      <c r="DG92" s="72">
        <v>0</v>
      </c>
      <c r="DH92" s="72">
        <f t="shared" si="162"/>
        <v>0</v>
      </c>
      <c r="DI92" s="72">
        <v>0</v>
      </c>
      <c r="DJ92" s="72">
        <f t="shared" si="163"/>
        <v>0</v>
      </c>
    </row>
    <row r="93" spans="1:114" outlineLevel="4">
      <c r="B93" s="64" t="str">
        <f t="shared" si="131"/>
        <v>A 2-0-4-4-2310</v>
      </c>
      <c r="C93" s="204" t="s">
        <v>264</v>
      </c>
      <c r="D93" s="105">
        <v>10</v>
      </c>
      <c r="E93" s="126" t="s">
        <v>220</v>
      </c>
      <c r="F93" s="127">
        <v>300000000</v>
      </c>
      <c r="G93" s="127">
        <v>0</v>
      </c>
      <c r="H93" s="127">
        <v>0</v>
      </c>
      <c r="I93" s="127"/>
      <c r="J93" s="127"/>
      <c r="K93" s="127"/>
      <c r="L93" s="127"/>
      <c r="M93" s="133"/>
      <c r="N93" s="127">
        <v>82500000</v>
      </c>
      <c r="O93" s="133"/>
      <c r="P93" s="133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>
        <f t="shared" si="110"/>
        <v>0</v>
      </c>
      <c r="AF93" s="127">
        <f t="shared" si="111"/>
        <v>82500000</v>
      </c>
      <c r="AG93" s="127"/>
      <c r="AH93" s="127"/>
      <c r="AI93" s="127"/>
      <c r="AJ93" s="127">
        <f t="shared" si="151"/>
        <v>382500000</v>
      </c>
      <c r="AK93" s="181">
        <v>1000000</v>
      </c>
      <c r="AL93" s="181">
        <v>50974726</v>
      </c>
      <c r="AM93" s="181">
        <v>87554160</v>
      </c>
      <c r="AN93" s="127">
        <v>3986000</v>
      </c>
      <c r="AO93" s="127">
        <v>1024840</v>
      </c>
      <c r="AP93" s="127">
        <v>154600</v>
      </c>
      <c r="AQ93" s="127"/>
      <c r="AR93" s="127"/>
      <c r="AS93" s="127"/>
      <c r="AT93" s="127"/>
      <c r="AU93" s="127"/>
      <c r="AV93" s="127"/>
      <c r="AW93" s="127">
        <f t="shared" si="152"/>
        <v>144694326</v>
      </c>
      <c r="AX93" s="127">
        <v>1000000</v>
      </c>
      <c r="AY93" s="127">
        <v>210400</v>
      </c>
      <c r="AZ93" s="127">
        <v>17554160</v>
      </c>
      <c r="BA93" s="127">
        <v>4074856</v>
      </c>
      <c r="BB93" s="127">
        <v>4272840</v>
      </c>
      <c r="BC93" s="127">
        <v>154600</v>
      </c>
      <c r="BD93" s="127"/>
      <c r="BE93" s="127"/>
      <c r="BF93" s="127"/>
      <c r="BG93" s="127"/>
      <c r="BH93" s="127"/>
      <c r="BI93" s="127"/>
      <c r="BJ93" s="127">
        <f t="shared" si="153"/>
        <v>27266856</v>
      </c>
      <c r="BK93" s="127">
        <v>1000000</v>
      </c>
      <c r="BL93" s="127">
        <v>210400</v>
      </c>
      <c r="BM93" s="127">
        <v>346000</v>
      </c>
      <c r="BN93" s="127">
        <v>738000</v>
      </c>
      <c r="BO93" s="127">
        <v>4361696</v>
      </c>
      <c r="BP93" s="127">
        <v>1830800</v>
      </c>
      <c r="BQ93" s="127"/>
      <c r="BR93" s="127"/>
      <c r="BS93" s="127"/>
      <c r="BT93" s="127"/>
      <c r="BU93" s="127"/>
      <c r="BV93" s="127"/>
      <c r="BW93" s="127">
        <f t="shared" si="154"/>
        <v>8486896</v>
      </c>
      <c r="BX93" s="127">
        <v>1000000</v>
      </c>
      <c r="BY93" s="127">
        <v>210400</v>
      </c>
      <c r="BZ93" s="127">
        <v>346000</v>
      </c>
      <c r="CA93" s="127">
        <v>738000</v>
      </c>
      <c r="CB93" s="127">
        <v>4361696</v>
      </c>
      <c r="CC93" s="127">
        <v>1830800</v>
      </c>
      <c r="CD93" s="127"/>
      <c r="CE93" s="127"/>
      <c r="CF93" s="127"/>
      <c r="CG93" s="127"/>
      <c r="CH93" s="127"/>
      <c r="CI93" s="127"/>
      <c r="CJ93" s="127">
        <f t="shared" si="155"/>
        <v>8486896</v>
      </c>
      <c r="CK93" s="122">
        <f t="shared" si="104"/>
        <v>237805674</v>
      </c>
      <c r="CL93" s="122">
        <f t="shared" si="164"/>
        <v>117427470</v>
      </c>
      <c r="CM93" s="122">
        <f t="shared" si="165"/>
        <v>18779960</v>
      </c>
      <c r="CN93" s="122">
        <f t="shared" si="166"/>
        <v>0</v>
      </c>
      <c r="CO93" s="66"/>
      <c r="CP93" s="72">
        <v>382500000</v>
      </c>
      <c r="CQ93" s="72">
        <f t="shared" si="167"/>
        <v>0</v>
      </c>
      <c r="CR93" s="72">
        <v>144694326</v>
      </c>
      <c r="CS93" s="72">
        <f t="shared" si="156"/>
        <v>0</v>
      </c>
      <c r="CT93" s="72">
        <v>27266856</v>
      </c>
      <c r="CU93" s="72">
        <f t="shared" si="157"/>
        <v>0</v>
      </c>
      <c r="CV93" s="72">
        <v>8486896</v>
      </c>
      <c r="CW93" s="72">
        <f t="shared" si="158"/>
        <v>0</v>
      </c>
      <c r="CX93" s="72">
        <v>8486896</v>
      </c>
      <c r="CY93" s="72">
        <f t="shared" si="159"/>
        <v>0</v>
      </c>
      <c r="DA93" s="72">
        <v>0</v>
      </c>
      <c r="DB93" s="72"/>
      <c r="DC93" s="72">
        <v>0</v>
      </c>
      <c r="DD93" s="72">
        <f t="shared" si="160"/>
        <v>0</v>
      </c>
      <c r="DE93" s="72">
        <v>0</v>
      </c>
      <c r="DF93" s="72">
        <f t="shared" si="161"/>
        <v>0</v>
      </c>
      <c r="DG93" s="72">
        <v>0</v>
      </c>
      <c r="DH93" s="72">
        <f t="shared" si="162"/>
        <v>0</v>
      </c>
      <c r="DI93" s="72">
        <v>0</v>
      </c>
      <c r="DJ93" s="72">
        <f t="shared" si="163"/>
        <v>0</v>
      </c>
    </row>
    <row r="94" spans="1:114" outlineLevel="3">
      <c r="A94" s="204" t="s">
        <v>162</v>
      </c>
      <c r="C94" s="204" t="s">
        <v>162</v>
      </c>
      <c r="D94" s="105">
        <v>10</v>
      </c>
      <c r="E94" s="132" t="s">
        <v>163</v>
      </c>
      <c r="F94" s="133">
        <f>SUM(F95:F104)</f>
        <v>3280240000</v>
      </c>
      <c r="G94" s="133">
        <f t="shared" ref="G94:AL94" si="168">SUM(G95:G104)</f>
        <v>3000000</v>
      </c>
      <c r="H94" s="133">
        <f t="shared" si="168"/>
        <v>0</v>
      </c>
      <c r="I94" s="133">
        <f t="shared" si="168"/>
        <v>0</v>
      </c>
      <c r="J94" s="133">
        <f t="shared" si="168"/>
        <v>0</v>
      </c>
      <c r="K94" s="133">
        <f t="shared" si="168"/>
        <v>30000000</v>
      </c>
      <c r="L94" s="133">
        <f t="shared" si="168"/>
        <v>0</v>
      </c>
      <c r="M94" s="133">
        <f t="shared" si="168"/>
        <v>0</v>
      </c>
      <c r="N94" s="133">
        <f t="shared" si="168"/>
        <v>1390000000</v>
      </c>
      <c r="O94" s="133">
        <f t="shared" si="168"/>
        <v>40600000</v>
      </c>
      <c r="P94" s="133">
        <f t="shared" si="168"/>
        <v>0</v>
      </c>
      <c r="Q94" s="133">
        <f t="shared" si="168"/>
        <v>29000000</v>
      </c>
      <c r="R94" s="133">
        <f t="shared" si="168"/>
        <v>0</v>
      </c>
      <c r="S94" s="133">
        <f t="shared" si="168"/>
        <v>0</v>
      </c>
      <c r="T94" s="133">
        <f t="shared" si="168"/>
        <v>0</v>
      </c>
      <c r="U94" s="133">
        <f t="shared" si="168"/>
        <v>0</v>
      </c>
      <c r="V94" s="133">
        <f t="shared" si="168"/>
        <v>0</v>
      </c>
      <c r="W94" s="133">
        <f t="shared" si="168"/>
        <v>0</v>
      </c>
      <c r="X94" s="133">
        <f t="shared" si="168"/>
        <v>0</v>
      </c>
      <c r="Y94" s="133">
        <f t="shared" si="168"/>
        <v>0</v>
      </c>
      <c r="Z94" s="133">
        <f t="shared" si="168"/>
        <v>0</v>
      </c>
      <c r="AA94" s="133">
        <f t="shared" si="168"/>
        <v>0</v>
      </c>
      <c r="AB94" s="133">
        <f t="shared" si="168"/>
        <v>0</v>
      </c>
      <c r="AC94" s="133">
        <f t="shared" si="168"/>
        <v>0</v>
      </c>
      <c r="AD94" s="133">
        <f t="shared" si="168"/>
        <v>0</v>
      </c>
      <c r="AE94" s="133">
        <f t="shared" si="110"/>
        <v>102600000</v>
      </c>
      <c r="AF94" s="133">
        <f t="shared" si="111"/>
        <v>1390000000</v>
      </c>
      <c r="AG94" s="133">
        <f t="shared" si="168"/>
        <v>0</v>
      </c>
      <c r="AH94" s="133">
        <f t="shared" si="168"/>
        <v>0</v>
      </c>
      <c r="AI94" s="133">
        <f t="shared" si="168"/>
        <v>0</v>
      </c>
      <c r="AJ94" s="133">
        <f>+SUM(AJ95:AJ104)</f>
        <v>4567640000</v>
      </c>
      <c r="AK94" s="133">
        <f t="shared" si="168"/>
        <v>1369276822</v>
      </c>
      <c r="AL94" s="133">
        <f t="shared" si="168"/>
        <v>105963423</v>
      </c>
      <c r="AM94" s="133">
        <f t="shared" ref="AM94:BR94" si="169">SUM(AM95:AM104)</f>
        <v>89940682</v>
      </c>
      <c r="AN94" s="133">
        <f t="shared" si="169"/>
        <v>108979875</v>
      </c>
      <c r="AO94" s="133">
        <f t="shared" si="169"/>
        <v>463851100</v>
      </c>
      <c r="AP94" s="133">
        <f t="shared" si="169"/>
        <v>657841474</v>
      </c>
      <c r="AQ94" s="133">
        <f t="shared" si="169"/>
        <v>0</v>
      </c>
      <c r="AR94" s="133">
        <f t="shared" si="169"/>
        <v>0</v>
      </c>
      <c r="AS94" s="133">
        <f t="shared" si="169"/>
        <v>0</v>
      </c>
      <c r="AT94" s="133">
        <f t="shared" si="169"/>
        <v>0</v>
      </c>
      <c r="AU94" s="133">
        <f t="shared" si="169"/>
        <v>0</v>
      </c>
      <c r="AV94" s="133">
        <f t="shared" si="169"/>
        <v>0</v>
      </c>
      <c r="AW94" s="133">
        <f t="shared" si="169"/>
        <v>2795853376</v>
      </c>
      <c r="AX94" s="133">
        <f t="shared" si="169"/>
        <v>203764454</v>
      </c>
      <c r="AY94" s="133">
        <f t="shared" si="169"/>
        <v>20307422</v>
      </c>
      <c r="AZ94" s="133">
        <f t="shared" si="169"/>
        <v>163257176</v>
      </c>
      <c r="BA94" s="133">
        <f t="shared" si="169"/>
        <v>73835080</v>
      </c>
      <c r="BB94" s="133">
        <f t="shared" si="169"/>
        <v>18615476</v>
      </c>
      <c r="BC94" s="133">
        <f t="shared" si="169"/>
        <v>1728856238</v>
      </c>
      <c r="BD94" s="133">
        <f t="shared" si="169"/>
        <v>0</v>
      </c>
      <c r="BE94" s="133">
        <f t="shared" si="169"/>
        <v>0</v>
      </c>
      <c r="BF94" s="133">
        <f t="shared" si="169"/>
        <v>0</v>
      </c>
      <c r="BG94" s="133">
        <f t="shared" si="169"/>
        <v>0</v>
      </c>
      <c r="BH94" s="133">
        <f t="shared" si="169"/>
        <v>0</v>
      </c>
      <c r="BI94" s="133">
        <f t="shared" si="169"/>
        <v>0</v>
      </c>
      <c r="BJ94" s="133">
        <f t="shared" si="169"/>
        <v>2208635846</v>
      </c>
      <c r="BK94" s="133">
        <f t="shared" si="169"/>
        <v>15561096</v>
      </c>
      <c r="BL94" s="133">
        <f t="shared" si="169"/>
        <v>12926096</v>
      </c>
      <c r="BM94" s="133">
        <f t="shared" si="169"/>
        <v>23882643</v>
      </c>
      <c r="BN94" s="133">
        <f t="shared" si="169"/>
        <v>59017766</v>
      </c>
      <c r="BO94" s="133">
        <f t="shared" si="169"/>
        <v>33216780</v>
      </c>
      <c r="BP94" s="133">
        <f t="shared" si="169"/>
        <v>43427157</v>
      </c>
      <c r="BQ94" s="133">
        <f t="shared" si="169"/>
        <v>0</v>
      </c>
      <c r="BR94" s="133">
        <f t="shared" si="169"/>
        <v>0</v>
      </c>
      <c r="BS94" s="133">
        <f t="shared" ref="BS94:CJ94" si="170">SUM(BS95:BS104)</f>
        <v>0</v>
      </c>
      <c r="BT94" s="133">
        <f t="shared" si="170"/>
        <v>0</v>
      </c>
      <c r="BU94" s="133">
        <f t="shared" si="170"/>
        <v>0</v>
      </c>
      <c r="BV94" s="133">
        <f t="shared" si="170"/>
        <v>0</v>
      </c>
      <c r="BW94" s="133">
        <f t="shared" si="170"/>
        <v>188031538</v>
      </c>
      <c r="BX94" s="133">
        <f t="shared" si="170"/>
        <v>15561096</v>
      </c>
      <c r="BY94" s="133">
        <f t="shared" si="170"/>
        <v>12926096</v>
      </c>
      <c r="BZ94" s="133">
        <f t="shared" si="170"/>
        <v>23882643</v>
      </c>
      <c r="CA94" s="133">
        <f t="shared" si="170"/>
        <v>59017766</v>
      </c>
      <c r="CB94" s="133">
        <f t="shared" si="170"/>
        <v>33216780</v>
      </c>
      <c r="CC94" s="133">
        <f t="shared" si="170"/>
        <v>43427157</v>
      </c>
      <c r="CD94" s="133">
        <f t="shared" si="170"/>
        <v>0</v>
      </c>
      <c r="CE94" s="133">
        <f t="shared" si="170"/>
        <v>0</v>
      </c>
      <c r="CF94" s="133">
        <f t="shared" si="170"/>
        <v>0</v>
      </c>
      <c r="CG94" s="133">
        <f t="shared" si="170"/>
        <v>0</v>
      </c>
      <c r="CH94" s="133">
        <f t="shared" si="170"/>
        <v>0</v>
      </c>
      <c r="CI94" s="133">
        <f t="shared" si="170"/>
        <v>0</v>
      </c>
      <c r="CJ94" s="133">
        <f t="shared" si="170"/>
        <v>188031538</v>
      </c>
      <c r="CK94" s="122">
        <f t="shared" si="104"/>
        <v>1771786624</v>
      </c>
      <c r="CL94" s="122">
        <f t="shared" si="164"/>
        <v>587217530</v>
      </c>
      <c r="CM94" s="122">
        <f t="shared" si="165"/>
        <v>2020604308</v>
      </c>
      <c r="CN94" s="122">
        <f t="shared" si="166"/>
        <v>0</v>
      </c>
      <c r="CO94" s="66"/>
      <c r="CP94" s="77">
        <f>SUM(CP95:CP104)</f>
        <v>4567640000</v>
      </c>
      <c r="CQ94" s="77">
        <f t="shared" si="167"/>
        <v>0</v>
      </c>
      <c r="CR94" s="77">
        <f>SUM(CR95:CR104)</f>
        <v>2795853376</v>
      </c>
      <c r="CS94" s="77">
        <f>SUM(CS95:CS104)</f>
        <v>0</v>
      </c>
      <c r="CT94" s="77">
        <f>SUM(CT95:CT104)</f>
        <v>2208635846</v>
      </c>
      <c r="CU94" s="77">
        <f t="shared" ref="CU94:CU128" si="171">+CT94-BJ94</f>
        <v>0</v>
      </c>
      <c r="CV94" s="77">
        <f>SUM(CV95:CV104)</f>
        <v>188031538</v>
      </c>
      <c r="CW94" s="77">
        <f>SUM(CW95:CW104)</f>
        <v>0</v>
      </c>
      <c r="CX94" s="77">
        <f>SUM(CX95:CX104)</f>
        <v>188031538</v>
      </c>
      <c r="CY94" s="72">
        <f>+CX94-CJ94</f>
        <v>0</v>
      </c>
      <c r="DA94" s="77">
        <f>SUM(DA95:DA104)</f>
        <v>0</v>
      </c>
      <c r="DB94" s="77"/>
      <c r="DC94" s="77">
        <f>SUM(DC95:DC104)</f>
        <v>0</v>
      </c>
      <c r="DD94" s="77">
        <f>SUM(DD95:DD104)</f>
        <v>0</v>
      </c>
      <c r="DE94" s="77">
        <f>SUM(DE95:DE104)</f>
        <v>0</v>
      </c>
      <c r="DF94" s="77">
        <f t="shared" si="161"/>
        <v>0</v>
      </c>
      <c r="DG94" s="77">
        <f>SUM(DG95:DG104)</f>
        <v>0</v>
      </c>
      <c r="DH94" s="77">
        <f>SUM(DH95:DH104)</f>
        <v>0</v>
      </c>
      <c r="DI94" s="77">
        <f>SUM(DI95:DI104)</f>
        <v>0</v>
      </c>
      <c r="DJ94" s="72">
        <f>+DI94-CU94</f>
        <v>0</v>
      </c>
    </row>
    <row r="95" spans="1:114" outlineLevel="4">
      <c r="B95" s="64" t="str">
        <f t="shared" si="131"/>
        <v>A 2-0-4-5-110</v>
      </c>
      <c r="C95" s="204" t="s">
        <v>265</v>
      </c>
      <c r="D95" s="105">
        <v>10</v>
      </c>
      <c r="E95" s="126" t="s">
        <v>343</v>
      </c>
      <c r="F95" s="127">
        <v>541240000</v>
      </c>
      <c r="G95" s="127">
        <v>3000000</v>
      </c>
      <c r="H95" s="127">
        <v>0</v>
      </c>
      <c r="I95" s="127"/>
      <c r="J95" s="127"/>
      <c r="K95" s="127">
        <v>30000000</v>
      </c>
      <c r="L95" s="127"/>
      <c r="M95" s="133"/>
      <c r="N95" s="127">
        <v>350000000</v>
      </c>
      <c r="O95" s="127">
        <v>40600000</v>
      </c>
      <c r="P95" s="133"/>
      <c r="Q95" s="127">
        <v>29000000</v>
      </c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>
        <f t="shared" si="110"/>
        <v>102600000</v>
      </c>
      <c r="AF95" s="127">
        <f t="shared" si="111"/>
        <v>350000000</v>
      </c>
      <c r="AG95" s="127"/>
      <c r="AH95" s="127"/>
      <c r="AI95" s="127"/>
      <c r="AJ95" s="127">
        <f t="shared" ref="AJ95:AJ104" si="172">+F95-AE95+AF95</f>
        <v>788640000</v>
      </c>
      <c r="AK95" s="181">
        <v>1500000</v>
      </c>
      <c r="AL95" s="181">
        <v>4942422</v>
      </c>
      <c r="AM95" s="181">
        <v>415000</v>
      </c>
      <c r="AN95" s="127">
        <v>60138000</v>
      </c>
      <c r="AO95" s="127">
        <v>350000</v>
      </c>
      <c r="AP95" s="127">
        <v>5371600</v>
      </c>
      <c r="AQ95" s="127"/>
      <c r="AR95" s="127"/>
      <c r="AS95" s="127"/>
      <c r="AT95" s="127"/>
      <c r="AU95" s="127"/>
      <c r="AV95" s="127"/>
      <c r="AW95" s="127">
        <f t="shared" ref="AW95:AW104" si="173">+SUM(AK95:AV95)</f>
        <v>72717022</v>
      </c>
      <c r="AX95" s="127">
        <v>1500000</v>
      </c>
      <c r="AY95" s="127">
        <v>4942422</v>
      </c>
      <c r="AZ95" s="127">
        <v>415000</v>
      </c>
      <c r="BA95" s="127">
        <v>800000</v>
      </c>
      <c r="BB95" s="127">
        <v>350000</v>
      </c>
      <c r="BC95" s="127">
        <v>37689539</v>
      </c>
      <c r="BD95" s="127"/>
      <c r="BE95" s="127"/>
      <c r="BF95" s="127"/>
      <c r="BG95" s="127"/>
      <c r="BH95" s="127"/>
      <c r="BI95" s="127"/>
      <c r="BJ95" s="127">
        <f t="shared" ref="BJ95:BJ104" si="174">+SUM(AX95:BI95)</f>
        <v>45696961</v>
      </c>
      <c r="BK95" s="127">
        <v>1000000</v>
      </c>
      <c r="BL95" s="127">
        <v>1000000</v>
      </c>
      <c r="BM95" s="127">
        <v>415000</v>
      </c>
      <c r="BN95" s="127">
        <v>4742422</v>
      </c>
      <c r="BO95" s="127">
        <v>350000</v>
      </c>
      <c r="BP95" s="127">
        <v>1497600</v>
      </c>
      <c r="BQ95" s="127"/>
      <c r="BR95" s="127"/>
      <c r="BS95" s="127"/>
      <c r="BT95" s="127"/>
      <c r="BU95" s="127"/>
      <c r="BV95" s="127"/>
      <c r="BW95" s="127">
        <f t="shared" ref="BW95:BW104" si="175">+SUM(BK95:BV95)</f>
        <v>9005022</v>
      </c>
      <c r="BX95" s="127">
        <v>1000000</v>
      </c>
      <c r="BY95" s="127">
        <v>1000000</v>
      </c>
      <c r="BZ95" s="127">
        <v>415000</v>
      </c>
      <c r="CA95" s="127">
        <v>4742422</v>
      </c>
      <c r="CB95" s="127">
        <v>350000</v>
      </c>
      <c r="CC95" s="127">
        <v>1497600</v>
      </c>
      <c r="CD95" s="127"/>
      <c r="CE95" s="127"/>
      <c r="CF95" s="127"/>
      <c r="CG95" s="127"/>
      <c r="CH95" s="127"/>
      <c r="CI95" s="127"/>
      <c r="CJ95" s="127">
        <f t="shared" ref="CJ95:CJ104" si="176">+SUM(BX95:CI95)</f>
        <v>9005022</v>
      </c>
      <c r="CK95" s="122">
        <f t="shared" si="104"/>
        <v>715922978</v>
      </c>
      <c r="CL95" s="122">
        <f t="shared" si="164"/>
        <v>27020061</v>
      </c>
      <c r="CM95" s="122">
        <f t="shared" si="165"/>
        <v>36691939</v>
      </c>
      <c r="CN95" s="122">
        <f t="shared" si="166"/>
        <v>0</v>
      </c>
      <c r="CO95" s="66"/>
      <c r="CP95" s="72">
        <v>788640000</v>
      </c>
      <c r="CQ95" s="72">
        <f t="shared" si="167"/>
        <v>0</v>
      </c>
      <c r="CR95" s="72">
        <v>72717022</v>
      </c>
      <c r="CS95" s="72">
        <f t="shared" ref="CS95:CS104" si="177">+AW95-CR95</f>
        <v>0</v>
      </c>
      <c r="CT95" s="72">
        <v>45696961</v>
      </c>
      <c r="CU95" s="72">
        <f t="shared" si="171"/>
        <v>0</v>
      </c>
      <c r="CV95" s="72">
        <v>9005022</v>
      </c>
      <c r="CW95" s="72">
        <f t="shared" ref="CW95:CW104" si="178">+BW95-CV95</f>
        <v>0</v>
      </c>
      <c r="CX95" s="72">
        <v>9005022</v>
      </c>
      <c r="CY95" s="72">
        <f t="shared" ref="CY95:CY104" si="179">+CJ95-CX95</f>
        <v>0</v>
      </c>
      <c r="DA95" s="72">
        <v>0</v>
      </c>
      <c r="DB95" s="72"/>
      <c r="DC95" s="72">
        <v>0</v>
      </c>
      <c r="DD95" s="72">
        <f t="shared" ref="DD95:DD104" si="180">+BH95-DC95</f>
        <v>0</v>
      </c>
      <c r="DE95" s="72">
        <v>0</v>
      </c>
      <c r="DF95" s="72">
        <f t="shared" si="161"/>
        <v>0</v>
      </c>
      <c r="DG95" s="72">
        <v>0</v>
      </c>
      <c r="DH95" s="72">
        <f t="shared" ref="DH95:DH104" si="181">+CH95-DG95</f>
        <v>0</v>
      </c>
      <c r="DI95" s="72">
        <v>0</v>
      </c>
      <c r="DJ95" s="72">
        <f t="shared" ref="DJ95:DJ104" si="182">+CU95-DI95</f>
        <v>0</v>
      </c>
    </row>
    <row r="96" spans="1:114" outlineLevel="4">
      <c r="B96" s="64" t="str">
        <f t="shared" si="131"/>
        <v>A 2-0-4-5-210</v>
      </c>
      <c r="C96" s="204" t="s">
        <v>266</v>
      </c>
      <c r="D96" s="105">
        <v>10</v>
      </c>
      <c r="E96" s="126" t="s">
        <v>224</v>
      </c>
      <c r="F96" s="127">
        <v>100000000</v>
      </c>
      <c r="G96" s="127">
        <v>0</v>
      </c>
      <c r="H96" s="127">
        <v>0</v>
      </c>
      <c r="I96" s="127"/>
      <c r="J96" s="127"/>
      <c r="K96" s="127"/>
      <c r="L96" s="127"/>
      <c r="M96" s="133"/>
      <c r="N96" s="127">
        <v>50000000</v>
      </c>
      <c r="O96" s="133"/>
      <c r="P96" s="133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>
        <f t="shared" si="110"/>
        <v>0</v>
      </c>
      <c r="AF96" s="127">
        <f t="shared" si="111"/>
        <v>50000000</v>
      </c>
      <c r="AG96" s="127"/>
      <c r="AH96" s="127"/>
      <c r="AI96" s="127"/>
      <c r="AJ96" s="127">
        <f t="shared" si="172"/>
        <v>150000000</v>
      </c>
      <c r="AK96" s="181">
        <v>1000000</v>
      </c>
      <c r="AL96" s="181">
        <v>27536400</v>
      </c>
      <c r="AM96" s="181">
        <v>9809212</v>
      </c>
      <c r="AN96" s="127">
        <v>19533500</v>
      </c>
      <c r="AO96" s="127">
        <v>10600000</v>
      </c>
      <c r="AP96" s="127">
        <v>6201000</v>
      </c>
      <c r="AQ96" s="127"/>
      <c r="AR96" s="127"/>
      <c r="AS96" s="127"/>
      <c r="AT96" s="127"/>
      <c r="AU96" s="127"/>
      <c r="AV96" s="127"/>
      <c r="AW96" s="127">
        <f t="shared" si="173"/>
        <v>74680112</v>
      </c>
      <c r="AX96" s="127">
        <v>1000000</v>
      </c>
      <c r="AY96" s="127">
        <v>174000</v>
      </c>
      <c r="AZ96" s="127">
        <v>16309600</v>
      </c>
      <c r="BA96" s="127">
        <v>1100000</v>
      </c>
      <c r="BB96" s="127">
        <v>7755200</v>
      </c>
      <c r="BC96" s="127">
        <v>6047080</v>
      </c>
      <c r="BD96" s="127"/>
      <c r="BE96" s="127"/>
      <c r="BF96" s="127"/>
      <c r="BG96" s="127"/>
      <c r="BH96" s="127"/>
      <c r="BI96" s="127"/>
      <c r="BJ96" s="127">
        <f t="shared" si="174"/>
        <v>32385880</v>
      </c>
      <c r="BK96" s="127">
        <v>1000000</v>
      </c>
      <c r="BL96" s="127">
        <v>174000</v>
      </c>
      <c r="BM96" s="127">
        <v>0</v>
      </c>
      <c r="BN96" s="127">
        <v>0</v>
      </c>
      <c r="BO96" s="127">
        <v>0</v>
      </c>
      <c r="BP96" s="127">
        <v>174000</v>
      </c>
      <c r="BQ96" s="127"/>
      <c r="BR96" s="127"/>
      <c r="BS96" s="127"/>
      <c r="BT96" s="127"/>
      <c r="BU96" s="127"/>
      <c r="BV96" s="127"/>
      <c r="BW96" s="127">
        <f t="shared" si="175"/>
        <v>1348000</v>
      </c>
      <c r="BX96" s="127">
        <v>1000000</v>
      </c>
      <c r="BY96" s="127">
        <v>174000</v>
      </c>
      <c r="BZ96" s="127">
        <v>0</v>
      </c>
      <c r="CA96" s="127">
        <v>0</v>
      </c>
      <c r="CB96" s="127">
        <v>0</v>
      </c>
      <c r="CC96" s="127">
        <v>174000</v>
      </c>
      <c r="CD96" s="127"/>
      <c r="CE96" s="127"/>
      <c r="CF96" s="127"/>
      <c r="CG96" s="127"/>
      <c r="CH96" s="127"/>
      <c r="CI96" s="127"/>
      <c r="CJ96" s="127">
        <f t="shared" si="176"/>
        <v>1348000</v>
      </c>
      <c r="CK96" s="122">
        <f t="shared" si="104"/>
        <v>75319888</v>
      </c>
      <c r="CL96" s="122">
        <f t="shared" si="164"/>
        <v>42294232</v>
      </c>
      <c r="CM96" s="122">
        <f t="shared" si="165"/>
        <v>31037880</v>
      </c>
      <c r="CN96" s="122">
        <f t="shared" si="166"/>
        <v>0</v>
      </c>
      <c r="CO96" s="66"/>
      <c r="CP96" s="72">
        <v>150000000</v>
      </c>
      <c r="CQ96" s="72">
        <f t="shared" si="167"/>
        <v>0</v>
      </c>
      <c r="CR96" s="72">
        <v>74680112</v>
      </c>
      <c r="CS96" s="72">
        <f t="shared" si="177"/>
        <v>0</v>
      </c>
      <c r="CT96" s="72">
        <v>32385880</v>
      </c>
      <c r="CU96" s="72">
        <f t="shared" si="171"/>
        <v>0</v>
      </c>
      <c r="CV96" s="72">
        <v>1348000</v>
      </c>
      <c r="CW96" s="72">
        <f t="shared" si="178"/>
        <v>0</v>
      </c>
      <c r="CX96" s="72">
        <v>1348000</v>
      </c>
      <c r="CY96" s="72">
        <f t="shared" si="179"/>
        <v>0</v>
      </c>
      <c r="DA96" s="72">
        <v>0</v>
      </c>
      <c r="DB96" s="72"/>
      <c r="DC96" s="72">
        <v>0</v>
      </c>
      <c r="DD96" s="72">
        <f t="shared" si="180"/>
        <v>0</v>
      </c>
      <c r="DE96" s="72">
        <v>0</v>
      </c>
      <c r="DF96" s="72">
        <f t="shared" si="161"/>
        <v>0</v>
      </c>
      <c r="DG96" s="72">
        <v>0</v>
      </c>
      <c r="DH96" s="72">
        <f t="shared" si="181"/>
        <v>0</v>
      </c>
      <c r="DI96" s="72">
        <v>0</v>
      </c>
      <c r="DJ96" s="72">
        <f t="shared" si="182"/>
        <v>0</v>
      </c>
    </row>
    <row r="97" spans="1:114" outlineLevel="4">
      <c r="B97" s="64" t="str">
        <f t="shared" si="131"/>
        <v>A 2-0-4-5-510</v>
      </c>
      <c r="C97" s="204" t="s">
        <v>267</v>
      </c>
      <c r="D97" s="105">
        <v>10</v>
      </c>
      <c r="E97" s="126" t="s">
        <v>225</v>
      </c>
      <c r="F97" s="127">
        <v>350000000</v>
      </c>
      <c r="G97" s="127">
        <v>0</v>
      </c>
      <c r="H97" s="127">
        <v>0</v>
      </c>
      <c r="I97" s="127"/>
      <c r="J97" s="127"/>
      <c r="K97" s="127"/>
      <c r="L97" s="127"/>
      <c r="M97" s="133"/>
      <c r="N97" s="127">
        <v>500000000</v>
      </c>
      <c r="O97" s="133"/>
      <c r="P97" s="133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>
        <f t="shared" si="110"/>
        <v>0</v>
      </c>
      <c r="AF97" s="127">
        <f t="shared" si="111"/>
        <v>500000000</v>
      </c>
      <c r="AG97" s="127"/>
      <c r="AH97" s="127"/>
      <c r="AI97" s="127"/>
      <c r="AJ97" s="127">
        <f t="shared" si="172"/>
        <v>850000000</v>
      </c>
      <c r="AK97" s="181">
        <v>0</v>
      </c>
      <c r="AL97" s="181">
        <v>35483430</v>
      </c>
      <c r="AM97" s="181">
        <v>0</v>
      </c>
      <c r="AN97" s="127">
        <v>0</v>
      </c>
      <c r="AO97" s="127">
        <v>410000000</v>
      </c>
      <c r="AP97" s="127">
        <v>0</v>
      </c>
      <c r="AQ97" s="127"/>
      <c r="AR97" s="127"/>
      <c r="AS97" s="127"/>
      <c r="AT97" s="127"/>
      <c r="AU97" s="127"/>
      <c r="AV97" s="127"/>
      <c r="AW97" s="127">
        <f t="shared" si="173"/>
        <v>445483430</v>
      </c>
      <c r="AX97" s="127">
        <v>0</v>
      </c>
      <c r="AY97" s="127">
        <v>0</v>
      </c>
      <c r="AZ97" s="127">
        <v>34510000</v>
      </c>
      <c r="BA97" s="127">
        <v>0</v>
      </c>
      <c r="BB97" s="127">
        <v>0</v>
      </c>
      <c r="BC97" s="127">
        <v>0</v>
      </c>
      <c r="BD97" s="127"/>
      <c r="BE97" s="127"/>
      <c r="BF97" s="127"/>
      <c r="BG97" s="127"/>
      <c r="BH97" s="127"/>
      <c r="BI97" s="127"/>
      <c r="BJ97" s="127">
        <f t="shared" si="174"/>
        <v>34510000</v>
      </c>
      <c r="BK97" s="127">
        <v>0</v>
      </c>
      <c r="BL97" s="127">
        <v>0</v>
      </c>
      <c r="BM97" s="127">
        <v>0</v>
      </c>
      <c r="BN97" s="127">
        <v>3451000</v>
      </c>
      <c r="BO97" s="127">
        <v>3451000</v>
      </c>
      <c r="BP97" s="127">
        <v>3451000</v>
      </c>
      <c r="BQ97" s="127"/>
      <c r="BR97" s="127"/>
      <c r="BS97" s="127"/>
      <c r="BT97" s="127"/>
      <c r="BU97" s="127"/>
      <c r="BV97" s="127"/>
      <c r="BW97" s="127">
        <f t="shared" si="175"/>
        <v>10353000</v>
      </c>
      <c r="BX97" s="127">
        <v>0</v>
      </c>
      <c r="BY97" s="127">
        <v>0</v>
      </c>
      <c r="BZ97" s="127">
        <v>0</v>
      </c>
      <c r="CA97" s="127">
        <v>3451000</v>
      </c>
      <c r="CB97" s="127">
        <v>3451000</v>
      </c>
      <c r="CC97" s="127">
        <v>3451000</v>
      </c>
      <c r="CD97" s="127"/>
      <c r="CE97" s="127"/>
      <c r="CF97" s="127"/>
      <c r="CG97" s="127"/>
      <c r="CH97" s="127"/>
      <c r="CI97" s="127"/>
      <c r="CJ97" s="127">
        <f t="shared" si="176"/>
        <v>10353000</v>
      </c>
      <c r="CK97" s="122">
        <f t="shared" si="104"/>
        <v>404516570</v>
      </c>
      <c r="CL97" s="122">
        <f t="shared" si="164"/>
        <v>410973430</v>
      </c>
      <c r="CM97" s="122">
        <f t="shared" si="165"/>
        <v>24157000</v>
      </c>
      <c r="CN97" s="122">
        <f t="shared" si="166"/>
        <v>0</v>
      </c>
      <c r="CO97" s="66"/>
      <c r="CP97" s="72">
        <v>850000000</v>
      </c>
      <c r="CQ97" s="72">
        <f t="shared" si="167"/>
        <v>0</v>
      </c>
      <c r="CR97" s="72">
        <v>445483430</v>
      </c>
      <c r="CS97" s="72">
        <f t="shared" si="177"/>
        <v>0</v>
      </c>
      <c r="CT97" s="72">
        <v>34510000</v>
      </c>
      <c r="CU97" s="72">
        <f t="shared" si="171"/>
        <v>0</v>
      </c>
      <c r="CV97" s="72">
        <v>10353000</v>
      </c>
      <c r="CW97" s="72">
        <f t="shared" si="178"/>
        <v>0</v>
      </c>
      <c r="CX97" s="72">
        <v>10353000</v>
      </c>
      <c r="CY97" s="72">
        <f t="shared" si="179"/>
        <v>0</v>
      </c>
      <c r="DA97" s="72">
        <v>0</v>
      </c>
      <c r="DB97" s="72"/>
      <c r="DC97" s="72">
        <v>0</v>
      </c>
      <c r="DD97" s="72">
        <f t="shared" si="180"/>
        <v>0</v>
      </c>
      <c r="DE97" s="72">
        <v>0</v>
      </c>
      <c r="DF97" s="72">
        <f t="shared" si="161"/>
        <v>0</v>
      </c>
      <c r="DG97" s="72">
        <v>0</v>
      </c>
      <c r="DH97" s="72">
        <f t="shared" si="181"/>
        <v>0</v>
      </c>
      <c r="DI97" s="72">
        <v>0</v>
      </c>
      <c r="DJ97" s="72">
        <f t="shared" si="182"/>
        <v>0</v>
      </c>
    </row>
    <row r="98" spans="1:114" outlineLevel="4">
      <c r="B98" s="64" t="str">
        <f t="shared" si="131"/>
        <v>A 2-0-4-5-610</v>
      </c>
      <c r="C98" s="204" t="s">
        <v>268</v>
      </c>
      <c r="D98" s="105">
        <v>10</v>
      </c>
      <c r="E98" s="126" t="s">
        <v>226</v>
      </c>
      <c r="F98" s="127">
        <v>250000000</v>
      </c>
      <c r="G98" s="127">
        <v>0</v>
      </c>
      <c r="H98" s="127">
        <v>0</v>
      </c>
      <c r="I98" s="127"/>
      <c r="J98" s="127"/>
      <c r="K98" s="127"/>
      <c r="L98" s="127"/>
      <c r="M98" s="127"/>
      <c r="N98" s="127">
        <v>100000000</v>
      </c>
      <c r="O98" s="133"/>
      <c r="P98" s="133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>
        <f t="shared" si="110"/>
        <v>0</v>
      </c>
      <c r="AF98" s="127">
        <f t="shared" si="111"/>
        <v>100000000</v>
      </c>
      <c r="AG98" s="127"/>
      <c r="AH98" s="127"/>
      <c r="AI98" s="127"/>
      <c r="AJ98" s="127">
        <f t="shared" si="172"/>
        <v>350000000</v>
      </c>
      <c r="AK98" s="181">
        <v>74000000</v>
      </c>
      <c r="AL98" s="181">
        <v>38001171</v>
      </c>
      <c r="AM98" s="181">
        <v>46029470</v>
      </c>
      <c r="AN98" s="127">
        <v>29308375</v>
      </c>
      <c r="AO98" s="127">
        <v>42901100</v>
      </c>
      <c r="AP98" s="127">
        <v>17934000</v>
      </c>
      <c r="AQ98" s="127"/>
      <c r="AR98" s="127"/>
      <c r="AS98" s="127"/>
      <c r="AT98" s="127"/>
      <c r="AU98" s="127"/>
      <c r="AV98" s="127"/>
      <c r="AW98" s="127">
        <f t="shared" si="173"/>
        <v>248174116</v>
      </c>
      <c r="AX98" s="127">
        <v>1000000</v>
      </c>
      <c r="AY98" s="127">
        <v>15191000</v>
      </c>
      <c r="AZ98" s="127">
        <v>106196692</v>
      </c>
      <c r="BA98" s="127">
        <v>38248080</v>
      </c>
      <c r="BB98" s="127">
        <v>10510276</v>
      </c>
      <c r="BC98" s="127">
        <v>27316517</v>
      </c>
      <c r="BD98" s="127"/>
      <c r="BE98" s="127"/>
      <c r="BF98" s="127"/>
      <c r="BG98" s="127"/>
      <c r="BH98" s="127"/>
      <c r="BI98" s="127"/>
      <c r="BJ98" s="127">
        <f t="shared" si="174"/>
        <v>198462565</v>
      </c>
      <c r="BK98" s="127">
        <v>1000000</v>
      </c>
      <c r="BL98" s="127">
        <v>191000</v>
      </c>
      <c r="BM98" s="127">
        <v>0</v>
      </c>
      <c r="BN98" s="127">
        <v>1305508</v>
      </c>
      <c r="BO98" s="127">
        <v>12645358</v>
      </c>
      <c r="BP98" s="127">
        <v>16178112</v>
      </c>
      <c r="BQ98" s="127"/>
      <c r="BR98" s="127"/>
      <c r="BS98" s="127"/>
      <c r="BT98" s="127"/>
      <c r="BU98" s="127"/>
      <c r="BV98" s="127"/>
      <c r="BW98" s="127">
        <f t="shared" si="175"/>
        <v>31319978</v>
      </c>
      <c r="BX98" s="127">
        <v>1000000</v>
      </c>
      <c r="BY98" s="127">
        <v>191000</v>
      </c>
      <c r="BZ98" s="127">
        <v>0</v>
      </c>
      <c r="CA98" s="127">
        <v>1305508</v>
      </c>
      <c r="CB98" s="127">
        <v>12645358</v>
      </c>
      <c r="CC98" s="127">
        <v>16178112</v>
      </c>
      <c r="CD98" s="127"/>
      <c r="CE98" s="127"/>
      <c r="CF98" s="127"/>
      <c r="CG98" s="127"/>
      <c r="CH98" s="127"/>
      <c r="CI98" s="127"/>
      <c r="CJ98" s="127">
        <f t="shared" si="176"/>
        <v>31319978</v>
      </c>
      <c r="CK98" s="122">
        <f t="shared" si="104"/>
        <v>101825884</v>
      </c>
      <c r="CL98" s="122">
        <f t="shared" si="164"/>
        <v>49711551</v>
      </c>
      <c r="CM98" s="122">
        <f t="shared" si="165"/>
        <v>167142587</v>
      </c>
      <c r="CN98" s="122">
        <f t="shared" si="166"/>
        <v>0</v>
      </c>
      <c r="CO98" s="66"/>
      <c r="CP98" s="72">
        <v>350000000</v>
      </c>
      <c r="CQ98" s="72">
        <f t="shared" si="167"/>
        <v>0</v>
      </c>
      <c r="CR98" s="72">
        <v>248174116</v>
      </c>
      <c r="CS98" s="72">
        <f t="shared" si="177"/>
        <v>0</v>
      </c>
      <c r="CT98" s="72">
        <v>198462565</v>
      </c>
      <c r="CU98" s="72">
        <f t="shared" si="171"/>
        <v>0</v>
      </c>
      <c r="CV98" s="72">
        <v>31319978</v>
      </c>
      <c r="CW98" s="72">
        <f t="shared" si="178"/>
        <v>0</v>
      </c>
      <c r="CX98" s="72">
        <v>31319978</v>
      </c>
      <c r="CY98" s="72">
        <f t="shared" si="179"/>
        <v>0</v>
      </c>
      <c r="DA98" s="72">
        <v>0</v>
      </c>
      <c r="DB98" s="72"/>
      <c r="DC98" s="72">
        <v>0</v>
      </c>
      <c r="DD98" s="72">
        <f t="shared" si="180"/>
        <v>0</v>
      </c>
      <c r="DE98" s="72">
        <v>0</v>
      </c>
      <c r="DF98" s="72">
        <f t="shared" si="161"/>
        <v>0</v>
      </c>
      <c r="DG98" s="72">
        <v>0</v>
      </c>
      <c r="DH98" s="72">
        <f t="shared" si="181"/>
        <v>0</v>
      </c>
      <c r="DI98" s="72">
        <v>0</v>
      </c>
      <c r="DJ98" s="72">
        <f t="shared" si="182"/>
        <v>0</v>
      </c>
    </row>
    <row r="99" spans="1:114" outlineLevel="4">
      <c r="B99" s="64" t="str">
        <f t="shared" si="131"/>
        <v>A 2-0-4-5-810</v>
      </c>
      <c r="C99" s="204" t="s">
        <v>269</v>
      </c>
      <c r="D99" s="105">
        <v>10</v>
      </c>
      <c r="E99" s="126" t="s">
        <v>344</v>
      </c>
      <c r="F99" s="127">
        <v>597000000</v>
      </c>
      <c r="G99" s="127">
        <v>0</v>
      </c>
      <c r="H99" s="127">
        <v>0</v>
      </c>
      <c r="I99" s="127"/>
      <c r="J99" s="127"/>
      <c r="K99" s="127"/>
      <c r="L99" s="127"/>
      <c r="M99" s="127"/>
      <c r="N99" s="127">
        <v>100000000</v>
      </c>
      <c r="O99" s="133"/>
      <c r="P99" s="133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>
        <f t="shared" si="110"/>
        <v>0</v>
      </c>
      <c r="AF99" s="127">
        <f t="shared" si="111"/>
        <v>100000000</v>
      </c>
      <c r="AG99" s="127"/>
      <c r="AH99" s="127"/>
      <c r="AI99" s="127"/>
      <c r="AJ99" s="127">
        <f t="shared" si="172"/>
        <v>697000000</v>
      </c>
      <c r="AK99" s="181">
        <v>0</v>
      </c>
      <c r="AL99" s="181">
        <v>0</v>
      </c>
      <c r="AM99" s="181">
        <v>0</v>
      </c>
      <c r="AN99" s="127">
        <v>0</v>
      </c>
      <c r="AO99" s="127">
        <v>0</v>
      </c>
      <c r="AP99" s="127">
        <v>596649349</v>
      </c>
      <c r="AQ99" s="127"/>
      <c r="AR99" s="127"/>
      <c r="AS99" s="127"/>
      <c r="AT99" s="127"/>
      <c r="AU99" s="127"/>
      <c r="AV99" s="127"/>
      <c r="AW99" s="127">
        <f t="shared" si="173"/>
        <v>596649349</v>
      </c>
      <c r="AX99" s="127">
        <v>0</v>
      </c>
      <c r="AY99" s="127">
        <v>0</v>
      </c>
      <c r="AZ99" s="127">
        <v>0</v>
      </c>
      <c r="BA99" s="127">
        <v>0</v>
      </c>
      <c r="BB99" s="127">
        <v>0</v>
      </c>
      <c r="BC99" s="127">
        <v>596649349</v>
      </c>
      <c r="BD99" s="127"/>
      <c r="BE99" s="127"/>
      <c r="BF99" s="127"/>
      <c r="BG99" s="127"/>
      <c r="BH99" s="127"/>
      <c r="BI99" s="127"/>
      <c r="BJ99" s="127">
        <f t="shared" si="174"/>
        <v>596649349</v>
      </c>
      <c r="BK99" s="127">
        <v>0</v>
      </c>
      <c r="BL99" s="127">
        <v>0</v>
      </c>
      <c r="BM99" s="127">
        <v>0</v>
      </c>
      <c r="BN99" s="127">
        <v>0</v>
      </c>
      <c r="BO99" s="127">
        <v>0</v>
      </c>
      <c r="BP99" s="127">
        <v>0</v>
      </c>
      <c r="BQ99" s="127"/>
      <c r="BR99" s="127"/>
      <c r="BS99" s="127"/>
      <c r="BT99" s="127"/>
      <c r="BU99" s="127"/>
      <c r="BV99" s="127"/>
      <c r="BW99" s="127">
        <f t="shared" si="175"/>
        <v>0</v>
      </c>
      <c r="BX99" s="127">
        <v>0</v>
      </c>
      <c r="BY99" s="127">
        <v>0</v>
      </c>
      <c r="BZ99" s="127">
        <v>0</v>
      </c>
      <c r="CA99" s="127">
        <v>0</v>
      </c>
      <c r="CB99" s="127">
        <v>0</v>
      </c>
      <c r="CC99" s="127">
        <v>0</v>
      </c>
      <c r="CD99" s="127"/>
      <c r="CE99" s="127"/>
      <c r="CF99" s="127"/>
      <c r="CG99" s="127"/>
      <c r="CH99" s="127"/>
      <c r="CI99" s="127"/>
      <c r="CJ99" s="127">
        <f t="shared" si="176"/>
        <v>0</v>
      </c>
      <c r="CK99" s="122">
        <f t="shared" si="104"/>
        <v>100350651</v>
      </c>
      <c r="CL99" s="122">
        <f t="shared" si="164"/>
        <v>0</v>
      </c>
      <c r="CM99" s="122">
        <f t="shared" si="165"/>
        <v>596649349</v>
      </c>
      <c r="CN99" s="122">
        <f t="shared" si="166"/>
        <v>0</v>
      </c>
      <c r="CO99" s="66"/>
      <c r="CP99" s="72">
        <v>697000000</v>
      </c>
      <c r="CQ99" s="72">
        <f t="shared" si="167"/>
        <v>0</v>
      </c>
      <c r="CR99" s="72">
        <v>596649349</v>
      </c>
      <c r="CS99" s="72">
        <f t="shared" si="177"/>
        <v>0</v>
      </c>
      <c r="CT99" s="72">
        <v>596649349</v>
      </c>
      <c r="CU99" s="72">
        <f t="shared" si="171"/>
        <v>0</v>
      </c>
      <c r="CV99" s="72">
        <v>0</v>
      </c>
      <c r="CW99" s="72">
        <f t="shared" si="178"/>
        <v>0</v>
      </c>
      <c r="CX99" s="72">
        <v>0</v>
      </c>
      <c r="CY99" s="72">
        <f t="shared" si="179"/>
        <v>0</v>
      </c>
      <c r="DA99" s="72">
        <v>0</v>
      </c>
      <c r="DB99" s="72"/>
      <c r="DC99" s="72">
        <v>0</v>
      </c>
      <c r="DD99" s="72">
        <f t="shared" si="180"/>
        <v>0</v>
      </c>
      <c r="DE99" s="72">
        <v>0</v>
      </c>
      <c r="DF99" s="72">
        <f t="shared" si="161"/>
        <v>0</v>
      </c>
      <c r="DG99" s="72">
        <v>0</v>
      </c>
      <c r="DH99" s="72">
        <f t="shared" si="181"/>
        <v>0</v>
      </c>
      <c r="DI99" s="72">
        <v>0</v>
      </c>
      <c r="DJ99" s="72">
        <f t="shared" si="182"/>
        <v>0</v>
      </c>
    </row>
    <row r="100" spans="1:114" s="85" customFormat="1" hidden="1" outlineLevel="4">
      <c r="B100" s="85" t="str">
        <f>+C100&amp;D100</f>
        <v>A 2-0-4-5-910</v>
      </c>
      <c r="C100" s="209" t="s">
        <v>106</v>
      </c>
      <c r="D100" s="148">
        <v>10</v>
      </c>
      <c r="E100" s="149" t="s">
        <v>107</v>
      </c>
      <c r="F100" s="150">
        <v>0</v>
      </c>
      <c r="G100" s="150">
        <v>0</v>
      </c>
      <c r="H100" s="150">
        <v>0</v>
      </c>
      <c r="I100" s="150"/>
      <c r="J100" s="150"/>
      <c r="K100" s="150"/>
      <c r="L100" s="150"/>
      <c r="M100" s="151"/>
      <c r="N100" s="150"/>
      <c r="O100" s="151"/>
      <c r="P100" s="151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>
        <f t="shared" si="110"/>
        <v>0</v>
      </c>
      <c r="AF100" s="150">
        <f t="shared" si="111"/>
        <v>0</v>
      </c>
      <c r="AG100" s="150"/>
      <c r="AH100" s="150"/>
      <c r="AI100" s="150"/>
      <c r="AJ100" s="127">
        <f t="shared" si="172"/>
        <v>0</v>
      </c>
      <c r="AK100" s="181">
        <v>0</v>
      </c>
      <c r="AL100" s="181">
        <v>0</v>
      </c>
      <c r="AM100" s="181">
        <v>0</v>
      </c>
      <c r="AN100" s="127">
        <v>0</v>
      </c>
      <c r="AO100" s="150">
        <v>0</v>
      </c>
      <c r="AP100" s="150">
        <v>0</v>
      </c>
      <c r="AQ100" s="150"/>
      <c r="AR100" s="150"/>
      <c r="AS100" s="150"/>
      <c r="AT100" s="150"/>
      <c r="AU100" s="150"/>
      <c r="AV100" s="150"/>
      <c r="AW100" s="127">
        <f t="shared" si="173"/>
        <v>0</v>
      </c>
      <c r="AX100" s="150">
        <v>0</v>
      </c>
      <c r="AY100" s="150">
        <v>0</v>
      </c>
      <c r="AZ100" s="150">
        <v>0</v>
      </c>
      <c r="BA100" s="150">
        <v>0</v>
      </c>
      <c r="BB100" s="150">
        <v>0</v>
      </c>
      <c r="BC100" s="150">
        <v>0</v>
      </c>
      <c r="BD100" s="150"/>
      <c r="BE100" s="150"/>
      <c r="BF100" s="150"/>
      <c r="BG100" s="150"/>
      <c r="BH100" s="150"/>
      <c r="BI100" s="150"/>
      <c r="BJ100" s="127">
        <f t="shared" si="174"/>
        <v>0</v>
      </c>
      <c r="BK100" s="127">
        <v>0</v>
      </c>
      <c r="BL100" s="150">
        <v>0</v>
      </c>
      <c r="BM100" s="127">
        <v>0</v>
      </c>
      <c r="BN100" s="127">
        <v>0</v>
      </c>
      <c r="BO100" s="150">
        <v>0</v>
      </c>
      <c r="BP100" s="150">
        <v>0</v>
      </c>
      <c r="BQ100" s="150"/>
      <c r="BR100" s="150"/>
      <c r="BS100" s="150"/>
      <c r="BT100" s="150"/>
      <c r="BU100" s="150"/>
      <c r="BV100" s="150"/>
      <c r="BW100" s="127">
        <f t="shared" si="175"/>
        <v>0</v>
      </c>
      <c r="BX100" s="127">
        <v>0</v>
      </c>
      <c r="BY100" s="127">
        <v>0</v>
      </c>
      <c r="BZ100" s="127">
        <v>0</v>
      </c>
      <c r="CA100" s="127">
        <v>0</v>
      </c>
      <c r="CB100" s="150">
        <v>0</v>
      </c>
      <c r="CC100" s="150">
        <v>0</v>
      </c>
      <c r="CD100" s="150"/>
      <c r="CE100" s="150"/>
      <c r="CF100" s="150"/>
      <c r="CG100" s="150"/>
      <c r="CH100" s="150"/>
      <c r="CI100" s="150"/>
      <c r="CJ100" s="127">
        <f t="shared" si="176"/>
        <v>0</v>
      </c>
      <c r="CK100" s="122">
        <f t="shared" si="104"/>
        <v>0</v>
      </c>
      <c r="CL100" s="122">
        <f t="shared" si="164"/>
        <v>0</v>
      </c>
      <c r="CM100" s="122">
        <f t="shared" si="165"/>
        <v>0</v>
      </c>
      <c r="CN100" s="122">
        <f t="shared" si="166"/>
        <v>0</v>
      </c>
      <c r="CO100" s="86"/>
      <c r="CP100" s="72">
        <v>0</v>
      </c>
      <c r="CQ100" s="72">
        <f t="shared" si="167"/>
        <v>0</v>
      </c>
      <c r="CR100" s="72">
        <v>0</v>
      </c>
      <c r="CS100" s="72">
        <f t="shared" si="177"/>
        <v>0</v>
      </c>
      <c r="CT100" s="72">
        <v>0</v>
      </c>
      <c r="CU100" s="72">
        <f t="shared" si="171"/>
        <v>0</v>
      </c>
      <c r="CV100" s="72">
        <v>0</v>
      </c>
      <c r="CW100" s="72">
        <f t="shared" si="178"/>
        <v>0</v>
      </c>
      <c r="CX100" s="72">
        <v>0</v>
      </c>
      <c r="CY100" s="72">
        <f t="shared" si="179"/>
        <v>0</v>
      </c>
      <c r="DA100" s="72">
        <v>0</v>
      </c>
      <c r="DB100" s="72"/>
      <c r="DC100" s="72">
        <v>0</v>
      </c>
      <c r="DD100" s="72">
        <f t="shared" si="180"/>
        <v>0</v>
      </c>
      <c r="DE100" s="72">
        <v>0</v>
      </c>
      <c r="DF100" s="72">
        <f t="shared" si="161"/>
        <v>0</v>
      </c>
      <c r="DG100" s="72">
        <v>0</v>
      </c>
      <c r="DH100" s="72">
        <f t="shared" si="181"/>
        <v>0</v>
      </c>
      <c r="DI100" s="72">
        <v>0</v>
      </c>
      <c r="DJ100" s="72">
        <f t="shared" si="182"/>
        <v>0</v>
      </c>
    </row>
    <row r="101" spans="1:114" outlineLevel="4">
      <c r="B101" s="64" t="str">
        <f t="shared" si="131"/>
        <v>A 2-0-4-5-1010</v>
      </c>
      <c r="C101" s="204" t="s">
        <v>270</v>
      </c>
      <c r="D101" s="105">
        <v>10</v>
      </c>
      <c r="E101" s="126" t="s">
        <v>345</v>
      </c>
      <c r="F101" s="127">
        <v>1112000000</v>
      </c>
      <c r="G101" s="127">
        <v>0</v>
      </c>
      <c r="H101" s="127">
        <v>0</v>
      </c>
      <c r="I101" s="127"/>
      <c r="J101" s="127"/>
      <c r="K101" s="127"/>
      <c r="L101" s="127"/>
      <c r="M101" s="127"/>
      <c r="N101" s="127">
        <v>190000000</v>
      </c>
      <c r="O101" s="133"/>
      <c r="P101" s="133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>
        <f t="shared" si="110"/>
        <v>0</v>
      </c>
      <c r="AF101" s="127">
        <f t="shared" si="111"/>
        <v>190000000</v>
      </c>
      <c r="AG101" s="127"/>
      <c r="AH101" s="127"/>
      <c r="AI101" s="127"/>
      <c r="AJ101" s="127">
        <f t="shared" si="172"/>
        <v>1302000000</v>
      </c>
      <c r="AK101" s="181">
        <v>1081955907</v>
      </c>
      <c r="AL101" s="181">
        <v>0</v>
      </c>
      <c r="AM101" s="181">
        <v>0</v>
      </c>
      <c r="AN101" s="127">
        <v>0</v>
      </c>
      <c r="AO101" s="127">
        <v>0</v>
      </c>
      <c r="AP101" s="127">
        <v>31685525</v>
      </c>
      <c r="AQ101" s="127"/>
      <c r="AR101" s="127"/>
      <c r="AS101" s="127"/>
      <c r="AT101" s="127"/>
      <c r="AU101" s="127"/>
      <c r="AV101" s="127"/>
      <c r="AW101" s="127">
        <f t="shared" si="173"/>
        <v>1113641432</v>
      </c>
      <c r="AX101" s="127">
        <v>3733128</v>
      </c>
      <c r="AY101" s="127">
        <v>0</v>
      </c>
      <c r="AZ101" s="127">
        <v>0</v>
      </c>
      <c r="BA101" s="127">
        <v>0</v>
      </c>
      <c r="BB101" s="127">
        <v>0</v>
      </c>
      <c r="BC101" s="127">
        <v>1061153753</v>
      </c>
      <c r="BD101" s="127"/>
      <c r="BE101" s="127"/>
      <c r="BF101" s="127"/>
      <c r="BG101" s="127"/>
      <c r="BH101" s="127"/>
      <c r="BI101" s="127"/>
      <c r="BJ101" s="127">
        <f t="shared" si="174"/>
        <v>1064886881</v>
      </c>
      <c r="BK101" s="127">
        <v>0</v>
      </c>
      <c r="BL101" s="127">
        <v>0</v>
      </c>
      <c r="BM101" s="127">
        <v>0</v>
      </c>
      <c r="BN101" s="127">
        <v>622189</v>
      </c>
      <c r="BO101" s="127">
        <v>0</v>
      </c>
      <c r="BP101" s="127">
        <v>0</v>
      </c>
      <c r="BQ101" s="127"/>
      <c r="BR101" s="127"/>
      <c r="BS101" s="127"/>
      <c r="BT101" s="127"/>
      <c r="BU101" s="127"/>
      <c r="BV101" s="127"/>
      <c r="BW101" s="127">
        <f t="shared" si="175"/>
        <v>622189</v>
      </c>
      <c r="BX101" s="127">
        <v>0</v>
      </c>
      <c r="BY101" s="127">
        <v>0</v>
      </c>
      <c r="BZ101" s="127">
        <v>0</v>
      </c>
      <c r="CA101" s="127">
        <v>622189</v>
      </c>
      <c r="CB101" s="127">
        <v>0</v>
      </c>
      <c r="CC101" s="127">
        <v>0</v>
      </c>
      <c r="CD101" s="127"/>
      <c r="CE101" s="127"/>
      <c r="CF101" s="127"/>
      <c r="CG101" s="127"/>
      <c r="CH101" s="127"/>
      <c r="CI101" s="127"/>
      <c r="CJ101" s="127">
        <f t="shared" si="176"/>
        <v>622189</v>
      </c>
      <c r="CK101" s="122">
        <f t="shared" si="104"/>
        <v>188358568</v>
      </c>
      <c r="CL101" s="122">
        <f t="shared" si="164"/>
        <v>48754551</v>
      </c>
      <c r="CM101" s="122">
        <f t="shared" si="165"/>
        <v>1064264692</v>
      </c>
      <c r="CN101" s="122">
        <f t="shared" si="166"/>
        <v>0</v>
      </c>
      <c r="CO101" s="66"/>
      <c r="CP101" s="72">
        <v>1302000000</v>
      </c>
      <c r="CQ101" s="72">
        <f t="shared" si="167"/>
        <v>0</v>
      </c>
      <c r="CR101" s="72">
        <v>1113641432</v>
      </c>
      <c r="CS101" s="72">
        <f t="shared" si="177"/>
        <v>0</v>
      </c>
      <c r="CT101" s="72">
        <v>1064886881</v>
      </c>
      <c r="CU101" s="72">
        <f t="shared" si="171"/>
        <v>0</v>
      </c>
      <c r="CV101" s="72">
        <v>622189</v>
      </c>
      <c r="CW101" s="72">
        <f t="shared" si="178"/>
        <v>0</v>
      </c>
      <c r="CX101" s="72">
        <v>622189</v>
      </c>
      <c r="CY101" s="72">
        <f t="shared" si="179"/>
        <v>0</v>
      </c>
      <c r="DA101" s="72">
        <v>0</v>
      </c>
      <c r="DB101" s="72"/>
      <c r="DC101" s="72">
        <v>0</v>
      </c>
      <c r="DD101" s="72">
        <f t="shared" si="180"/>
        <v>0</v>
      </c>
      <c r="DE101" s="72">
        <v>0</v>
      </c>
      <c r="DF101" s="72">
        <f t="shared" si="161"/>
        <v>0</v>
      </c>
      <c r="DG101" s="72">
        <v>0</v>
      </c>
      <c r="DH101" s="72">
        <f t="shared" si="181"/>
        <v>0</v>
      </c>
      <c r="DI101" s="72">
        <v>0</v>
      </c>
      <c r="DJ101" s="72">
        <f t="shared" si="182"/>
        <v>0</v>
      </c>
    </row>
    <row r="102" spans="1:114" s="85" customFormat="1" hidden="1" outlineLevel="4">
      <c r="B102" s="85" t="str">
        <f t="shared" si="131"/>
        <v>A 2-0-4-5-1110</v>
      </c>
      <c r="C102" s="209" t="s">
        <v>271</v>
      </c>
      <c r="D102" s="148">
        <v>10</v>
      </c>
      <c r="E102" s="149" t="s">
        <v>346</v>
      </c>
      <c r="F102" s="150">
        <v>0</v>
      </c>
      <c r="G102" s="150">
        <v>0</v>
      </c>
      <c r="H102" s="150">
        <v>0</v>
      </c>
      <c r="I102" s="150"/>
      <c r="J102" s="150"/>
      <c r="K102" s="150"/>
      <c r="L102" s="150"/>
      <c r="M102" s="151"/>
      <c r="N102" s="151"/>
      <c r="O102" s="151"/>
      <c r="P102" s="151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>
        <f t="shared" si="110"/>
        <v>0</v>
      </c>
      <c r="AF102" s="150">
        <f t="shared" si="111"/>
        <v>0</v>
      </c>
      <c r="AG102" s="150"/>
      <c r="AH102" s="150"/>
      <c r="AI102" s="150"/>
      <c r="AJ102" s="127">
        <f t="shared" si="172"/>
        <v>0</v>
      </c>
      <c r="AK102" s="181">
        <v>0</v>
      </c>
      <c r="AL102" s="181">
        <v>0</v>
      </c>
      <c r="AM102" s="181">
        <v>0</v>
      </c>
      <c r="AN102" s="127">
        <v>0</v>
      </c>
      <c r="AO102" s="150">
        <v>0</v>
      </c>
      <c r="AP102" s="150">
        <v>0</v>
      </c>
      <c r="AQ102" s="150"/>
      <c r="AR102" s="150"/>
      <c r="AS102" s="150"/>
      <c r="AT102" s="150"/>
      <c r="AU102" s="150"/>
      <c r="AV102" s="150"/>
      <c r="AW102" s="127">
        <f t="shared" si="173"/>
        <v>0</v>
      </c>
      <c r="AX102" s="150">
        <v>0</v>
      </c>
      <c r="AY102" s="150">
        <v>0</v>
      </c>
      <c r="AZ102" s="150">
        <v>0</v>
      </c>
      <c r="BA102" s="150">
        <v>0</v>
      </c>
      <c r="BB102" s="150">
        <v>0</v>
      </c>
      <c r="BC102" s="150">
        <v>0</v>
      </c>
      <c r="BD102" s="150"/>
      <c r="BE102" s="150"/>
      <c r="BF102" s="150"/>
      <c r="BG102" s="150"/>
      <c r="BH102" s="150"/>
      <c r="BI102" s="150"/>
      <c r="BJ102" s="127">
        <f t="shared" si="174"/>
        <v>0</v>
      </c>
      <c r="BK102" s="127">
        <v>0</v>
      </c>
      <c r="BL102" s="150">
        <v>0</v>
      </c>
      <c r="BM102" s="127">
        <v>0</v>
      </c>
      <c r="BN102" s="127">
        <v>0</v>
      </c>
      <c r="BO102" s="150">
        <v>0</v>
      </c>
      <c r="BP102" s="150">
        <v>0</v>
      </c>
      <c r="BQ102" s="150"/>
      <c r="BR102" s="150"/>
      <c r="BS102" s="150"/>
      <c r="BT102" s="150"/>
      <c r="BU102" s="150"/>
      <c r="BV102" s="150"/>
      <c r="BW102" s="127">
        <f t="shared" si="175"/>
        <v>0</v>
      </c>
      <c r="BX102" s="127">
        <v>0</v>
      </c>
      <c r="BY102" s="127">
        <v>0</v>
      </c>
      <c r="BZ102" s="127">
        <v>0</v>
      </c>
      <c r="CA102" s="127">
        <v>0</v>
      </c>
      <c r="CB102" s="150">
        <v>0</v>
      </c>
      <c r="CC102" s="150">
        <v>0</v>
      </c>
      <c r="CD102" s="150"/>
      <c r="CE102" s="150"/>
      <c r="CF102" s="150"/>
      <c r="CG102" s="150"/>
      <c r="CH102" s="150"/>
      <c r="CI102" s="150"/>
      <c r="CJ102" s="127">
        <f t="shared" si="176"/>
        <v>0</v>
      </c>
      <c r="CK102" s="122">
        <f t="shared" si="104"/>
        <v>0</v>
      </c>
      <c r="CL102" s="122">
        <f t="shared" si="164"/>
        <v>0</v>
      </c>
      <c r="CM102" s="122">
        <f t="shared" si="165"/>
        <v>0</v>
      </c>
      <c r="CN102" s="122">
        <f t="shared" si="166"/>
        <v>0</v>
      </c>
      <c r="CO102" s="86"/>
      <c r="CP102" s="72">
        <v>0</v>
      </c>
      <c r="CQ102" s="72">
        <f t="shared" si="167"/>
        <v>0</v>
      </c>
      <c r="CR102" s="72">
        <v>0</v>
      </c>
      <c r="CS102" s="72">
        <f t="shared" si="177"/>
        <v>0</v>
      </c>
      <c r="CT102" s="72">
        <v>0</v>
      </c>
      <c r="CU102" s="72">
        <f t="shared" si="171"/>
        <v>0</v>
      </c>
      <c r="CV102" s="72">
        <v>0</v>
      </c>
      <c r="CW102" s="72">
        <f t="shared" si="178"/>
        <v>0</v>
      </c>
      <c r="CX102" s="72">
        <v>0</v>
      </c>
      <c r="CY102" s="72">
        <f t="shared" si="179"/>
        <v>0</v>
      </c>
      <c r="DA102" s="72">
        <v>0</v>
      </c>
      <c r="DB102" s="72"/>
      <c r="DC102" s="72">
        <v>0</v>
      </c>
      <c r="DD102" s="72">
        <f t="shared" si="180"/>
        <v>0</v>
      </c>
      <c r="DE102" s="72">
        <v>0</v>
      </c>
      <c r="DF102" s="72">
        <f t="shared" si="161"/>
        <v>0</v>
      </c>
      <c r="DG102" s="72">
        <v>0</v>
      </c>
      <c r="DH102" s="72">
        <f t="shared" si="181"/>
        <v>0</v>
      </c>
      <c r="DI102" s="72">
        <v>0</v>
      </c>
      <c r="DJ102" s="72">
        <f t="shared" si="182"/>
        <v>0</v>
      </c>
    </row>
    <row r="103" spans="1:114" outlineLevel="4">
      <c r="B103" s="64" t="str">
        <f t="shared" si="131"/>
        <v>A 2-0-4-5-1210</v>
      </c>
      <c r="C103" s="204" t="s">
        <v>272</v>
      </c>
      <c r="D103" s="105">
        <v>10</v>
      </c>
      <c r="E103" s="126" t="s">
        <v>347</v>
      </c>
      <c r="F103" s="127">
        <v>285000000</v>
      </c>
      <c r="G103" s="127">
        <v>0</v>
      </c>
      <c r="H103" s="127">
        <v>0</v>
      </c>
      <c r="I103" s="127"/>
      <c r="J103" s="127"/>
      <c r="K103" s="127"/>
      <c r="L103" s="127"/>
      <c r="M103" s="133"/>
      <c r="N103" s="133"/>
      <c r="O103" s="133"/>
      <c r="P103" s="133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>
        <f t="shared" si="110"/>
        <v>0</v>
      </c>
      <c r="AF103" s="127">
        <f t="shared" si="111"/>
        <v>0</v>
      </c>
      <c r="AG103" s="127"/>
      <c r="AH103" s="127"/>
      <c r="AI103" s="127"/>
      <c r="AJ103" s="127">
        <f t="shared" si="172"/>
        <v>285000000</v>
      </c>
      <c r="AK103" s="181">
        <v>204995031</v>
      </c>
      <c r="AL103" s="181">
        <v>0</v>
      </c>
      <c r="AM103" s="181">
        <v>0</v>
      </c>
      <c r="AN103" s="127">
        <v>0</v>
      </c>
      <c r="AO103" s="127">
        <v>0</v>
      </c>
      <c r="AP103" s="127">
        <v>0</v>
      </c>
      <c r="AQ103" s="127"/>
      <c r="AR103" s="127"/>
      <c r="AS103" s="127"/>
      <c r="AT103" s="127"/>
      <c r="AU103" s="127"/>
      <c r="AV103" s="127"/>
      <c r="AW103" s="127">
        <f t="shared" si="173"/>
        <v>204995031</v>
      </c>
      <c r="AX103" s="127">
        <v>196531326</v>
      </c>
      <c r="AY103" s="127">
        <v>0</v>
      </c>
      <c r="AZ103" s="127">
        <v>0</v>
      </c>
      <c r="BA103" s="127">
        <v>0</v>
      </c>
      <c r="BB103" s="127">
        <v>0</v>
      </c>
      <c r="BC103" s="127">
        <v>0</v>
      </c>
      <c r="BD103" s="127"/>
      <c r="BE103" s="127"/>
      <c r="BF103" s="127"/>
      <c r="BG103" s="127"/>
      <c r="BH103" s="127"/>
      <c r="BI103" s="127"/>
      <c r="BJ103" s="127">
        <f t="shared" si="174"/>
        <v>196531326</v>
      </c>
      <c r="BK103" s="127">
        <v>12561096</v>
      </c>
      <c r="BL103" s="127">
        <v>11561096</v>
      </c>
      <c r="BM103" s="127">
        <v>23467643</v>
      </c>
      <c r="BN103" s="127">
        <v>15209647</v>
      </c>
      <c r="BO103" s="127">
        <v>16770422</v>
      </c>
      <c r="BP103" s="127">
        <v>16300561</v>
      </c>
      <c r="BQ103" s="127"/>
      <c r="BR103" s="127"/>
      <c r="BS103" s="127"/>
      <c r="BT103" s="127"/>
      <c r="BU103" s="127"/>
      <c r="BV103" s="127"/>
      <c r="BW103" s="127">
        <f t="shared" si="175"/>
        <v>95870465</v>
      </c>
      <c r="BX103" s="127">
        <v>12561096</v>
      </c>
      <c r="BY103" s="127">
        <v>11561096</v>
      </c>
      <c r="BZ103" s="127">
        <v>23467643</v>
      </c>
      <c r="CA103" s="127">
        <v>15209647</v>
      </c>
      <c r="CB103" s="127">
        <v>16770422</v>
      </c>
      <c r="CC103" s="127">
        <v>16300561</v>
      </c>
      <c r="CD103" s="127"/>
      <c r="CE103" s="127"/>
      <c r="CF103" s="127"/>
      <c r="CG103" s="127"/>
      <c r="CH103" s="127"/>
      <c r="CI103" s="127"/>
      <c r="CJ103" s="127">
        <f t="shared" si="176"/>
        <v>95870465</v>
      </c>
      <c r="CK103" s="122">
        <f t="shared" si="104"/>
        <v>80004969</v>
      </c>
      <c r="CL103" s="122">
        <f t="shared" si="164"/>
        <v>8463705</v>
      </c>
      <c r="CM103" s="122">
        <f t="shared" si="165"/>
        <v>100660861</v>
      </c>
      <c r="CN103" s="122">
        <f t="shared" si="166"/>
        <v>0</v>
      </c>
      <c r="CO103" s="66"/>
      <c r="CP103" s="72">
        <v>285000000</v>
      </c>
      <c r="CQ103" s="72">
        <f t="shared" si="167"/>
        <v>0</v>
      </c>
      <c r="CR103" s="72">
        <v>204995031</v>
      </c>
      <c r="CS103" s="72">
        <f t="shared" si="177"/>
        <v>0</v>
      </c>
      <c r="CT103" s="72">
        <v>196531326</v>
      </c>
      <c r="CU103" s="72">
        <f t="shared" si="171"/>
        <v>0</v>
      </c>
      <c r="CV103" s="72">
        <v>95870465</v>
      </c>
      <c r="CW103" s="72">
        <f t="shared" si="178"/>
        <v>0</v>
      </c>
      <c r="CX103" s="72">
        <v>95870465</v>
      </c>
      <c r="CY103" s="72">
        <f t="shared" si="179"/>
        <v>0</v>
      </c>
      <c r="DA103" s="72">
        <v>0</v>
      </c>
      <c r="DB103" s="72"/>
      <c r="DC103" s="72">
        <v>0</v>
      </c>
      <c r="DD103" s="72">
        <f t="shared" si="180"/>
        <v>0</v>
      </c>
      <c r="DE103" s="72">
        <v>0</v>
      </c>
      <c r="DF103" s="72">
        <f t="shared" si="161"/>
        <v>0</v>
      </c>
      <c r="DG103" s="72">
        <v>0</v>
      </c>
      <c r="DH103" s="72">
        <f t="shared" si="181"/>
        <v>0</v>
      </c>
      <c r="DI103" s="72">
        <v>0</v>
      </c>
      <c r="DJ103" s="72">
        <f t="shared" si="182"/>
        <v>0</v>
      </c>
    </row>
    <row r="104" spans="1:114" outlineLevel="4">
      <c r="B104" s="64" t="str">
        <f t="shared" si="131"/>
        <v>A 2-0-4-5-1310</v>
      </c>
      <c r="C104" s="204" t="s">
        <v>273</v>
      </c>
      <c r="D104" s="105">
        <v>10</v>
      </c>
      <c r="E104" s="126" t="s">
        <v>221</v>
      </c>
      <c r="F104" s="127">
        <v>45000000</v>
      </c>
      <c r="G104" s="127">
        <v>0</v>
      </c>
      <c r="H104" s="127">
        <v>0</v>
      </c>
      <c r="I104" s="127"/>
      <c r="J104" s="127"/>
      <c r="K104" s="127"/>
      <c r="L104" s="127"/>
      <c r="M104" s="133"/>
      <c r="N104" s="127">
        <v>100000000</v>
      </c>
      <c r="O104" s="133"/>
      <c r="P104" s="133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>
        <f t="shared" si="110"/>
        <v>0</v>
      </c>
      <c r="AF104" s="127">
        <f t="shared" si="111"/>
        <v>100000000</v>
      </c>
      <c r="AG104" s="127"/>
      <c r="AH104" s="127"/>
      <c r="AI104" s="127"/>
      <c r="AJ104" s="127">
        <f t="shared" si="172"/>
        <v>145000000</v>
      </c>
      <c r="AK104" s="181">
        <v>5825884</v>
      </c>
      <c r="AL104" s="181">
        <v>0</v>
      </c>
      <c r="AM104" s="181">
        <v>33687000</v>
      </c>
      <c r="AN104" s="127">
        <v>0</v>
      </c>
      <c r="AO104" s="127">
        <v>0</v>
      </c>
      <c r="AP104" s="127">
        <v>0</v>
      </c>
      <c r="AQ104" s="127"/>
      <c r="AR104" s="127"/>
      <c r="AS104" s="127"/>
      <c r="AT104" s="127"/>
      <c r="AU104" s="127"/>
      <c r="AV104" s="127"/>
      <c r="AW104" s="127">
        <f t="shared" si="173"/>
        <v>39512884</v>
      </c>
      <c r="AX104" s="127">
        <v>0</v>
      </c>
      <c r="AY104" s="127">
        <v>0</v>
      </c>
      <c r="AZ104" s="127">
        <v>5825884</v>
      </c>
      <c r="BA104" s="127">
        <v>33687000</v>
      </c>
      <c r="BB104" s="127">
        <v>0</v>
      </c>
      <c r="BC104" s="127">
        <v>0</v>
      </c>
      <c r="BD104" s="127"/>
      <c r="BE104" s="127"/>
      <c r="BF104" s="127"/>
      <c r="BG104" s="127"/>
      <c r="BH104" s="127"/>
      <c r="BI104" s="127"/>
      <c r="BJ104" s="127">
        <f t="shared" si="174"/>
        <v>39512884</v>
      </c>
      <c r="BK104" s="127">
        <v>0</v>
      </c>
      <c r="BL104" s="127">
        <v>0</v>
      </c>
      <c r="BM104" s="127">
        <v>0</v>
      </c>
      <c r="BN104" s="127">
        <v>33687000</v>
      </c>
      <c r="BO104" s="127">
        <v>0</v>
      </c>
      <c r="BP104" s="127">
        <v>5825884</v>
      </c>
      <c r="BQ104" s="127"/>
      <c r="BR104" s="127"/>
      <c r="BS104" s="127"/>
      <c r="BT104" s="127"/>
      <c r="BU104" s="127"/>
      <c r="BV104" s="127"/>
      <c r="BW104" s="127">
        <f t="shared" si="175"/>
        <v>39512884</v>
      </c>
      <c r="BX104" s="127">
        <v>0</v>
      </c>
      <c r="BY104" s="127">
        <v>0</v>
      </c>
      <c r="BZ104" s="127">
        <v>0</v>
      </c>
      <c r="CA104" s="127">
        <v>33687000</v>
      </c>
      <c r="CB104" s="127">
        <v>0</v>
      </c>
      <c r="CC104" s="127">
        <v>5825884</v>
      </c>
      <c r="CD104" s="127"/>
      <c r="CE104" s="127"/>
      <c r="CF104" s="127"/>
      <c r="CG104" s="127"/>
      <c r="CH104" s="127"/>
      <c r="CI104" s="127"/>
      <c r="CJ104" s="127">
        <f t="shared" si="176"/>
        <v>39512884</v>
      </c>
      <c r="CK104" s="122">
        <f t="shared" si="104"/>
        <v>105487116</v>
      </c>
      <c r="CL104" s="122">
        <f t="shared" si="164"/>
        <v>0</v>
      </c>
      <c r="CM104" s="122">
        <f t="shared" si="165"/>
        <v>0</v>
      </c>
      <c r="CN104" s="122">
        <f t="shared" si="166"/>
        <v>0</v>
      </c>
      <c r="CO104" s="66"/>
      <c r="CP104" s="72">
        <v>145000000</v>
      </c>
      <c r="CQ104" s="72">
        <f t="shared" si="167"/>
        <v>0</v>
      </c>
      <c r="CR104" s="72">
        <v>39512884</v>
      </c>
      <c r="CS104" s="72">
        <f t="shared" si="177"/>
        <v>0</v>
      </c>
      <c r="CT104" s="72">
        <v>39512884</v>
      </c>
      <c r="CU104" s="72">
        <f t="shared" si="171"/>
        <v>0</v>
      </c>
      <c r="CV104" s="72">
        <v>39512884</v>
      </c>
      <c r="CW104" s="72">
        <f t="shared" si="178"/>
        <v>0</v>
      </c>
      <c r="CX104" s="72">
        <v>39512884</v>
      </c>
      <c r="CY104" s="72">
        <f t="shared" si="179"/>
        <v>0</v>
      </c>
      <c r="DA104" s="72">
        <v>0</v>
      </c>
      <c r="DB104" s="72"/>
      <c r="DC104" s="72">
        <v>0</v>
      </c>
      <c r="DD104" s="72">
        <f t="shared" si="180"/>
        <v>0</v>
      </c>
      <c r="DE104" s="72">
        <v>0</v>
      </c>
      <c r="DF104" s="72">
        <f t="shared" si="161"/>
        <v>0</v>
      </c>
      <c r="DG104" s="72">
        <v>0</v>
      </c>
      <c r="DH104" s="72">
        <f t="shared" si="181"/>
        <v>0</v>
      </c>
      <c r="DI104" s="72">
        <v>0</v>
      </c>
      <c r="DJ104" s="72">
        <f t="shared" si="182"/>
        <v>0</v>
      </c>
    </row>
    <row r="105" spans="1:114" s="73" customFormat="1" outlineLevel="3">
      <c r="A105" s="205" t="s">
        <v>164</v>
      </c>
      <c r="C105" s="205" t="s">
        <v>164</v>
      </c>
      <c r="D105" s="118">
        <v>10</v>
      </c>
      <c r="E105" s="132" t="s">
        <v>165</v>
      </c>
      <c r="F105" s="133">
        <f>+F106+F107+F108</f>
        <v>2587000000</v>
      </c>
      <c r="G105" s="133">
        <f>+G106+G107+G108</f>
        <v>0</v>
      </c>
      <c r="H105" s="133">
        <f>+H106+H107+H108</f>
        <v>3000000</v>
      </c>
      <c r="I105" s="133">
        <f t="shared" ref="I105:AL105" si="183">+I106+I107+I108</f>
        <v>0</v>
      </c>
      <c r="J105" s="133">
        <f t="shared" si="183"/>
        <v>0</v>
      </c>
      <c r="K105" s="133">
        <f t="shared" si="183"/>
        <v>0</v>
      </c>
      <c r="L105" s="133">
        <f t="shared" si="183"/>
        <v>0</v>
      </c>
      <c r="M105" s="133">
        <f t="shared" si="183"/>
        <v>0</v>
      </c>
      <c r="N105" s="133">
        <f t="shared" si="183"/>
        <v>275000000</v>
      </c>
      <c r="O105" s="133">
        <f t="shared" si="183"/>
        <v>150000000</v>
      </c>
      <c r="P105" s="133">
        <f t="shared" si="183"/>
        <v>150000000</v>
      </c>
      <c r="Q105" s="133">
        <f t="shared" si="183"/>
        <v>0</v>
      </c>
      <c r="R105" s="133">
        <f t="shared" si="183"/>
        <v>0</v>
      </c>
      <c r="S105" s="133">
        <f t="shared" si="183"/>
        <v>0</v>
      </c>
      <c r="T105" s="133">
        <f t="shared" si="183"/>
        <v>0</v>
      </c>
      <c r="U105" s="133">
        <f t="shared" si="183"/>
        <v>0</v>
      </c>
      <c r="V105" s="133">
        <f t="shared" si="183"/>
        <v>0</v>
      </c>
      <c r="W105" s="133">
        <f t="shared" si="183"/>
        <v>0</v>
      </c>
      <c r="X105" s="133">
        <f t="shared" si="183"/>
        <v>0</v>
      </c>
      <c r="Y105" s="133">
        <f t="shared" si="183"/>
        <v>0</v>
      </c>
      <c r="Z105" s="133">
        <f t="shared" si="183"/>
        <v>0</v>
      </c>
      <c r="AA105" s="133">
        <f t="shared" si="183"/>
        <v>0</v>
      </c>
      <c r="AB105" s="133">
        <f t="shared" si="183"/>
        <v>0</v>
      </c>
      <c r="AC105" s="133">
        <f t="shared" si="183"/>
        <v>0</v>
      </c>
      <c r="AD105" s="133">
        <f t="shared" si="183"/>
        <v>0</v>
      </c>
      <c r="AE105" s="133">
        <f t="shared" si="110"/>
        <v>150000000</v>
      </c>
      <c r="AF105" s="133">
        <f t="shared" si="111"/>
        <v>428000000</v>
      </c>
      <c r="AG105" s="133">
        <f t="shared" si="183"/>
        <v>0</v>
      </c>
      <c r="AH105" s="133">
        <f t="shared" si="183"/>
        <v>0</v>
      </c>
      <c r="AI105" s="133">
        <f t="shared" si="183"/>
        <v>0</v>
      </c>
      <c r="AJ105" s="133">
        <f>+SUM(AJ106:AJ108)</f>
        <v>2865000000</v>
      </c>
      <c r="AK105" s="133">
        <f>+AK106+AK107+AK108</f>
        <v>1045600000</v>
      </c>
      <c r="AL105" s="133">
        <f t="shared" si="183"/>
        <v>0</v>
      </c>
      <c r="AM105" s="133">
        <f t="shared" ref="AM105:CH105" si="184">+AM106+AM107+AM108</f>
        <v>6000</v>
      </c>
      <c r="AN105" s="133">
        <f t="shared" si="184"/>
        <v>0</v>
      </c>
      <c r="AO105" s="133">
        <f t="shared" si="184"/>
        <v>11600</v>
      </c>
      <c r="AP105" s="133">
        <f t="shared" si="184"/>
        <v>1303158011</v>
      </c>
      <c r="AQ105" s="133">
        <f t="shared" si="184"/>
        <v>0</v>
      </c>
      <c r="AR105" s="133">
        <f t="shared" si="184"/>
        <v>0</v>
      </c>
      <c r="AS105" s="133">
        <f t="shared" si="184"/>
        <v>0</v>
      </c>
      <c r="AT105" s="133">
        <f t="shared" si="184"/>
        <v>0</v>
      </c>
      <c r="AU105" s="133">
        <f t="shared" si="184"/>
        <v>0</v>
      </c>
      <c r="AV105" s="133">
        <f t="shared" si="184"/>
        <v>0</v>
      </c>
      <c r="AW105" s="133">
        <f t="shared" si="184"/>
        <v>2348775611</v>
      </c>
      <c r="AX105" s="133">
        <f t="shared" si="184"/>
        <v>1045600000</v>
      </c>
      <c r="AY105" s="133">
        <f t="shared" si="184"/>
        <v>0</v>
      </c>
      <c r="AZ105" s="133">
        <f t="shared" si="184"/>
        <v>6000</v>
      </c>
      <c r="BA105" s="133">
        <f t="shared" si="184"/>
        <v>0</v>
      </c>
      <c r="BB105" s="133">
        <f t="shared" si="184"/>
        <v>11600</v>
      </c>
      <c r="BC105" s="133">
        <f t="shared" si="184"/>
        <v>732298011</v>
      </c>
      <c r="BD105" s="133">
        <f t="shared" si="184"/>
        <v>0</v>
      </c>
      <c r="BE105" s="133">
        <f t="shared" si="184"/>
        <v>0</v>
      </c>
      <c r="BF105" s="133">
        <f t="shared" si="184"/>
        <v>0</v>
      </c>
      <c r="BG105" s="133">
        <f t="shared" si="184"/>
        <v>0</v>
      </c>
      <c r="BH105" s="133">
        <f t="shared" si="184"/>
        <v>0</v>
      </c>
      <c r="BI105" s="133">
        <f t="shared" si="184"/>
        <v>0</v>
      </c>
      <c r="BJ105" s="133">
        <f t="shared" si="184"/>
        <v>1777915611</v>
      </c>
      <c r="BK105" s="133">
        <f t="shared" si="184"/>
        <v>600000</v>
      </c>
      <c r="BL105" s="133">
        <f t="shared" si="184"/>
        <v>0</v>
      </c>
      <c r="BM105" s="133">
        <f t="shared" si="184"/>
        <v>6000</v>
      </c>
      <c r="BN105" s="133">
        <f t="shared" si="184"/>
        <v>0</v>
      </c>
      <c r="BO105" s="133">
        <f t="shared" si="184"/>
        <v>11600</v>
      </c>
      <c r="BP105" s="133">
        <f t="shared" si="184"/>
        <v>16400</v>
      </c>
      <c r="BQ105" s="133">
        <f t="shared" si="184"/>
        <v>0</v>
      </c>
      <c r="BR105" s="133">
        <f t="shared" si="184"/>
        <v>0</v>
      </c>
      <c r="BS105" s="133">
        <f t="shared" si="184"/>
        <v>0</v>
      </c>
      <c r="BT105" s="133">
        <f t="shared" si="184"/>
        <v>0</v>
      </c>
      <c r="BU105" s="133">
        <f t="shared" si="184"/>
        <v>0</v>
      </c>
      <c r="BV105" s="133">
        <f t="shared" si="184"/>
        <v>0</v>
      </c>
      <c r="BW105" s="133">
        <f t="shared" si="184"/>
        <v>634000</v>
      </c>
      <c r="BX105" s="133">
        <f t="shared" si="184"/>
        <v>600000</v>
      </c>
      <c r="BY105" s="133">
        <f t="shared" si="184"/>
        <v>0</v>
      </c>
      <c r="BZ105" s="133">
        <f t="shared" si="184"/>
        <v>6000</v>
      </c>
      <c r="CA105" s="133">
        <f t="shared" si="184"/>
        <v>0</v>
      </c>
      <c r="CB105" s="133">
        <f t="shared" si="184"/>
        <v>11600</v>
      </c>
      <c r="CC105" s="133">
        <f t="shared" si="184"/>
        <v>16400</v>
      </c>
      <c r="CD105" s="133">
        <f t="shared" si="184"/>
        <v>0</v>
      </c>
      <c r="CE105" s="133">
        <f t="shared" si="184"/>
        <v>0</v>
      </c>
      <c r="CF105" s="133">
        <f t="shared" si="184"/>
        <v>0</v>
      </c>
      <c r="CG105" s="133">
        <f t="shared" si="184"/>
        <v>0</v>
      </c>
      <c r="CH105" s="133">
        <f t="shared" si="184"/>
        <v>0</v>
      </c>
      <c r="CI105" s="133">
        <f>+CI106+CI107+CI108</f>
        <v>0</v>
      </c>
      <c r="CJ105" s="133">
        <f>+CJ106+CJ107+CJ108</f>
        <v>634000</v>
      </c>
      <c r="CK105" s="122">
        <f t="shared" si="104"/>
        <v>516224389</v>
      </c>
      <c r="CL105" s="122">
        <f t="shared" si="164"/>
        <v>570860000</v>
      </c>
      <c r="CM105" s="122">
        <f t="shared" si="165"/>
        <v>1777281611</v>
      </c>
      <c r="CN105" s="122">
        <f t="shared" si="166"/>
        <v>0</v>
      </c>
      <c r="CO105" s="76"/>
      <c r="CP105" s="77">
        <f t="shared" ref="CP105:CX105" si="185">+CP106+CP107+CP108</f>
        <v>2865000000</v>
      </c>
      <c r="CQ105" s="77">
        <f t="shared" si="167"/>
        <v>0</v>
      </c>
      <c r="CR105" s="77">
        <f t="shared" si="185"/>
        <v>2348775611</v>
      </c>
      <c r="CS105" s="77">
        <f t="shared" si="185"/>
        <v>0</v>
      </c>
      <c r="CT105" s="77">
        <f t="shared" si="185"/>
        <v>1777915611</v>
      </c>
      <c r="CU105" s="77">
        <f t="shared" si="171"/>
        <v>0</v>
      </c>
      <c r="CV105" s="77">
        <f t="shared" si="185"/>
        <v>634000</v>
      </c>
      <c r="CW105" s="77">
        <f t="shared" si="185"/>
        <v>0</v>
      </c>
      <c r="CX105" s="77">
        <f t="shared" si="185"/>
        <v>634000</v>
      </c>
      <c r="CY105" s="72">
        <f>+CX105-CJ105</f>
        <v>0</v>
      </c>
      <c r="DA105" s="77">
        <f t="shared" ref="DA105" si="186">+DA106+DA107+DA108</f>
        <v>0</v>
      </c>
      <c r="DB105" s="77"/>
      <c r="DC105" s="77">
        <f t="shared" ref="DC105:DE105" si="187">+DC106+DC107+DC108</f>
        <v>0</v>
      </c>
      <c r="DD105" s="77">
        <f t="shared" si="187"/>
        <v>0</v>
      </c>
      <c r="DE105" s="77">
        <f t="shared" si="187"/>
        <v>0</v>
      </c>
      <c r="DF105" s="77">
        <f t="shared" si="161"/>
        <v>0</v>
      </c>
      <c r="DG105" s="77">
        <f t="shared" ref="DG105:DI105" si="188">+DG106+DG107+DG108</f>
        <v>0</v>
      </c>
      <c r="DH105" s="77">
        <f t="shared" si="188"/>
        <v>0</v>
      </c>
      <c r="DI105" s="77">
        <f t="shared" si="188"/>
        <v>0</v>
      </c>
      <c r="DJ105" s="72">
        <f>+DI105-CU105</f>
        <v>0</v>
      </c>
    </row>
    <row r="106" spans="1:114" outlineLevel="4">
      <c r="B106" s="64" t="str">
        <f t="shared" si="131"/>
        <v>A 2-0-4-6-210</v>
      </c>
      <c r="C106" s="204" t="s">
        <v>274</v>
      </c>
      <c r="D106" s="105">
        <v>10</v>
      </c>
      <c r="E106" s="126" t="s">
        <v>348</v>
      </c>
      <c r="F106" s="127">
        <v>1045000000</v>
      </c>
      <c r="G106" s="127">
        <v>0</v>
      </c>
      <c r="H106" s="127">
        <v>3000000</v>
      </c>
      <c r="I106" s="127"/>
      <c r="J106" s="127"/>
      <c r="K106" s="127"/>
      <c r="L106" s="127"/>
      <c r="M106" s="127"/>
      <c r="N106" s="127">
        <v>125000000</v>
      </c>
      <c r="O106" s="133"/>
      <c r="P106" s="133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>
        <f t="shared" si="110"/>
        <v>0</v>
      </c>
      <c r="AF106" s="127">
        <f t="shared" si="111"/>
        <v>128000000</v>
      </c>
      <c r="AG106" s="127"/>
      <c r="AH106" s="127"/>
      <c r="AI106" s="127"/>
      <c r="AJ106" s="127">
        <f>+F106-AE106+AF106</f>
        <v>1173000000</v>
      </c>
      <c r="AK106" s="181">
        <v>1045300000</v>
      </c>
      <c r="AL106" s="181">
        <v>0</v>
      </c>
      <c r="AM106" s="181">
        <v>6000</v>
      </c>
      <c r="AN106" s="127">
        <v>0</v>
      </c>
      <c r="AO106" s="127">
        <v>11600</v>
      </c>
      <c r="AP106" s="127">
        <v>16400</v>
      </c>
      <c r="AQ106" s="127"/>
      <c r="AR106" s="127"/>
      <c r="AS106" s="127"/>
      <c r="AT106" s="127"/>
      <c r="AU106" s="127"/>
      <c r="AV106" s="127"/>
      <c r="AW106" s="127">
        <f>+SUM(AK106:AV106)</f>
        <v>1045334000</v>
      </c>
      <c r="AX106" s="127">
        <v>1045300000</v>
      </c>
      <c r="AY106" s="127">
        <v>0</v>
      </c>
      <c r="AZ106" s="127">
        <v>6000</v>
      </c>
      <c r="BA106" s="127">
        <v>0</v>
      </c>
      <c r="BB106" s="127">
        <v>11600</v>
      </c>
      <c r="BC106" s="127">
        <v>16400</v>
      </c>
      <c r="BD106" s="127"/>
      <c r="BE106" s="127"/>
      <c r="BF106" s="127"/>
      <c r="BG106" s="127"/>
      <c r="BH106" s="127"/>
      <c r="BI106" s="127"/>
      <c r="BJ106" s="127">
        <f>+SUM(AX106:BI106)</f>
        <v>1045334000</v>
      </c>
      <c r="BK106" s="127">
        <v>300000</v>
      </c>
      <c r="BL106" s="127">
        <v>0</v>
      </c>
      <c r="BM106" s="127">
        <v>6000</v>
      </c>
      <c r="BN106" s="127">
        <v>0</v>
      </c>
      <c r="BO106" s="127">
        <v>11600</v>
      </c>
      <c r="BP106" s="127">
        <v>16400</v>
      </c>
      <c r="BQ106" s="127"/>
      <c r="BR106" s="127"/>
      <c r="BS106" s="127"/>
      <c r="BT106" s="127"/>
      <c r="BU106" s="127"/>
      <c r="BV106" s="127"/>
      <c r="BW106" s="127">
        <f>+SUM(BK106:BV106)</f>
        <v>334000</v>
      </c>
      <c r="BX106" s="127">
        <v>300000</v>
      </c>
      <c r="BY106" s="127">
        <v>0</v>
      </c>
      <c r="BZ106" s="127">
        <v>6000</v>
      </c>
      <c r="CA106" s="127">
        <v>0</v>
      </c>
      <c r="CB106" s="127">
        <v>11600</v>
      </c>
      <c r="CC106" s="127">
        <v>16400</v>
      </c>
      <c r="CD106" s="127"/>
      <c r="CE106" s="127"/>
      <c r="CF106" s="127"/>
      <c r="CG106" s="127"/>
      <c r="CH106" s="127"/>
      <c r="CI106" s="127"/>
      <c r="CJ106" s="127">
        <f>+SUM(BX106:CI106)</f>
        <v>334000</v>
      </c>
      <c r="CK106" s="122">
        <f t="shared" si="104"/>
        <v>127666000</v>
      </c>
      <c r="CL106" s="122">
        <f t="shared" si="164"/>
        <v>0</v>
      </c>
      <c r="CM106" s="122">
        <f t="shared" si="165"/>
        <v>1045000000</v>
      </c>
      <c r="CN106" s="122">
        <f t="shared" si="166"/>
        <v>0</v>
      </c>
      <c r="CO106" s="66"/>
      <c r="CP106" s="72">
        <v>1173000000</v>
      </c>
      <c r="CQ106" s="72">
        <f t="shared" si="167"/>
        <v>0</v>
      </c>
      <c r="CR106" s="72">
        <v>1045334000</v>
      </c>
      <c r="CS106" s="72">
        <f>+AW106-CR106</f>
        <v>0</v>
      </c>
      <c r="CT106" s="72">
        <v>1045334000</v>
      </c>
      <c r="CU106" s="72">
        <f t="shared" si="171"/>
        <v>0</v>
      </c>
      <c r="CV106" s="72">
        <v>334000</v>
      </c>
      <c r="CW106" s="72">
        <f>+BW106-CV106</f>
        <v>0</v>
      </c>
      <c r="CX106" s="72">
        <v>334000</v>
      </c>
      <c r="CY106" s="72">
        <f>+CJ106-CX106</f>
        <v>0</v>
      </c>
      <c r="DA106" s="72">
        <v>0</v>
      </c>
      <c r="DB106" s="72"/>
      <c r="DC106" s="72">
        <v>0</v>
      </c>
      <c r="DD106" s="72">
        <f>+BH106-DC106</f>
        <v>0</v>
      </c>
      <c r="DE106" s="72">
        <v>0</v>
      </c>
      <c r="DF106" s="72">
        <f t="shared" si="161"/>
        <v>0</v>
      </c>
      <c r="DG106" s="72">
        <v>0</v>
      </c>
      <c r="DH106" s="72">
        <f>+CH106-DG106</f>
        <v>0</v>
      </c>
      <c r="DI106" s="72">
        <v>0</v>
      </c>
      <c r="DJ106" s="72">
        <f>+CU106-DI106</f>
        <v>0</v>
      </c>
    </row>
    <row r="107" spans="1:114" outlineLevel="4">
      <c r="B107" s="64" t="str">
        <f t="shared" si="131"/>
        <v>A 2-0-4-6-310</v>
      </c>
      <c r="C107" s="204" t="s">
        <v>275</v>
      </c>
      <c r="D107" s="105">
        <v>10</v>
      </c>
      <c r="E107" s="126" t="s">
        <v>228</v>
      </c>
      <c r="F107" s="127">
        <v>800000000</v>
      </c>
      <c r="G107" s="127">
        <v>0</v>
      </c>
      <c r="H107" s="127">
        <v>0</v>
      </c>
      <c r="I107" s="127"/>
      <c r="J107" s="127"/>
      <c r="K107" s="127"/>
      <c r="L107" s="127"/>
      <c r="M107" s="133"/>
      <c r="N107" s="127">
        <v>150000000</v>
      </c>
      <c r="O107" s="127">
        <v>150000000</v>
      </c>
      <c r="P107" s="133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>
        <f t="shared" si="110"/>
        <v>150000000</v>
      </c>
      <c r="AF107" s="127">
        <f t="shared" si="111"/>
        <v>150000000</v>
      </c>
      <c r="AG107" s="127"/>
      <c r="AH107" s="127"/>
      <c r="AI107" s="127"/>
      <c r="AJ107" s="127">
        <f>+F107-AE107+AF107</f>
        <v>800000000</v>
      </c>
      <c r="AK107" s="181">
        <v>300000</v>
      </c>
      <c r="AL107" s="181">
        <v>0</v>
      </c>
      <c r="AM107" s="181">
        <v>0</v>
      </c>
      <c r="AN107" s="127">
        <v>0</v>
      </c>
      <c r="AO107" s="127">
        <v>0</v>
      </c>
      <c r="AP107" s="127">
        <v>570860000</v>
      </c>
      <c r="AQ107" s="127"/>
      <c r="AR107" s="127"/>
      <c r="AS107" s="127"/>
      <c r="AT107" s="127"/>
      <c r="AU107" s="127"/>
      <c r="AV107" s="127"/>
      <c r="AW107" s="127">
        <f>+SUM(AK107:AV107)</f>
        <v>571160000</v>
      </c>
      <c r="AX107" s="127">
        <v>300000</v>
      </c>
      <c r="AY107" s="127">
        <v>0</v>
      </c>
      <c r="AZ107" s="127">
        <v>0</v>
      </c>
      <c r="BA107" s="127">
        <v>0</v>
      </c>
      <c r="BB107" s="127">
        <v>0</v>
      </c>
      <c r="BC107" s="127">
        <v>0</v>
      </c>
      <c r="BD107" s="127"/>
      <c r="BE107" s="127"/>
      <c r="BF107" s="127"/>
      <c r="BG107" s="127"/>
      <c r="BH107" s="127"/>
      <c r="BI107" s="127"/>
      <c r="BJ107" s="127">
        <f>+SUM(AX107:BI107)</f>
        <v>300000</v>
      </c>
      <c r="BK107" s="127">
        <v>300000</v>
      </c>
      <c r="BL107" s="127">
        <v>0</v>
      </c>
      <c r="BM107" s="127">
        <v>0</v>
      </c>
      <c r="BN107" s="127">
        <v>0</v>
      </c>
      <c r="BO107" s="127">
        <v>0</v>
      </c>
      <c r="BP107" s="127">
        <v>0</v>
      </c>
      <c r="BQ107" s="127"/>
      <c r="BR107" s="127"/>
      <c r="BS107" s="127"/>
      <c r="BT107" s="127"/>
      <c r="BU107" s="127"/>
      <c r="BV107" s="127"/>
      <c r="BW107" s="127">
        <f>+SUM(BK107:BV107)</f>
        <v>300000</v>
      </c>
      <c r="BX107" s="127">
        <v>300000</v>
      </c>
      <c r="BY107" s="127">
        <v>0</v>
      </c>
      <c r="BZ107" s="127">
        <v>0</v>
      </c>
      <c r="CA107" s="127">
        <v>0</v>
      </c>
      <c r="CB107" s="127">
        <v>0</v>
      </c>
      <c r="CC107" s="127">
        <v>0</v>
      </c>
      <c r="CD107" s="127"/>
      <c r="CE107" s="127"/>
      <c r="CF107" s="127"/>
      <c r="CG107" s="127"/>
      <c r="CH107" s="127"/>
      <c r="CI107" s="127"/>
      <c r="CJ107" s="127">
        <f>+SUM(BX107:CI107)</f>
        <v>300000</v>
      </c>
      <c r="CK107" s="122">
        <f t="shared" si="104"/>
        <v>228840000</v>
      </c>
      <c r="CL107" s="122">
        <f t="shared" si="164"/>
        <v>570860000</v>
      </c>
      <c r="CM107" s="122">
        <f t="shared" si="165"/>
        <v>0</v>
      </c>
      <c r="CN107" s="122">
        <f t="shared" si="166"/>
        <v>0</v>
      </c>
      <c r="CO107" s="66"/>
      <c r="CP107" s="72">
        <v>800000000</v>
      </c>
      <c r="CQ107" s="72">
        <f t="shared" si="167"/>
        <v>0</v>
      </c>
      <c r="CR107" s="72">
        <v>571160000</v>
      </c>
      <c r="CS107" s="72">
        <f>+AW107-CR107</f>
        <v>0</v>
      </c>
      <c r="CT107" s="72">
        <v>300000</v>
      </c>
      <c r="CU107" s="72">
        <f t="shared" si="171"/>
        <v>0</v>
      </c>
      <c r="CV107" s="72">
        <v>300000</v>
      </c>
      <c r="CW107" s="72">
        <f>+BW107-CV107</f>
        <v>0</v>
      </c>
      <c r="CX107" s="72">
        <v>300000</v>
      </c>
      <c r="CY107" s="72">
        <f>+CJ107-CX107</f>
        <v>0</v>
      </c>
      <c r="DA107" s="72">
        <v>0</v>
      </c>
      <c r="DB107" s="72"/>
      <c r="DC107" s="72">
        <v>0</v>
      </c>
      <c r="DD107" s="72">
        <f>+BH107-DC107</f>
        <v>0</v>
      </c>
      <c r="DE107" s="72">
        <v>0</v>
      </c>
      <c r="DF107" s="72">
        <f t="shared" si="161"/>
        <v>0</v>
      </c>
      <c r="DG107" s="72">
        <v>0</v>
      </c>
      <c r="DH107" s="72">
        <f>+CH107-DG107</f>
        <v>0</v>
      </c>
      <c r="DI107" s="72">
        <v>0</v>
      </c>
      <c r="DJ107" s="72">
        <f>+CU107-DI107</f>
        <v>0</v>
      </c>
    </row>
    <row r="108" spans="1:114" outlineLevel="4">
      <c r="B108" s="64" t="str">
        <f t="shared" si="131"/>
        <v>A 2-0-4-6-510</v>
      </c>
      <c r="C108" s="204" t="s">
        <v>276</v>
      </c>
      <c r="D108" s="105">
        <v>10</v>
      </c>
      <c r="E108" s="126" t="s">
        <v>349</v>
      </c>
      <c r="F108" s="127">
        <v>742000000</v>
      </c>
      <c r="G108" s="127">
        <v>0</v>
      </c>
      <c r="H108" s="127">
        <v>0</v>
      </c>
      <c r="I108" s="127"/>
      <c r="J108" s="127"/>
      <c r="K108" s="127"/>
      <c r="L108" s="127"/>
      <c r="M108" s="127"/>
      <c r="N108" s="127"/>
      <c r="O108" s="133"/>
      <c r="P108" s="127">
        <v>150000000</v>
      </c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>
        <f t="shared" si="110"/>
        <v>0</v>
      </c>
      <c r="AF108" s="127">
        <f t="shared" si="111"/>
        <v>150000000</v>
      </c>
      <c r="AG108" s="127"/>
      <c r="AH108" s="127"/>
      <c r="AI108" s="127"/>
      <c r="AJ108" s="127">
        <f>+F108-AE108+AF108</f>
        <v>892000000</v>
      </c>
      <c r="AK108" s="181">
        <v>0</v>
      </c>
      <c r="AL108" s="181">
        <v>0</v>
      </c>
      <c r="AM108" s="181">
        <v>0</v>
      </c>
      <c r="AN108" s="127">
        <v>0</v>
      </c>
      <c r="AO108" s="127">
        <v>0</v>
      </c>
      <c r="AP108" s="127">
        <v>732281611</v>
      </c>
      <c r="AQ108" s="127"/>
      <c r="AR108" s="127"/>
      <c r="AS108" s="127"/>
      <c r="AT108" s="127"/>
      <c r="AU108" s="127"/>
      <c r="AV108" s="127"/>
      <c r="AW108" s="127">
        <f>+SUM(AK108:AV108)</f>
        <v>732281611</v>
      </c>
      <c r="AX108" s="127">
        <v>0</v>
      </c>
      <c r="AY108" s="127">
        <v>0</v>
      </c>
      <c r="AZ108" s="127">
        <v>0</v>
      </c>
      <c r="BA108" s="127">
        <v>0</v>
      </c>
      <c r="BB108" s="127">
        <v>0</v>
      </c>
      <c r="BC108" s="127">
        <v>732281611</v>
      </c>
      <c r="BD108" s="127"/>
      <c r="BE108" s="127"/>
      <c r="BF108" s="127"/>
      <c r="BG108" s="127"/>
      <c r="BH108" s="127"/>
      <c r="BI108" s="127"/>
      <c r="BJ108" s="127">
        <f>+SUM(AX108:BI108)</f>
        <v>732281611</v>
      </c>
      <c r="BK108" s="127">
        <v>0</v>
      </c>
      <c r="BL108" s="127">
        <v>0</v>
      </c>
      <c r="BM108" s="127">
        <v>0</v>
      </c>
      <c r="BN108" s="127">
        <v>0</v>
      </c>
      <c r="BO108" s="127">
        <v>0</v>
      </c>
      <c r="BP108" s="127">
        <v>0</v>
      </c>
      <c r="BQ108" s="127"/>
      <c r="BR108" s="127"/>
      <c r="BS108" s="127"/>
      <c r="BT108" s="127"/>
      <c r="BU108" s="127"/>
      <c r="BV108" s="127"/>
      <c r="BW108" s="127">
        <f>+SUM(BK108:BV108)</f>
        <v>0</v>
      </c>
      <c r="BX108" s="127">
        <v>0</v>
      </c>
      <c r="BY108" s="127">
        <v>0</v>
      </c>
      <c r="BZ108" s="127">
        <v>0</v>
      </c>
      <c r="CA108" s="127">
        <v>0</v>
      </c>
      <c r="CB108" s="127">
        <v>0</v>
      </c>
      <c r="CC108" s="127">
        <v>0</v>
      </c>
      <c r="CD108" s="127"/>
      <c r="CE108" s="127"/>
      <c r="CF108" s="127"/>
      <c r="CG108" s="127"/>
      <c r="CH108" s="127"/>
      <c r="CI108" s="127"/>
      <c r="CJ108" s="127">
        <f>+SUM(BX108:CI108)</f>
        <v>0</v>
      </c>
      <c r="CK108" s="122">
        <f t="shared" si="104"/>
        <v>159718389</v>
      </c>
      <c r="CL108" s="122">
        <f t="shared" si="164"/>
        <v>0</v>
      </c>
      <c r="CM108" s="122">
        <f t="shared" si="165"/>
        <v>732281611</v>
      </c>
      <c r="CN108" s="122">
        <f t="shared" si="166"/>
        <v>0</v>
      </c>
      <c r="CO108" s="66"/>
      <c r="CP108" s="72">
        <v>892000000</v>
      </c>
      <c r="CQ108" s="72">
        <f t="shared" si="167"/>
        <v>0</v>
      </c>
      <c r="CR108" s="72">
        <v>732281611</v>
      </c>
      <c r="CS108" s="72">
        <f>+AW108-CR108</f>
        <v>0</v>
      </c>
      <c r="CT108" s="72">
        <v>732281611</v>
      </c>
      <c r="CU108" s="72">
        <f t="shared" si="171"/>
        <v>0</v>
      </c>
      <c r="CV108" s="72">
        <v>0</v>
      </c>
      <c r="CW108" s="72">
        <f>+BW108-CV108</f>
        <v>0</v>
      </c>
      <c r="CX108" s="72">
        <v>0</v>
      </c>
      <c r="CY108" s="72">
        <f>+CJ108-CX108</f>
        <v>0</v>
      </c>
      <c r="DA108" s="72">
        <v>0</v>
      </c>
      <c r="DB108" s="72"/>
      <c r="DC108" s="72">
        <v>0</v>
      </c>
      <c r="DD108" s="72">
        <f>+BH108-DC108</f>
        <v>0</v>
      </c>
      <c r="DE108" s="72">
        <v>0</v>
      </c>
      <c r="DF108" s="72">
        <f t="shared" si="161"/>
        <v>0</v>
      </c>
      <c r="DG108" s="72">
        <v>0</v>
      </c>
      <c r="DH108" s="72">
        <f>+CH108-DG108</f>
        <v>0</v>
      </c>
      <c r="DI108" s="72">
        <v>0</v>
      </c>
      <c r="DJ108" s="72">
        <f>+CU108-DI108</f>
        <v>0</v>
      </c>
    </row>
    <row r="109" spans="1:114" s="73" customFormat="1" outlineLevel="3">
      <c r="A109" s="205" t="s">
        <v>166</v>
      </c>
      <c r="C109" s="205" t="s">
        <v>166</v>
      </c>
      <c r="D109" s="118">
        <v>10</v>
      </c>
      <c r="E109" s="132" t="s">
        <v>167</v>
      </c>
      <c r="F109" s="133">
        <f>+F110+F111</f>
        <v>65000000</v>
      </c>
      <c r="G109" s="133">
        <f t="shared" ref="G109:AL109" si="189">+G110+G111</f>
        <v>0</v>
      </c>
      <c r="H109" s="133">
        <f t="shared" si="189"/>
        <v>0</v>
      </c>
      <c r="I109" s="133">
        <f t="shared" si="189"/>
        <v>0</v>
      </c>
      <c r="J109" s="133">
        <f t="shared" si="189"/>
        <v>0</v>
      </c>
      <c r="K109" s="133">
        <f t="shared" si="189"/>
        <v>0</v>
      </c>
      <c r="L109" s="133">
        <f t="shared" si="189"/>
        <v>0</v>
      </c>
      <c r="M109" s="133">
        <f t="shared" si="189"/>
        <v>0</v>
      </c>
      <c r="N109" s="133">
        <f t="shared" si="189"/>
        <v>35000000</v>
      </c>
      <c r="O109" s="133">
        <f t="shared" si="189"/>
        <v>0</v>
      </c>
      <c r="P109" s="133">
        <f t="shared" si="189"/>
        <v>0</v>
      </c>
      <c r="Q109" s="133">
        <f t="shared" si="189"/>
        <v>0</v>
      </c>
      <c r="R109" s="133">
        <f t="shared" si="189"/>
        <v>0</v>
      </c>
      <c r="S109" s="133">
        <f t="shared" si="189"/>
        <v>0</v>
      </c>
      <c r="T109" s="133">
        <f t="shared" si="189"/>
        <v>0</v>
      </c>
      <c r="U109" s="133">
        <f t="shared" si="189"/>
        <v>0</v>
      </c>
      <c r="V109" s="133">
        <f t="shared" si="189"/>
        <v>0</v>
      </c>
      <c r="W109" s="133">
        <f t="shared" si="189"/>
        <v>0</v>
      </c>
      <c r="X109" s="133">
        <f t="shared" si="189"/>
        <v>0</v>
      </c>
      <c r="Y109" s="133">
        <f t="shared" si="189"/>
        <v>0</v>
      </c>
      <c r="Z109" s="133">
        <f t="shared" si="189"/>
        <v>0</v>
      </c>
      <c r="AA109" s="133">
        <f t="shared" si="189"/>
        <v>0</v>
      </c>
      <c r="AB109" s="133">
        <f t="shared" si="189"/>
        <v>0</v>
      </c>
      <c r="AC109" s="133">
        <f t="shared" si="189"/>
        <v>0</v>
      </c>
      <c r="AD109" s="133">
        <f t="shared" si="189"/>
        <v>0</v>
      </c>
      <c r="AE109" s="133">
        <f t="shared" si="110"/>
        <v>0</v>
      </c>
      <c r="AF109" s="133">
        <f t="shared" si="111"/>
        <v>35000000</v>
      </c>
      <c r="AG109" s="133">
        <f t="shared" si="189"/>
        <v>0</v>
      </c>
      <c r="AH109" s="133">
        <f t="shared" si="189"/>
        <v>0</v>
      </c>
      <c r="AI109" s="133">
        <f t="shared" si="189"/>
        <v>0</v>
      </c>
      <c r="AJ109" s="133">
        <f>+SUM(AJ110:AJ111)</f>
        <v>100000000</v>
      </c>
      <c r="AK109" s="133">
        <f t="shared" si="189"/>
        <v>1600000</v>
      </c>
      <c r="AL109" s="133">
        <f t="shared" si="189"/>
        <v>3368170</v>
      </c>
      <c r="AM109" s="133">
        <f t="shared" ref="AM109:BR109" si="190">+AM110+AM111</f>
        <v>91320</v>
      </c>
      <c r="AN109" s="133">
        <f t="shared" si="190"/>
        <v>35205520</v>
      </c>
      <c r="AO109" s="133">
        <f t="shared" si="190"/>
        <v>106340</v>
      </c>
      <c r="AP109" s="133">
        <f t="shared" si="190"/>
        <v>6960</v>
      </c>
      <c r="AQ109" s="133">
        <f t="shared" si="190"/>
        <v>0</v>
      </c>
      <c r="AR109" s="133">
        <f t="shared" si="190"/>
        <v>0</v>
      </c>
      <c r="AS109" s="133">
        <f t="shared" si="190"/>
        <v>0</v>
      </c>
      <c r="AT109" s="133">
        <f t="shared" si="190"/>
        <v>0</v>
      </c>
      <c r="AU109" s="133">
        <f t="shared" si="190"/>
        <v>0</v>
      </c>
      <c r="AV109" s="133">
        <f t="shared" si="190"/>
        <v>0</v>
      </c>
      <c r="AW109" s="133">
        <f t="shared" si="190"/>
        <v>40378310</v>
      </c>
      <c r="AX109" s="133">
        <f t="shared" si="190"/>
        <v>1600000</v>
      </c>
      <c r="AY109" s="133">
        <f t="shared" si="190"/>
        <v>368170</v>
      </c>
      <c r="AZ109" s="133">
        <f t="shared" si="190"/>
        <v>3091320</v>
      </c>
      <c r="BA109" s="133">
        <f t="shared" si="190"/>
        <v>205520</v>
      </c>
      <c r="BB109" s="133">
        <f t="shared" si="190"/>
        <v>106340</v>
      </c>
      <c r="BC109" s="133">
        <f t="shared" si="190"/>
        <v>6960</v>
      </c>
      <c r="BD109" s="133">
        <f t="shared" si="190"/>
        <v>0</v>
      </c>
      <c r="BE109" s="133">
        <f t="shared" si="190"/>
        <v>0</v>
      </c>
      <c r="BF109" s="133">
        <f t="shared" si="190"/>
        <v>0</v>
      </c>
      <c r="BG109" s="133">
        <f t="shared" si="190"/>
        <v>0</v>
      </c>
      <c r="BH109" s="133">
        <f t="shared" si="190"/>
        <v>0</v>
      </c>
      <c r="BI109" s="133">
        <f t="shared" si="190"/>
        <v>0</v>
      </c>
      <c r="BJ109" s="133">
        <f t="shared" si="190"/>
        <v>5378310</v>
      </c>
      <c r="BK109" s="133">
        <f t="shared" si="190"/>
        <v>500000</v>
      </c>
      <c r="BL109" s="133">
        <f t="shared" si="190"/>
        <v>1468170</v>
      </c>
      <c r="BM109" s="133">
        <f t="shared" si="190"/>
        <v>91320</v>
      </c>
      <c r="BN109" s="133">
        <f t="shared" si="190"/>
        <v>205520</v>
      </c>
      <c r="BO109" s="133">
        <f t="shared" si="190"/>
        <v>106340</v>
      </c>
      <c r="BP109" s="133">
        <f t="shared" si="190"/>
        <v>6960</v>
      </c>
      <c r="BQ109" s="133">
        <f t="shared" si="190"/>
        <v>0</v>
      </c>
      <c r="BR109" s="133">
        <f t="shared" si="190"/>
        <v>0</v>
      </c>
      <c r="BS109" s="133">
        <f t="shared" ref="BS109:CJ109" si="191">+BS110+BS111</f>
        <v>0</v>
      </c>
      <c r="BT109" s="133">
        <f t="shared" si="191"/>
        <v>0</v>
      </c>
      <c r="BU109" s="133">
        <f t="shared" si="191"/>
        <v>0</v>
      </c>
      <c r="BV109" s="133">
        <f t="shared" si="191"/>
        <v>0</v>
      </c>
      <c r="BW109" s="133">
        <f t="shared" si="191"/>
        <v>2378310</v>
      </c>
      <c r="BX109" s="133">
        <f t="shared" si="191"/>
        <v>500000</v>
      </c>
      <c r="BY109" s="133">
        <f t="shared" si="191"/>
        <v>1468170</v>
      </c>
      <c r="BZ109" s="133">
        <f t="shared" si="191"/>
        <v>91320</v>
      </c>
      <c r="CA109" s="133">
        <f t="shared" si="191"/>
        <v>205520</v>
      </c>
      <c r="CB109" s="133">
        <f t="shared" si="191"/>
        <v>106340</v>
      </c>
      <c r="CC109" s="133">
        <f t="shared" si="191"/>
        <v>6960</v>
      </c>
      <c r="CD109" s="133">
        <f t="shared" si="191"/>
        <v>0</v>
      </c>
      <c r="CE109" s="133">
        <f t="shared" si="191"/>
        <v>0</v>
      </c>
      <c r="CF109" s="133">
        <f t="shared" si="191"/>
        <v>0</v>
      </c>
      <c r="CG109" s="133">
        <f t="shared" si="191"/>
        <v>0</v>
      </c>
      <c r="CH109" s="133">
        <f t="shared" si="191"/>
        <v>0</v>
      </c>
      <c r="CI109" s="133">
        <f t="shared" si="191"/>
        <v>0</v>
      </c>
      <c r="CJ109" s="133">
        <f t="shared" si="191"/>
        <v>2378310</v>
      </c>
      <c r="CK109" s="122">
        <f t="shared" si="104"/>
        <v>59621690</v>
      </c>
      <c r="CL109" s="122">
        <f t="shared" si="164"/>
        <v>35000000</v>
      </c>
      <c r="CM109" s="122">
        <f t="shared" si="165"/>
        <v>3000000</v>
      </c>
      <c r="CN109" s="122">
        <f t="shared" si="166"/>
        <v>0</v>
      </c>
      <c r="CO109" s="76"/>
      <c r="CP109" s="77">
        <f>+CP110+CP111</f>
        <v>100000000</v>
      </c>
      <c r="CQ109" s="77">
        <f t="shared" si="167"/>
        <v>0</v>
      </c>
      <c r="CR109" s="77">
        <f>+CR110+CR111</f>
        <v>40378310</v>
      </c>
      <c r="CS109" s="77">
        <f>+CS110+CS111</f>
        <v>0</v>
      </c>
      <c r="CT109" s="77">
        <f>+CT110+CT111</f>
        <v>5378310</v>
      </c>
      <c r="CU109" s="77">
        <f t="shared" si="171"/>
        <v>0</v>
      </c>
      <c r="CV109" s="77">
        <f>+CV110+CV111</f>
        <v>2378310</v>
      </c>
      <c r="CW109" s="77">
        <f>+CW110+CW111</f>
        <v>0</v>
      </c>
      <c r="CX109" s="77">
        <f>+CX110+CX111</f>
        <v>2378310</v>
      </c>
      <c r="CY109" s="72">
        <f>+CX109-CJ109</f>
        <v>0</v>
      </c>
      <c r="DA109" s="77">
        <f>+DA110+DA111</f>
        <v>0</v>
      </c>
      <c r="DB109" s="77"/>
      <c r="DC109" s="77">
        <f>+DC110+DC111</f>
        <v>0</v>
      </c>
      <c r="DD109" s="77">
        <f>+DD110+DD111</f>
        <v>0</v>
      </c>
      <c r="DE109" s="77">
        <f>+DE110+DE111</f>
        <v>0</v>
      </c>
      <c r="DF109" s="77">
        <f t="shared" si="161"/>
        <v>0</v>
      </c>
      <c r="DG109" s="77">
        <f>+DG110+DG111</f>
        <v>0</v>
      </c>
      <c r="DH109" s="77">
        <f>+DH110+DH111</f>
        <v>0</v>
      </c>
      <c r="DI109" s="77">
        <f>+DI110+DI111</f>
        <v>0</v>
      </c>
      <c r="DJ109" s="72">
        <f>+DI109-CU109</f>
        <v>0</v>
      </c>
    </row>
    <row r="110" spans="1:114" outlineLevel="4">
      <c r="B110" s="64" t="str">
        <f t="shared" si="131"/>
        <v>A 2-0-4-7-510</v>
      </c>
      <c r="C110" s="204" t="s">
        <v>277</v>
      </c>
      <c r="D110" s="105">
        <v>10</v>
      </c>
      <c r="E110" s="126" t="s">
        <v>350</v>
      </c>
      <c r="F110" s="127">
        <v>15000000</v>
      </c>
      <c r="G110" s="127">
        <v>0</v>
      </c>
      <c r="H110" s="127">
        <v>0</v>
      </c>
      <c r="I110" s="127"/>
      <c r="J110" s="127"/>
      <c r="K110" s="127"/>
      <c r="L110" s="127"/>
      <c r="M110" s="133"/>
      <c r="N110" s="133"/>
      <c r="O110" s="133"/>
      <c r="P110" s="133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>
        <f t="shared" si="110"/>
        <v>0</v>
      </c>
      <c r="AF110" s="127">
        <f t="shared" si="111"/>
        <v>0</v>
      </c>
      <c r="AG110" s="127"/>
      <c r="AH110" s="127"/>
      <c r="AI110" s="127"/>
      <c r="AJ110" s="127">
        <f>+F110-AE110+AF110</f>
        <v>15000000</v>
      </c>
      <c r="AK110" s="181">
        <v>1300000</v>
      </c>
      <c r="AL110" s="181">
        <v>295000</v>
      </c>
      <c r="AM110" s="181">
        <v>0</v>
      </c>
      <c r="AN110" s="127">
        <v>0</v>
      </c>
      <c r="AO110" s="127">
        <v>0</v>
      </c>
      <c r="AP110" s="127">
        <v>0</v>
      </c>
      <c r="AQ110" s="127"/>
      <c r="AR110" s="127"/>
      <c r="AS110" s="127"/>
      <c r="AT110" s="127"/>
      <c r="AU110" s="127"/>
      <c r="AV110" s="127"/>
      <c r="AW110" s="127">
        <f>+SUM(AK110:AV110)</f>
        <v>1595000</v>
      </c>
      <c r="AX110" s="127">
        <v>1300000</v>
      </c>
      <c r="AY110" s="127">
        <v>295000</v>
      </c>
      <c r="AZ110" s="127">
        <v>0</v>
      </c>
      <c r="BA110" s="127">
        <v>0</v>
      </c>
      <c r="BB110" s="127">
        <v>0</v>
      </c>
      <c r="BC110" s="127">
        <v>0</v>
      </c>
      <c r="BD110" s="127"/>
      <c r="BE110" s="127"/>
      <c r="BF110" s="127"/>
      <c r="BG110" s="127"/>
      <c r="BH110" s="127"/>
      <c r="BI110" s="127"/>
      <c r="BJ110" s="127">
        <f>+SUM(AX110:BI110)</f>
        <v>1595000</v>
      </c>
      <c r="BK110" s="127">
        <v>200000</v>
      </c>
      <c r="BL110" s="127">
        <v>1395000</v>
      </c>
      <c r="BM110" s="127">
        <v>0</v>
      </c>
      <c r="BN110" s="127">
        <v>0</v>
      </c>
      <c r="BO110" s="127">
        <v>0</v>
      </c>
      <c r="BP110" s="127">
        <v>0</v>
      </c>
      <c r="BQ110" s="127"/>
      <c r="BR110" s="127"/>
      <c r="BS110" s="127"/>
      <c r="BT110" s="127"/>
      <c r="BU110" s="127"/>
      <c r="BV110" s="127"/>
      <c r="BW110" s="127">
        <f>+SUM(BK110:BV110)</f>
        <v>1595000</v>
      </c>
      <c r="BX110" s="127">
        <v>200000</v>
      </c>
      <c r="BY110" s="127">
        <v>1395000</v>
      </c>
      <c r="BZ110" s="127">
        <v>0</v>
      </c>
      <c r="CA110" s="127">
        <v>0</v>
      </c>
      <c r="CB110" s="127">
        <v>0</v>
      </c>
      <c r="CC110" s="127">
        <v>0</v>
      </c>
      <c r="CD110" s="127"/>
      <c r="CE110" s="127"/>
      <c r="CF110" s="127"/>
      <c r="CG110" s="127"/>
      <c r="CH110" s="127"/>
      <c r="CI110" s="127"/>
      <c r="CJ110" s="127">
        <f>+SUM(BX110:CI110)</f>
        <v>1595000</v>
      </c>
      <c r="CK110" s="122">
        <f t="shared" si="104"/>
        <v>13405000</v>
      </c>
      <c r="CL110" s="122">
        <f t="shared" si="164"/>
        <v>0</v>
      </c>
      <c r="CM110" s="122">
        <f t="shared" si="165"/>
        <v>0</v>
      </c>
      <c r="CN110" s="122">
        <f t="shared" si="166"/>
        <v>0</v>
      </c>
      <c r="CO110" s="66"/>
      <c r="CP110" s="72">
        <v>15000000</v>
      </c>
      <c r="CQ110" s="72">
        <f t="shared" si="167"/>
        <v>0</v>
      </c>
      <c r="CR110" s="72">
        <v>1595000</v>
      </c>
      <c r="CS110" s="72">
        <f>+AW110-CR110</f>
        <v>0</v>
      </c>
      <c r="CT110" s="72">
        <v>1595000</v>
      </c>
      <c r="CU110" s="72">
        <f t="shared" si="171"/>
        <v>0</v>
      </c>
      <c r="CV110" s="72">
        <v>1595000</v>
      </c>
      <c r="CW110" s="72">
        <f>+BW110-CV110</f>
        <v>0</v>
      </c>
      <c r="CX110" s="72">
        <v>1595000</v>
      </c>
      <c r="CY110" s="72">
        <f>+CJ110-CX110</f>
        <v>0</v>
      </c>
      <c r="DA110" s="72">
        <v>0</v>
      </c>
      <c r="DB110" s="72"/>
      <c r="DC110" s="72">
        <v>0</v>
      </c>
      <c r="DD110" s="72">
        <f>+BH110-DC110</f>
        <v>0</v>
      </c>
      <c r="DE110" s="72">
        <v>0</v>
      </c>
      <c r="DF110" s="72">
        <f t="shared" si="161"/>
        <v>0</v>
      </c>
      <c r="DG110" s="72">
        <v>0</v>
      </c>
      <c r="DH110" s="72">
        <f>+CH110-DG110</f>
        <v>0</v>
      </c>
      <c r="DI110" s="72">
        <v>0</v>
      </c>
      <c r="DJ110" s="72">
        <f>+CU110-DI110</f>
        <v>0</v>
      </c>
    </row>
    <row r="111" spans="1:114" s="66" customFormat="1" outlineLevel="4">
      <c r="B111" s="66" t="str">
        <f t="shared" si="131"/>
        <v>A 2-0-4-7-610</v>
      </c>
      <c r="C111" s="204" t="s">
        <v>278</v>
      </c>
      <c r="D111" s="105">
        <v>10</v>
      </c>
      <c r="E111" s="126" t="s">
        <v>222</v>
      </c>
      <c r="F111" s="127">
        <v>50000000</v>
      </c>
      <c r="G111" s="127">
        <v>0</v>
      </c>
      <c r="H111" s="127">
        <v>0</v>
      </c>
      <c r="I111" s="127"/>
      <c r="J111" s="127"/>
      <c r="K111" s="127"/>
      <c r="L111" s="127"/>
      <c r="M111" s="133"/>
      <c r="N111" s="127">
        <v>35000000</v>
      </c>
      <c r="O111" s="133"/>
      <c r="P111" s="133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>
        <f t="shared" si="110"/>
        <v>0</v>
      </c>
      <c r="AF111" s="127">
        <f t="shared" si="111"/>
        <v>35000000</v>
      </c>
      <c r="AG111" s="127"/>
      <c r="AH111" s="127"/>
      <c r="AI111" s="127"/>
      <c r="AJ111" s="127">
        <f>+F111-AE111+AF111</f>
        <v>85000000</v>
      </c>
      <c r="AK111" s="181">
        <v>300000</v>
      </c>
      <c r="AL111" s="181">
        <v>3073170</v>
      </c>
      <c r="AM111" s="181">
        <v>91320</v>
      </c>
      <c r="AN111" s="127">
        <v>35205520</v>
      </c>
      <c r="AO111" s="127">
        <v>106340</v>
      </c>
      <c r="AP111" s="127">
        <v>6960</v>
      </c>
      <c r="AQ111" s="127"/>
      <c r="AR111" s="127"/>
      <c r="AS111" s="127"/>
      <c r="AT111" s="127"/>
      <c r="AU111" s="127"/>
      <c r="AV111" s="127"/>
      <c r="AW111" s="127">
        <f>+SUM(AK111:AV111)</f>
        <v>38783310</v>
      </c>
      <c r="AX111" s="127">
        <v>300000</v>
      </c>
      <c r="AY111" s="127">
        <v>73170</v>
      </c>
      <c r="AZ111" s="127">
        <v>3091320</v>
      </c>
      <c r="BA111" s="127">
        <v>205520</v>
      </c>
      <c r="BB111" s="127">
        <v>106340</v>
      </c>
      <c r="BC111" s="127">
        <v>6960</v>
      </c>
      <c r="BD111" s="127"/>
      <c r="BE111" s="127"/>
      <c r="BF111" s="127"/>
      <c r="BG111" s="127"/>
      <c r="BH111" s="127"/>
      <c r="BI111" s="127"/>
      <c r="BJ111" s="127">
        <f>+SUM(AX111:BI111)</f>
        <v>3783310</v>
      </c>
      <c r="BK111" s="127">
        <v>300000</v>
      </c>
      <c r="BL111" s="127">
        <v>73170</v>
      </c>
      <c r="BM111" s="127">
        <v>91320</v>
      </c>
      <c r="BN111" s="127">
        <v>205520</v>
      </c>
      <c r="BO111" s="127">
        <v>106340</v>
      </c>
      <c r="BP111" s="127">
        <v>6960</v>
      </c>
      <c r="BQ111" s="127"/>
      <c r="BR111" s="127"/>
      <c r="BS111" s="127"/>
      <c r="BT111" s="127"/>
      <c r="BU111" s="127"/>
      <c r="BV111" s="127"/>
      <c r="BW111" s="127">
        <f>+SUM(BK111:BV111)</f>
        <v>783310</v>
      </c>
      <c r="BX111" s="127">
        <v>300000</v>
      </c>
      <c r="BY111" s="127">
        <v>73170</v>
      </c>
      <c r="BZ111" s="127">
        <v>91320</v>
      </c>
      <c r="CA111" s="127">
        <v>205520</v>
      </c>
      <c r="CB111" s="127">
        <v>106340</v>
      </c>
      <c r="CC111" s="127">
        <v>6960</v>
      </c>
      <c r="CD111" s="127"/>
      <c r="CE111" s="127"/>
      <c r="CF111" s="127"/>
      <c r="CG111" s="127"/>
      <c r="CH111" s="127"/>
      <c r="CI111" s="127"/>
      <c r="CJ111" s="127">
        <f>+SUM(BX111:CI111)</f>
        <v>783310</v>
      </c>
      <c r="CK111" s="122">
        <f t="shared" si="104"/>
        <v>46216690</v>
      </c>
      <c r="CL111" s="122">
        <f t="shared" si="164"/>
        <v>35000000</v>
      </c>
      <c r="CM111" s="122">
        <f t="shared" si="165"/>
        <v>3000000</v>
      </c>
      <c r="CN111" s="122">
        <f t="shared" si="166"/>
        <v>0</v>
      </c>
      <c r="CP111" s="72">
        <v>85000000</v>
      </c>
      <c r="CQ111" s="82">
        <f t="shared" si="167"/>
        <v>0</v>
      </c>
      <c r="CR111" s="72">
        <v>38783310</v>
      </c>
      <c r="CS111" s="72">
        <f>+AW111-CR111</f>
        <v>0</v>
      </c>
      <c r="CT111" s="72">
        <v>3783310</v>
      </c>
      <c r="CU111" s="72">
        <f t="shared" si="171"/>
        <v>0</v>
      </c>
      <c r="CV111" s="72">
        <v>783310</v>
      </c>
      <c r="CW111" s="72">
        <f>+BW111-CV111</f>
        <v>0</v>
      </c>
      <c r="CX111" s="72">
        <v>783310</v>
      </c>
      <c r="CY111" s="72">
        <f>+CJ111-CX111</f>
        <v>0</v>
      </c>
      <c r="DA111" s="72">
        <v>0</v>
      </c>
      <c r="DB111" s="82"/>
      <c r="DC111" s="72">
        <v>0</v>
      </c>
      <c r="DD111" s="72">
        <f>+BH111-DC111</f>
        <v>0</v>
      </c>
      <c r="DE111" s="72">
        <v>0</v>
      </c>
      <c r="DF111" s="72">
        <f t="shared" si="161"/>
        <v>0</v>
      </c>
      <c r="DG111" s="72">
        <v>0</v>
      </c>
      <c r="DH111" s="72">
        <f>+CH111-DG111</f>
        <v>0</v>
      </c>
      <c r="DI111" s="72">
        <v>0</v>
      </c>
      <c r="DJ111" s="72">
        <f>+CU111-DI111</f>
        <v>0</v>
      </c>
    </row>
    <row r="112" spans="1:114" s="63" customFormat="1" outlineLevel="3">
      <c r="A112" s="205" t="s">
        <v>168</v>
      </c>
      <c r="C112" s="205" t="s">
        <v>168</v>
      </c>
      <c r="D112" s="118">
        <v>10</v>
      </c>
      <c r="E112" s="132" t="s">
        <v>169</v>
      </c>
      <c r="F112" s="133">
        <f>SUM(F113:F117)</f>
        <v>1486200000</v>
      </c>
      <c r="G112" s="133">
        <f t="shared" ref="G112:AL112" si="192">SUM(G113:G117)</f>
        <v>0</v>
      </c>
      <c r="H112" s="133">
        <f t="shared" si="192"/>
        <v>0</v>
      </c>
      <c r="I112" s="133">
        <f t="shared" si="192"/>
        <v>0</v>
      </c>
      <c r="J112" s="133">
        <f t="shared" si="192"/>
        <v>0</v>
      </c>
      <c r="K112" s="133">
        <f t="shared" si="192"/>
        <v>0</v>
      </c>
      <c r="L112" s="133">
        <f t="shared" si="192"/>
        <v>0</v>
      </c>
      <c r="M112" s="133">
        <f t="shared" si="192"/>
        <v>0</v>
      </c>
      <c r="N112" s="133">
        <f t="shared" si="192"/>
        <v>0</v>
      </c>
      <c r="O112" s="133">
        <f t="shared" si="192"/>
        <v>0</v>
      </c>
      <c r="P112" s="133">
        <f t="shared" si="192"/>
        <v>0</v>
      </c>
      <c r="Q112" s="133">
        <f t="shared" si="192"/>
        <v>0</v>
      </c>
      <c r="R112" s="133">
        <f t="shared" si="192"/>
        <v>0</v>
      </c>
      <c r="S112" s="133">
        <f t="shared" si="192"/>
        <v>0</v>
      </c>
      <c r="T112" s="133">
        <f t="shared" si="192"/>
        <v>0</v>
      </c>
      <c r="U112" s="133">
        <f t="shared" si="192"/>
        <v>0</v>
      </c>
      <c r="V112" s="133">
        <f t="shared" si="192"/>
        <v>0</v>
      </c>
      <c r="W112" s="133">
        <f t="shared" si="192"/>
        <v>0</v>
      </c>
      <c r="X112" s="133">
        <f t="shared" si="192"/>
        <v>0</v>
      </c>
      <c r="Y112" s="133">
        <f t="shared" si="192"/>
        <v>0</v>
      </c>
      <c r="Z112" s="133">
        <f t="shared" si="192"/>
        <v>0</v>
      </c>
      <c r="AA112" s="133">
        <f t="shared" si="192"/>
        <v>0</v>
      </c>
      <c r="AB112" s="133">
        <f t="shared" si="192"/>
        <v>0</v>
      </c>
      <c r="AC112" s="133">
        <f t="shared" si="192"/>
        <v>0</v>
      </c>
      <c r="AD112" s="133">
        <f t="shared" si="192"/>
        <v>0</v>
      </c>
      <c r="AE112" s="133">
        <f t="shared" si="110"/>
        <v>0</v>
      </c>
      <c r="AF112" s="133">
        <f t="shared" si="111"/>
        <v>0</v>
      </c>
      <c r="AG112" s="133">
        <f t="shared" si="192"/>
        <v>0</v>
      </c>
      <c r="AH112" s="133">
        <f t="shared" si="192"/>
        <v>0</v>
      </c>
      <c r="AI112" s="133">
        <f t="shared" si="192"/>
        <v>0</v>
      </c>
      <c r="AJ112" s="133">
        <f>+SUM(AJ113:AJ117)</f>
        <v>1486200000</v>
      </c>
      <c r="AK112" s="133">
        <f t="shared" si="192"/>
        <v>1486200000</v>
      </c>
      <c r="AL112" s="133">
        <f t="shared" si="192"/>
        <v>0</v>
      </c>
      <c r="AM112" s="133">
        <f t="shared" ref="AM112:BR112" si="193">SUM(AM113:AM117)</f>
        <v>0</v>
      </c>
      <c r="AN112" s="133">
        <f t="shared" si="193"/>
        <v>0</v>
      </c>
      <c r="AO112" s="133">
        <f t="shared" si="193"/>
        <v>0</v>
      </c>
      <c r="AP112" s="133">
        <f t="shared" si="193"/>
        <v>0</v>
      </c>
      <c r="AQ112" s="133">
        <f t="shared" si="193"/>
        <v>0</v>
      </c>
      <c r="AR112" s="133">
        <f t="shared" si="193"/>
        <v>0</v>
      </c>
      <c r="AS112" s="133">
        <f t="shared" si="193"/>
        <v>0</v>
      </c>
      <c r="AT112" s="133">
        <f t="shared" si="193"/>
        <v>0</v>
      </c>
      <c r="AU112" s="133">
        <f t="shared" si="193"/>
        <v>0</v>
      </c>
      <c r="AV112" s="133">
        <f t="shared" si="193"/>
        <v>0</v>
      </c>
      <c r="AW112" s="133">
        <f t="shared" si="193"/>
        <v>1486200000</v>
      </c>
      <c r="AX112" s="133">
        <f t="shared" si="193"/>
        <v>47358995</v>
      </c>
      <c r="AY112" s="133">
        <f t="shared" si="193"/>
        <v>79959126</v>
      </c>
      <c r="AZ112" s="133">
        <f t="shared" si="193"/>
        <v>128489272</v>
      </c>
      <c r="BA112" s="133">
        <f t="shared" si="193"/>
        <v>118671067</v>
      </c>
      <c r="BB112" s="133">
        <f t="shared" si="193"/>
        <v>97742912</v>
      </c>
      <c r="BC112" s="133">
        <f t="shared" si="193"/>
        <v>123344639</v>
      </c>
      <c r="BD112" s="133">
        <f t="shared" si="193"/>
        <v>0</v>
      </c>
      <c r="BE112" s="133">
        <f t="shared" si="193"/>
        <v>0</v>
      </c>
      <c r="BF112" s="133">
        <f t="shared" si="193"/>
        <v>0</v>
      </c>
      <c r="BG112" s="133">
        <f t="shared" si="193"/>
        <v>0</v>
      </c>
      <c r="BH112" s="133">
        <f t="shared" si="193"/>
        <v>0</v>
      </c>
      <c r="BI112" s="133">
        <f t="shared" si="193"/>
        <v>0</v>
      </c>
      <c r="BJ112" s="133">
        <f t="shared" si="193"/>
        <v>595566011</v>
      </c>
      <c r="BK112" s="133">
        <f t="shared" si="193"/>
        <v>47358995</v>
      </c>
      <c r="BL112" s="133">
        <f t="shared" si="193"/>
        <v>79959126</v>
      </c>
      <c r="BM112" s="133">
        <f t="shared" si="193"/>
        <v>128486272</v>
      </c>
      <c r="BN112" s="133">
        <f t="shared" si="193"/>
        <v>118671067</v>
      </c>
      <c r="BO112" s="133">
        <f t="shared" si="193"/>
        <v>97742912</v>
      </c>
      <c r="BP112" s="133">
        <f t="shared" si="193"/>
        <v>123344639</v>
      </c>
      <c r="BQ112" s="133">
        <f t="shared" si="193"/>
        <v>0</v>
      </c>
      <c r="BR112" s="133">
        <f t="shared" si="193"/>
        <v>0</v>
      </c>
      <c r="BS112" s="133">
        <f t="shared" ref="BS112:CJ112" si="194">SUM(BS113:BS117)</f>
        <v>0</v>
      </c>
      <c r="BT112" s="133">
        <f t="shared" si="194"/>
        <v>0</v>
      </c>
      <c r="BU112" s="133">
        <f t="shared" si="194"/>
        <v>0</v>
      </c>
      <c r="BV112" s="133">
        <f t="shared" si="194"/>
        <v>0</v>
      </c>
      <c r="BW112" s="133">
        <f t="shared" si="194"/>
        <v>595563011</v>
      </c>
      <c r="BX112" s="133">
        <f t="shared" si="194"/>
        <v>46466345</v>
      </c>
      <c r="BY112" s="133">
        <f t="shared" si="194"/>
        <v>80851776</v>
      </c>
      <c r="BZ112" s="133">
        <f t="shared" si="194"/>
        <v>128486272</v>
      </c>
      <c r="CA112" s="133">
        <f t="shared" si="194"/>
        <v>118671067</v>
      </c>
      <c r="CB112" s="133">
        <f t="shared" si="194"/>
        <v>92746342</v>
      </c>
      <c r="CC112" s="133">
        <f t="shared" si="194"/>
        <v>116893125</v>
      </c>
      <c r="CD112" s="133">
        <f t="shared" si="194"/>
        <v>0</v>
      </c>
      <c r="CE112" s="133">
        <f t="shared" si="194"/>
        <v>0</v>
      </c>
      <c r="CF112" s="133">
        <f t="shared" si="194"/>
        <v>0</v>
      </c>
      <c r="CG112" s="133">
        <f t="shared" si="194"/>
        <v>0</v>
      </c>
      <c r="CH112" s="133">
        <f t="shared" si="194"/>
        <v>0</v>
      </c>
      <c r="CI112" s="133">
        <f t="shared" si="194"/>
        <v>0</v>
      </c>
      <c r="CJ112" s="133">
        <f t="shared" si="194"/>
        <v>584114927</v>
      </c>
      <c r="CK112" s="122">
        <f t="shared" si="104"/>
        <v>0</v>
      </c>
      <c r="CL112" s="122">
        <f t="shared" si="164"/>
        <v>890633989</v>
      </c>
      <c r="CM112" s="122">
        <f t="shared" si="165"/>
        <v>3000</v>
      </c>
      <c r="CN112" s="122">
        <f t="shared" si="166"/>
        <v>11448084</v>
      </c>
      <c r="CO112" s="76"/>
      <c r="CP112" s="87">
        <f>SUM(CP113:CP117)</f>
        <v>1486200000</v>
      </c>
      <c r="CQ112" s="87">
        <f t="shared" si="167"/>
        <v>0</v>
      </c>
      <c r="CR112" s="87">
        <f>SUM(CR113:CR117)</f>
        <v>1486200000</v>
      </c>
      <c r="CS112" s="87">
        <f>SUM(CS113:CS117)</f>
        <v>0</v>
      </c>
      <c r="CT112" s="87">
        <f>SUM(CT113:CT117)</f>
        <v>595566011</v>
      </c>
      <c r="CU112" s="87">
        <f t="shared" si="171"/>
        <v>0</v>
      </c>
      <c r="CV112" s="87">
        <f>SUM(CV113:CV117)</f>
        <v>595563011</v>
      </c>
      <c r="CW112" s="87">
        <f>SUM(CW113:CW117)</f>
        <v>0</v>
      </c>
      <c r="CX112" s="87">
        <f>SUM(CX113:CX117)</f>
        <v>584114927</v>
      </c>
      <c r="CY112" s="88">
        <f>+CX112-CJ112</f>
        <v>0</v>
      </c>
      <c r="DA112" s="87">
        <f>SUM(DA113:DA117)</f>
        <v>0</v>
      </c>
      <c r="DB112" s="87"/>
      <c r="DC112" s="87">
        <f>SUM(DC113:DC117)</f>
        <v>0</v>
      </c>
      <c r="DD112" s="87">
        <f>SUM(DD113:DD117)</f>
        <v>0</v>
      </c>
      <c r="DE112" s="87">
        <f>SUM(DE113:DE117)</f>
        <v>0</v>
      </c>
      <c r="DF112" s="87">
        <f t="shared" si="161"/>
        <v>0</v>
      </c>
      <c r="DG112" s="87">
        <f>SUM(DG113:DG117)</f>
        <v>0</v>
      </c>
      <c r="DH112" s="87">
        <f>SUM(DH113:DH117)</f>
        <v>0</v>
      </c>
      <c r="DI112" s="87">
        <f>SUM(DI113:DI117)</f>
        <v>0</v>
      </c>
      <c r="DJ112" s="88">
        <f>+DI112-CU112</f>
        <v>0</v>
      </c>
    </row>
    <row r="113" spans="1:114" s="66" customFormat="1" outlineLevel="4">
      <c r="B113" s="66" t="str">
        <f t="shared" si="131"/>
        <v>A 2-0-4-8-110</v>
      </c>
      <c r="C113" s="204" t="s">
        <v>279</v>
      </c>
      <c r="D113" s="105">
        <v>10</v>
      </c>
      <c r="E113" s="126" t="s">
        <v>351</v>
      </c>
      <c r="F113" s="127">
        <v>110000000</v>
      </c>
      <c r="G113" s="127">
        <v>0</v>
      </c>
      <c r="H113" s="127">
        <v>0</v>
      </c>
      <c r="I113" s="127"/>
      <c r="J113" s="127"/>
      <c r="K113" s="127"/>
      <c r="L113" s="127"/>
      <c r="M113" s="133"/>
      <c r="N113" s="133"/>
      <c r="O113" s="133"/>
      <c r="P113" s="133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>
        <f t="shared" si="110"/>
        <v>0</v>
      </c>
      <c r="AF113" s="127">
        <f t="shared" si="111"/>
        <v>0</v>
      </c>
      <c r="AG113" s="127"/>
      <c r="AH113" s="127"/>
      <c r="AI113" s="127"/>
      <c r="AJ113" s="127">
        <f>+F113-AE113+AF113</f>
        <v>110000000</v>
      </c>
      <c r="AK113" s="181">
        <v>110000000</v>
      </c>
      <c r="AL113" s="181">
        <v>0</v>
      </c>
      <c r="AM113" s="181">
        <v>0</v>
      </c>
      <c r="AN113" s="127">
        <v>0</v>
      </c>
      <c r="AO113" s="127">
        <v>0</v>
      </c>
      <c r="AP113" s="127">
        <v>0</v>
      </c>
      <c r="AQ113" s="127"/>
      <c r="AR113" s="127"/>
      <c r="AS113" s="127"/>
      <c r="AT113" s="127"/>
      <c r="AU113" s="127"/>
      <c r="AV113" s="127"/>
      <c r="AW113" s="127">
        <f>+SUM(AK113:AV113)</f>
        <v>110000000</v>
      </c>
      <c r="AX113" s="127">
        <v>6301568</v>
      </c>
      <c r="AY113" s="127">
        <v>4110139</v>
      </c>
      <c r="AZ113" s="127">
        <v>12799510</v>
      </c>
      <c r="BA113" s="127">
        <v>5721941</v>
      </c>
      <c r="BB113" s="127">
        <v>12811019</v>
      </c>
      <c r="BC113" s="127">
        <v>7087604</v>
      </c>
      <c r="BD113" s="127"/>
      <c r="BE113" s="127"/>
      <c r="BF113" s="127"/>
      <c r="BG113" s="127"/>
      <c r="BH113" s="127"/>
      <c r="BI113" s="127"/>
      <c r="BJ113" s="127">
        <f>+SUM(AX113:BI113)</f>
        <v>48831781</v>
      </c>
      <c r="BK113" s="127">
        <v>6301568</v>
      </c>
      <c r="BL113" s="127">
        <v>4110139</v>
      </c>
      <c r="BM113" s="127">
        <v>12799510</v>
      </c>
      <c r="BN113" s="127">
        <v>5721941</v>
      </c>
      <c r="BO113" s="127">
        <v>12811019</v>
      </c>
      <c r="BP113" s="127">
        <v>7087604</v>
      </c>
      <c r="BQ113" s="127"/>
      <c r="BR113" s="127"/>
      <c r="BS113" s="127"/>
      <c r="BT113" s="127"/>
      <c r="BU113" s="127"/>
      <c r="BV113" s="127"/>
      <c r="BW113" s="127">
        <f>+SUM(BK113:BV113)</f>
        <v>48831781</v>
      </c>
      <c r="BX113" s="127">
        <v>6301568</v>
      </c>
      <c r="BY113" s="127">
        <v>4110139</v>
      </c>
      <c r="BZ113" s="127">
        <v>12799510</v>
      </c>
      <c r="CA113" s="127">
        <v>5721941</v>
      </c>
      <c r="CB113" s="127">
        <v>9067329</v>
      </c>
      <c r="CC113" s="127">
        <v>10288119</v>
      </c>
      <c r="CD113" s="127"/>
      <c r="CE113" s="127"/>
      <c r="CF113" s="127"/>
      <c r="CG113" s="127"/>
      <c r="CH113" s="127"/>
      <c r="CI113" s="127"/>
      <c r="CJ113" s="127">
        <f>+SUM(BX113:CI113)</f>
        <v>48288606</v>
      </c>
      <c r="CK113" s="122">
        <f t="shared" si="104"/>
        <v>0</v>
      </c>
      <c r="CL113" s="122">
        <f t="shared" si="164"/>
        <v>61168219</v>
      </c>
      <c r="CM113" s="122">
        <f t="shared" si="165"/>
        <v>0</v>
      </c>
      <c r="CN113" s="122">
        <f t="shared" si="166"/>
        <v>543175</v>
      </c>
      <c r="CP113" s="72">
        <v>110000000</v>
      </c>
      <c r="CQ113" s="84">
        <f t="shared" si="167"/>
        <v>0</v>
      </c>
      <c r="CR113" s="72">
        <v>110000000</v>
      </c>
      <c r="CS113" s="72">
        <f>+AW113-CR113</f>
        <v>0</v>
      </c>
      <c r="CT113" s="72">
        <v>48831781</v>
      </c>
      <c r="CU113" s="72">
        <f t="shared" si="171"/>
        <v>0</v>
      </c>
      <c r="CV113" s="72">
        <v>48831781</v>
      </c>
      <c r="CW113" s="72">
        <f>+BW113-CV113</f>
        <v>0</v>
      </c>
      <c r="CX113" s="72">
        <v>48288606</v>
      </c>
      <c r="CY113" s="72">
        <f>+CJ113-CX113</f>
        <v>0</v>
      </c>
      <c r="DA113" s="72">
        <v>0</v>
      </c>
      <c r="DB113" s="84"/>
      <c r="DC113" s="72">
        <v>0</v>
      </c>
      <c r="DD113" s="72">
        <f>+BH113-DC113</f>
        <v>0</v>
      </c>
      <c r="DE113" s="72">
        <v>0</v>
      </c>
      <c r="DF113" s="72">
        <f t="shared" si="161"/>
        <v>0</v>
      </c>
      <c r="DG113" s="72">
        <v>0</v>
      </c>
      <c r="DH113" s="72">
        <f>+CH113-DG113</f>
        <v>0</v>
      </c>
      <c r="DI113" s="72">
        <v>0</v>
      </c>
      <c r="DJ113" s="72">
        <f>+CU113-DI113</f>
        <v>0</v>
      </c>
    </row>
    <row r="114" spans="1:114" outlineLevel="4">
      <c r="B114" s="64" t="str">
        <f t="shared" si="131"/>
        <v>A 2-0-4-8-210</v>
      </c>
      <c r="C114" s="204" t="s">
        <v>280</v>
      </c>
      <c r="D114" s="105">
        <v>10</v>
      </c>
      <c r="E114" s="126" t="s">
        <v>352</v>
      </c>
      <c r="F114" s="127">
        <v>704000000</v>
      </c>
      <c r="G114" s="127">
        <v>0</v>
      </c>
      <c r="H114" s="127">
        <v>0</v>
      </c>
      <c r="I114" s="127"/>
      <c r="J114" s="127"/>
      <c r="K114" s="127"/>
      <c r="L114" s="127"/>
      <c r="M114" s="133"/>
      <c r="N114" s="133"/>
      <c r="O114" s="133"/>
      <c r="P114" s="133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>
        <f t="shared" si="110"/>
        <v>0</v>
      </c>
      <c r="AF114" s="127">
        <f t="shared" si="111"/>
        <v>0</v>
      </c>
      <c r="AG114" s="127"/>
      <c r="AH114" s="127"/>
      <c r="AI114" s="127"/>
      <c r="AJ114" s="127">
        <f>+F114-AE114+AF114</f>
        <v>704000000</v>
      </c>
      <c r="AK114" s="181">
        <v>704000000</v>
      </c>
      <c r="AL114" s="181">
        <v>0</v>
      </c>
      <c r="AM114" s="181">
        <v>0</v>
      </c>
      <c r="AN114" s="127">
        <v>0</v>
      </c>
      <c r="AO114" s="127">
        <v>0</v>
      </c>
      <c r="AP114" s="127">
        <v>0</v>
      </c>
      <c r="AQ114" s="127"/>
      <c r="AR114" s="127"/>
      <c r="AS114" s="127"/>
      <c r="AT114" s="127"/>
      <c r="AU114" s="127"/>
      <c r="AV114" s="127"/>
      <c r="AW114" s="127">
        <f>+SUM(AK114:AV114)</f>
        <v>704000000</v>
      </c>
      <c r="AX114" s="127">
        <v>29534700</v>
      </c>
      <c r="AY114" s="127">
        <v>36787132</v>
      </c>
      <c r="AZ114" s="127">
        <v>56799116</v>
      </c>
      <c r="BA114" s="127">
        <v>65607361</v>
      </c>
      <c r="BB114" s="127">
        <v>52792856</v>
      </c>
      <c r="BC114" s="127">
        <v>70340709</v>
      </c>
      <c r="BD114" s="127"/>
      <c r="BE114" s="127"/>
      <c r="BF114" s="127"/>
      <c r="BG114" s="127"/>
      <c r="BH114" s="127"/>
      <c r="BI114" s="127"/>
      <c r="BJ114" s="127">
        <f>+SUM(AX114:BI114)</f>
        <v>311861874</v>
      </c>
      <c r="BK114" s="127">
        <v>29534700</v>
      </c>
      <c r="BL114" s="127">
        <v>36787132</v>
      </c>
      <c r="BM114" s="127">
        <v>56799116</v>
      </c>
      <c r="BN114" s="127">
        <v>65607361</v>
      </c>
      <c r="BO114" s="127">
        <v>52792856</v>
      </c>
      <c r="BP114" s="127">
        <v>70340709</v>
      </c>
      <c r="BQ114" s="127"/>
      <c r="BR114" s="127"/>
      <c r="BS114" s="127"/>
      <c r="BT114" s="127"/>
      <c r="BU114" s="127"/>
      <c r="BV114" s="127"/>
      <c r="BW114" s="127">
        <f>+SUM(BK114:BV114)</f>
        <v>311861874</v>
      </c>
      <c r="BX114" s="127">
        <v>28642050</v>
      </c>
      <c r="BY114" s="127">
        <v>37679782</v>
      </c>
      <c r="BZ114" s="127">
        <v>56799116</v>
      </c>
      <c r="CA114" s="127">
        <v>65607361</v>
      </c>
      <c r="CB114" s="127">
        <v>51539976</v>
      </c>
      <c r="CC114" s="127">
        <v>61342882</v>
      </c>
      <c r="CD114" s="127"/>
      <c r="CE114" s="127"/>
      <c r="CF114" s="127"/>
      <c r="CG114" s="127"/>
      <c r="CH114" s="127"/>
      <c r="CI114" s="127"/>
      <c r="CJ114" s="127">
        <f>+SUM(BX114:CI114)</f>
        <v>301611167</v>
      </c>
      <c r="CK114" s="122">
        <f t="shared" si="104"/>
        <v>0</v>
      </c>
      <c r="CL114" s="122">
        <f t="shared" si="164"/>
        <v>392138126</v>
      </c>
      <c r="CM114" s="122">
        <f t="shared" si="165"/>
        <v>0</v>
      </c>
      <c r="CN114" s="122">
        <f t="shared" si="166"/>
        <v>10250707</v>
      </c>
      <c r="CO114" s="66"/>
      <c r="CP114" s="72">
        <v>704000000</v>
      </c>
      <c r="CQ114" s="72">
        <f t="shared" si="167"/>
        <v>0</v>
      </c>
      <c r="CR114" s="72">
        <v>704000000</v>
      </c>
      <c r="CS114" s="72">
        <f>+AW114-CR114</f>
        <v>0</v>
      </c>
      <c r="CT114" s="72">
        <v>311861874</v>
      </c>
      <c r="CU114" s="72">
        <f t="shared" si="171"/>
        <v>0</v>
      </c>
      <c r="CV114" s="72">
        <v>311861874</v>
      </c>
      <c r="CW114" s="72">
        <f>+BW114-CV114</f>
        <v>0</v>
      </c>
      <c r="CX114" s="72">
        <v>301611167</v>
      </c>
      <c r="CY114" s="72">
        <f>+CJ114-CX114</f>
        <v>0</v>
      </c>
      <c r="DA114" s="72">
        <v>0</v>
      </c>
      <c r="DB114" s="72"/>
      <c r="DC114" s="72">
        <v>0</v>
      </c>
      <c r="DD114" s="72">
        <f>+BH114-DC114</f>
        <v>0</v>
      </c>
      <c r="DE114" s="72">
        <v>0</v>
      </c>
      <c r="DF114" s="72">
        <f t="shared" si="161"/>
        <v>0</v>
      </c>
      <c r="DG114" s="72">
        <v>0</v>
      </c>
      <c r="DH114" s="72">
        <f>+CH114-DG114</f>
        <v>0</v>
      </c>
      <c r="DI114" s="72">
        <v>0</v>
      </c>
      <c r="DJ114" s="72">
        <f>+CU114-DI114</f>
        <v>0</v>
      </c>
    </row>
    <row r="115" spans="1:114" outlineLevel="4">
      <c r="B115" s="64" t="str">
        <f t="shared" si="131"/>
        <v>A 2-0-4-8-310</v>
      </c>
      <c r="C115" s="204" t="s">
        <v>281</v>
      </c>
      <c r="D115" s="105">
        <v>10</v>
      </c>
      <c r="E115" s="126" t="s">
        <v>353</v>
      </c>
      <c r="F115" s="127">
        <v>200000</v>
      </c>
      <c r="G115" s="127">
        <v>0</v>
      </c>
      <c r="H115" s="127">
        <v>0</v>
      </c>
      <c r="I115" s="127"/>
      <c r="J115" s="127"/>
      <c r="K115" s="127"/>
      <c r="L115" s="127"/>
      <c r="M115" s="133"/>
      <c r="N115" s="133"/>
      <c r="O115" s="133"/>
      <c r="P115" s="133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>
        <f t="shared" si="110"/>
        <v>0</v>
      </c>
      <c r="AF115" s="127">
        <f t="shared" si="111"/>
        <v>0</v>
      </c>
      <c r="AG115" s="127"/>
      <c r="AH115" s="127"/>
      <c r="AI115" s="127"/>
      <c r="AJ115" s="127">
        <f>+F115-AE115+AF115</f>
        <v>200000</v>
      </c>
      <c r="AK115" s="181">
        <v>200000</v>
      </c>
      <c r="AL115" s="181">
        <v>0</v>
      </c>
      <c r="AM115" s="181">
        <v>0</v>
      </c>
      <c r="AN115" s="127">
        <v>0</v>
      </c>
      <c r="AO115" s="127">
        <v>0</v>
      </c>
      <c r="AP115" s="127">
        <v>0</v>
      </c>
      <c r="AQ115" s="127"/>
      <c r="AR115" s="127"/>
      <c r="AS115" s="127"/>
      <c r="AT115" s="127"/>
      <c r="AU115" s="127"/>
      <c r="AV115" s="127"/>
      <c r="AW115" s="127">
        <f>+SUM(AK115:AV115)</f>
        <v>200000</v>
      </c>
      <c r="AX115" s="127">
        <v>18485</v>
      </c>
      <c r="AY115" s="127">
        <v>3987</v>
      </c>
      <c r="AZ115" s="127">
        <v>4010</v>
      </c>
      <c r="BA115" s="127">
        <v>4035</v>
      </c>
      <c r="BB115" s="127">
        <v>4060</v>
      </c>
      <c r="BC115" s="127">
        <v>61997</v>
      </c>
      <c r="BD115" s="127"/>
      <c r="BE115" s="127"/>
      <c r="BF115" s="127"/>
      <c r="BG115" s="127"/>
      <c r="BH115" s="127"/>
      <c r="BI115" s="127"/>
      <c r="BJ115" s="127">
        <f>+SUM(AX115:BI115)</f>
        <v>96574</v>
      </c>
      <c r="BK115" s="127">
        <v>18485</v>
      </c>
      <c r="BL115" s="127">
        <v>3987</v>
      </c>
      <c r="BM115" s="127">
        <v>4010</v>
      </c>
      <c r="BN115" s="127">
        <v>4035</v>
      </c>
      <c r="BO115" s="127">
        <v>4060</v>
      </c>
      <c r="BP115" s="127">
        <v>61997</v>
      </c>
      <c r="BQ115" s="127"/>
      <c r="BR115" s="127"/>
      <c r="BS115" s="127"/>
      <c r="BT115" s="127"/>
      <c r="BU115" s="127"/>
      <c r="BV115" s="127"/>
      <c r="BW115" s="127">
        <f>+SUM(BK115:BV115)</f>
        <v>96574</v>
      </c>
      <c r="BX115" s="127">
        <v>18485</v>
      </c>
      <c r="BY115" s="127">
        <v>3987</v>
      </c>
      <c r="BZ115" s="127">
        <v>4010</v>
      </c>
      <c r="CA115" s="127">
        <v>4035</v>
      </c>
      <c r="CB115" s="127">
        <v>4060</v>
      </c>
      <c r="CC115" s="127">
        <v>61997</v>
      </c>
      <c r="CD115" s="127"/>
      <c r="CE115" s="127"/>
      <c r="CF115" s="127"/>
      <c r="CG115" s="127"/>
      <c r="CH115" s="127"/>
      <c r="CI115" s="127"/>
      <c r="CJ115" s="127">
        <f>+SUM(BX115:CI115)</f>
        <v>96574</v>
      </c>
      <c r="CK115" s="122">
        <f t="shared" si="104"/>
        <v>0</v>
      </c>
      <c r="CL115" s="122">
        <f t="shared" si="164"/>
        <v>103426</v>
      </c>
      <c r="CM115" s="122">
        <f t="shared" si="165"/>
        <v>0</v>
      </c>
      <c r="CN115" s="122">
        <f t="shared" si="166"/>
        <v>0</v>
      </c>
      <c r="CO115" s="66"/>
      <c r="CP115" s="72">
        <v>200000</v>
      </c>
      <c r="CQ115" s="72">
        <f t="shared" si="167"/>
        <v>0</v>
      </c>
      <c r="CR115" s="72">
        <v>200000</v>
      </c>
      <c r="CS115" s="72">
        <f>+AW115-CR115</f>
        <v>0</v>
      </c>
      <c r="CT115" s="72">
        <v>96574</v>
      </c>
      <c r="CU115" s="72">
        <f t="shared" si="171"/>
        <v>0</v>
      </c>
      <c r="CV115" s="72">
        <v>96574</v>
      </c>
      <c r="CW115" s="72">
        <f>+BW115-CV115</f>
        <v>0</v>
      </c>
      <c r="CX115" s="72">
        <v>96574</v>
      </c>
      <c r="CY115" s="72">
        <f>+CJ115-CX115</f>
        <v>0</v>
      </c>
      <c r="DA115" s="72">
        <v>0</v>
      </c>
      <c r="DB115" s="72"/>
      <c r="DC115" s="72">
        <v>0</v>
      </c>
      <c r="DD115" s="72">
        <f>+BH115-DC115</f>
        <v>0</v>
      </c>
      <c r="DE115" s="72">
        <v>0</v>
      </c>
      <c r="DF115" s="72">
        <f t="shared" si="161"/>
        <v>0</v>
      </c>
      <c r="DG115" s="72">
        <v>0</v>
      </c>
      <c r="DH115" s="72">
        <f>+CH115-DG115</f>
        <v>0</v>
      </c>
      <c r="DI115" s="72">
        <v>0</v>
      </c>
      <c r="DJ115" s="72">
        <f>+CU115-DI115</f>
        <v>0</v>
      </c>
    </row>
    <row r="116" spans="1:114" outlineLevel="4">
      <c r="B116" s="64" t="str">
        <f t="shared" si="131"/>
        <v>A 2-0-4-8-510</v>
      </c>
      <c r="C116" s="204" t="s">
        <v>282</v>
      </c>
      <c r="D116" s="105">
        <v>10</v>
      </c>
      <c r="E116" s="126" t="s">
        <v>354</v>
      </c>
      <c r="F116" s="127">
        <v>170000000</v>
      </c>
      <c r="G116" s="127">
        <v>0</v>
      </c>
      <c r="H116" s="127">
        <v>0</v>
      </c>
      <c r="I116" s="127"/>
      <c r="J116" s="127"/>
      <c r="K116" s="127"/>
      <c r="L116" s="127"/>
      <c r="M116" s="133"/>
      <c r="N116" s="133"/>
      <c r="O116" s="133"/>
      <c r="P116" s="133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>
        <f t="shared" si="110"/>
        <v>0</v>
      </c>
      <c r="AF116" s="127">
        <f t="shared" si="111"/>
        <v>0</v>
      </c>
      <c r="AG116" s="127"/>
      <c r="AH116" s="127"/>
      <c r="AI116" s="127"/>
      <c r="AJ116" s="127">
        <f>+F116-AE116+AF116</f>
        <v>170000000</v>
      </c>
      <c r="AK116" s="181">
        <v>170000000</v>
      </c>
      <c r="AL116" s="181">
        <v>0</v>
      </c>
      <c r="AM116" s="181">
        <v>0</v>
      </c>
      <c r="AN116" s="127">
        <v>0</v>
      </c>
      <c r="AO116" s="127">
        <v>0</v>
      </c>
      <c r="AP116" s="127">
        <v>0</v>
      </c>
      <c r="AQ116" s="127"/>
      <c r="AR116" s="127"/>
      <c r="AS116" s="127"/>
      <c r="AT116" s="127"/>
      <c r="AU116" s="127"/>
      <c r="AV116" s="127"/>
      <c r="AW116" s="127">
        <f>+SUM(AK116:AV116)</f>
        <v>170000000</v>
      </c>
      <c r="AX116" s="127">
        <v>2063701</v>
      </c>
      <c r="AY116" s="127">
        <v>19781097</v>
      </c>
      <c r="AZ116" s="127">
        <v>27186783</v>
      </c>
      <c r="BA116" s="127">
        <v>16983468</v>
      </c>
      <c r="BB116" s="127">
        <v>1077782</v>
      </c>
      <c r="BC116" s="127">
        <v>15615990</v>
      </c>
      <c r="BD116" s="127"/>
      <c r="BE116" s="127"/>
      <c r="BF116" s="127"/>
      <c r="BG116" s="127"/>
      <c r="BH116" s="127"/>
      <c r="BI116" s="127"/>
      <c r="BJ116" s="127">
        <f>+SUM(AX116:BI116)</f>
        <v>82708821</v>
      </c>
      <c r="BK116" s="127">
        <v>2063701</v>
      </c>
      <c r="BL116" s="127">
        <v>19781097</v>
      </c>
      <c r="BM116" s="127">
        <v>27183783</v>
      </c>
      <c r="BN116" s="127">
        <v>16983468</v>
      </c>
      <c r="BO116" s="127">
        <v>1077782</v>
      </c>
      <c r="BP116" s="127">
        <v>15615990</v>
      </c>
      <c r="BQ116" s="127"/>
      <c r="BR116" s="127"/>
      <c r="BS116" s="127"/>
      <c r="BT116" s="127"/>
      <c r="BU116" s="127"/>
      <c r="BV116" s="127"/>
      <c r="BW116" s="127">
        <f>+SUM(BK116:BV116)</f>
        <v>82705821</v>
      </c>
      <c r="BX116" s="127">
        <v>2063701</v>
      </c>
      <c r="BY116" s="127">
        <v>19781097</v>
      </c>
      <c r="BZ116" s="127">
        <v>27183783</v>
      </c>
      <c r="CA116" s="127">
        <v>16983468</v>
      </c>
      <c r="CB116" s="127">
        <v>1077782</v>
      </c>
      <c r="CC116" s="127">
        <v>15615990</v>
      </c>
      <c r="CD116" s="127"/>
      <c r="CE116" s="127"/>
      <c r="CF116" s="127"/>
      <c r="CG116" s="127"/>
      <c r="CH116" s="127"/>
      <c r="CI116" s="127"/>
      <c r="CJ116" s="127">
        <f>+SUM(BX116:CI116)</f>
        <v>82705821</v>
      </c>
      <c r="CK116" s="122">
        <f t="shared" si="104"/>
        <v>0</v>
      </c>
      <c r="CL116" s="122">
        <f t="shared" si="164"/>
        <v>87291179</v>
      </c>
      <c r="CM116" s="122">
        <f t="shared" si="165"/>
        <v>3000</v>
      </c>
      <c r="CN116" s="122">
        <f t="shared" si="166"/>
        <v>0</v>
      </c>
      <c r="CO116" s="79"/>
      <c r="CP116" s="72">
        <v>170000000</v>
      </c>
      <c r="CQ116" s="72">
        <f t="shared" si="167"/>
        <v>0</v>
      </c>
      <c r="CR116" s="72">
        <v>170000000</v>
      </c>
      <c r="CS116" s="72">
        <f>+AW116-CR116</f>
        <v>0</v>
      </c>
      <c r="CT116" s="72">
        <v>82708821</v>
      </c>
      <c r="CU116" s="72">
        <f t="shared" si="171"/>
        <v>0</v>
      </c>
      <c r="CV116" s="72">
        <v>82705821</v>
      </c>
      <c r="CW116" s="72">
        <f>+BW116-CV116</f>
        <v>0</v>
      </c>
      <c r="CX116" s="72">
        <v>82705821</v>
      </c>
      <c r="CY116" s="72">
        <f>+CJ116-CX116</f>
        <v>0</v>
      </c>
      <c r="DA116" s="72">
        <v>0</v>
      </c>
      <c r="DB116" s="72"/>
      <c r="DC116" s="72">
        <v>0</v>
      </c>
      <c r="DD116" s="72">
        <f>+BH116-DC116</f>
        <v>0</v>
      </c>
      <c r="DE116" s="72">
        <v>0</v>
      </c>
      <c r="DF116" s="72">
        <f t="shared" si="161"/>
        <v>0</v>
      </c>
      <c r="DG116" s="72">
        <v>0</v>
      </c>
      <c r="DH116" s="72">
        <f>+CH116-DG116</f>
        <v>0</v>
      </c>
      <c r="DI116" s="72">
        <v>0</v>
      </c>
      <c r="DJ116" s="72">
        <f>+CU116-DI116</f>
        <v>0</v>
      </c>
    </row>
    <row r="117" spans="1:114" outlineLevel="4">
      <c r="B117" s="64" t="str">
        <f t="shared" si="131"/>
        <v>A 2-0-4-8-610</v>
      </c>
      <c r="C117" s="204" t="s">
        <v>283</v>
      </c>
      <c r="D117" s="105">
        <v>10</v>
      </c>
      <c r="E117" s="126" t="s">
        <v>355</v>
      </c>
      <c r="F117" s="127">
        <v>502000000</v>
      </c>
      <c r="G117" s="127">
        <v>0</v>
      </c>
      <c r="H117" s="127">
        <v>0</v>
      </c>
      <c r="I117" s="127"/>
      <c r="J117" s="127"/>
      <c r="K117" s="127"/>
      <c r="L117" s="127"/>
      <c r="M117" s="133"/>
      <c r="N117" s="133"/>
      <c r="O117" s="133"/>
      <c r="P117" s="133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>
        <f t="shared" si="110"/>
        <v>0</v>
      </c>
      <c r="AF117" s="127">
        <f t="shared" si="111"/>
        <v>0</v>
      </c>
      <c r="AG117" s="127"/>
      <c r="AH117" s="127"/>
      <c r="AI117" s="127"/>
      <c r="AJ117" s="127">
        <f>+F117-AE117+AF117</f>
        <v>502000000</v>
      </c>
      <c r="AK117" s="181">
        <v>502000000</v>
      </c>
      <c r="AL117" s="181">
        <v>0</v>
      </c>
      <c r="AM117" s="181">
        <v>0</v>
      </c>
      <c r="AN117" s="127">
        <v>0</v>
      </c>
      <c r="AO117" s="127">
        <v>0</v>
      </c>
      <c r="AP117" s="127">
        <v>0</v>
      </c>
      <c r="AQ117" s="127"/>
      <c r="AR117" s="127"/>
      <c r="AS117" s="127"/>
      <c r="AT117" s="127"/>
      <c r="AU117" s="127"/>
      <c r="AV117" s="127"/>
      <c r="AW117" s="127">
        <f>+SUM(AK117:AV117)</f>
        <v>502000000</v>
      </c>
      <c r="AX117" s="127">
        <v>9440541</v>
      </c>
      <c r="AY117" s="127">
        <v>19276771</v>
      </c>
      <c r="AZ117" s="127">
        <v>31699853</v>
      </c>
      <c r="BA117" s="127">
        <v>30354262</v>
      </c>
      <c r="BB117" s="127">
        <v>31057195</v>
      </c>
      <c r="BC117" s="127">
        <v>30238339</v>
      </c>
      <c r="BD117" s="127"/>
      <c r="BE117" s="127"/>
      <c r="BF117" s="127"/>
      <c r="BG117" s="127"/>
      <c r="BH117" s="127"/>
      <c r="BI117" s="127"/>
      <c r="BJ117" s="127">
        <f>+SUM(AX117:BI117)</f>
        <v>152066961</v>
      </c>
      <c r="BK117" s="127">
        <v>9440541</v>
      </c>
      <c r="BL117" s="127">
        <v>19276771</v>
      </c>
      <c r="BM117" s="127">
        <v>31699853</v>
      </c>
      <c r="BN117" s="127">
        <v>30354262</v>
      </c>
      <c r="BO117" s="127">
        <v>31057195</v>
      </c>
      <c r="BP117" s="127">
        <v>30238339</v>
      </c>
      <c r="BQ117" s="127"/>
      <c r="BR117" s="127"/>
      <c r="BS117" s="127"/>
      <c r="BT117" s="127"/>
      <c r="BU117" s="127"/>
      <c r="BV117" s="127"/>
      <c r="BW117" s="127">
        <f>+SUM(BK117:BV117)</f>
        <v>152066961</v>
      </c>
      <c r="BX117" s="127">
        <v>9440541</v>
      </c>
      <c r="BY117" s="127">
        <v>19276771</v>
      </c>
      <c r="BZ117" s="127">
        <v>31699853</v>
      </c>
      <c r="CA117" s="127">
        <v>30354262</v>
      </c>
      <c r="CB117" s="127">
        <v>31057195</v>
      </c>
      <c r="CC117" s="127">
        <v>29584137</v>
      </c>
      <c r="CD117" s="127"/>
      <c r="CE117" s="127"/>
      <c r="CF117" s="127"/>
      <c r="CG117" s="127"/>
      <c r="CH117" s="127"/>
      <c r="CI117" s="127"/>
      <c r="CJ117" s="127">
        <f>+SUM(BX117:CI117)</f>
        <v>151412759</v>
      </c>
      <c r="CK117" s="122">
        <f t="shared" si="104"/>
        <v>0</v>
      </c>
      <c r="CL117" s="122">
        <f t="shared" si="164"/>
        <v>349933039</v>
      </c>
      <c r="CM117" s="122">
        <f t="shared" si="165"/>
        <v>0</v>
      </c>
      <c r="CN117" s="122">
        <f t="shared" si="166"/>
        <v>654202</v>
      </c>
      <c r="CO117" s="66"/>
      <c r="CP117" s="72">
        <v>502000000</v>
      </c>
      <c r="CQ117" s="72">
        <f t="shared" si="167"/>
        <v>0</v>
      </c>
      <c r="CR117" s="72">
        <v>502000000</v>
      </c>
      <c r="CS117" s="72">
        <f>+AW117-CR117</f>
        <v>0</v>
      </c>
      <c r="CT117" s="72">
        <v>152066961</v>
      </c>
      <c r="CU117" s="72">
        <f t="shared" si="171"/>
        <v>0</v>
      </c>
      <c r="CV117" s="72">
        <v>152066961</v>
      </c>
      <c r="CW117" s="72">
        <f>+BW117-CV117</f>
        <v>0</v>
      </c>
      <c r="CX117" s="72">
        <v>151412759</v>
      </c>
      <c r="CY117" s="72">
        <f>+CJ117-CX117</f>
        <v>0</v>
      </c>
      <c r="DA117" s="72">
        <v>0</v>
      </c>
      <c r="DB117" s="72"/>
      <c r="DC117" s="72">
        <v>0</v>
      </c>
      <c r="DD117" s="72">
        <f>+BH117-DC117</f>
        <v>0</v>
      </c>
      <c r="DE117" s="72">
        <v>0</v>
      </c>
      <c r="DF117" s="72">
        <f t="shared" si="161"/>
        <v>0</v>
      </c>
      <c r="DG117" s="72">
        <v>0</v>
      </c>
      <c r="DH117" s="72">
        <f>+CH117-DG117</f>
        <v>0</v>
      </c>
      <c r="DI117" s="72">
        <v>0</v>
      </c>
      <c r="DJ117" s="72">
        <f>+CU117-DI117</f>
        <v>0</v>
      </c>
    </row>
    <row r="118" spans="1:114" outlineLevel="3">
      <c r="A118" s="205" t="s">
        <v>170</v>
      </c>
      <c r="B118" s="73"/>
      <c r="C118" s="205" t="s">
        <v>170</v>
      </c>
      <c r="D118" s="118">
        <v>10</v>
      </c>
      <c r="E118" s="132" t="s">
        <v>171</v>
      </c>
      <c r="F118" s="133">
        <f>+F119+F120+F121</f>
        <v>560000000</v>
      </c>
      <c r="G118" s="133">
        <f t="shared" ref="G118:AL118" si="195">+G119+G120+G121</f>
        <v>0</v>
      </c>
      <c r="H118" s="133">
        <f t="shared" si="195"/>
        <v>0</v>
      </c>
      <c r="I118" s="133">
        <f t="shared" si="195"/>
        <v>0</v>
      </c>
      <c r="J118" s="133">
        <f t="shared" si="195"/>
        <v>0</v>
      </c>
      <c r="K118" s="133">
        <f t="shared" si="195"/>
        <v>0</v>
      </c>
      <c r="L118" s="133">
        <f t="shared" si="195"/>
        <v>0</v>
      </c>
      <c r="M118" s="133">
        <f t="shared" si="195"/>
        <v>0</v>
      </c>
      <c r="N118" s="133">
        <f t="shared" si="195"/>
        <v>0</v>
      </c>
      <c r="O118" s="133">
        <f t="shared" si="195"/>
        <v>0</v>
      </c>
      <c r="P118" s="133">
        <f t="shared" si="195"/>
        <v>0</v>
      </c>
      <c r="Q118" s="133">
        <f t="shared" si="195"/>
        <v>0</v>
      </c>
      <c r="R118" s="133">
        <f t="shared" si="195"/>
        <v>0</v>
      </c>
      <c r="S118" s="133">
        <f t="shared" si="195"/>
        <v>0</v>
      </c>
      <c r="T118" s="133">
        <f t="shared" si="195"/>
        <v>0</v>
      </c>
      <c r="U118" s="133">
        <f t="shared" si="195"/>
        <v>0</v>
      </c>
      <c r="V118" s="133">
        <f t="shared" si="195"/>
        <v>0</v>
      </c>
      <c r="W118" s="133">
        <f t="shared" si="195"/>
        <v>0</v>
      </c>
      <c r="X118" s="133">
        <f t="shared" si="195"/>
        <v>0</v>
      </c>
      <c r="Y118" s="133">
        <f t="shared" si="195"/>
        <v>0</v>
      </c>
      <c r="Z118" s="133">
        <f t="shared" si="195"/>
        <v>0</v>
      </c>
      <c r="AA118" s="133">
        <f t="shared" si="195"/>
        <v>0</v>
      </c>
      <c r="AB118" s="133">
        <f t="shared" si="195"/>
        <v>0</v>
      </c>
      <c r="AC118" s="133">
        <f t="shared" si="195"/>
        <v>0</v>
      </c>
      <c r="AD118" s="133">
        <f t="shared" si="195"/>
        <v>0</v>
      </c>
      <c r="AE118" s="133">
        <f t="shared" si="110"/>
        <v>0</v>
      </c>
      <c r="AF118" s="133">
        <f t="shared" si="111"/>
        <v>0</v>
      </c>
      <c r="AG118" s="133">
        <f t="shared" si="195"/>
        <v>0</v>
      </c>
      <c r="AH118" s="133">
        <f t="shared" si="195"/>
        <v>0</v>
      </c>
      <c r="AI118" s="133">
        <f t="shared" si="195"/>
        <v>0</v>
      </c>
      <c r="AJ118" s="133">
        <f>+SUM(AJ119:AJ121)</f>
        <v>560000000</v>
      </c>
      <c r="AK118" s="133">
        <f t="shared" si="195"/>
        <v>12840941</v>
      </c>
      <c r="AL118" s="133">
        <f t="shared" si="195"/>
        <v>36558540</v>
      </c>
      <c r="AM118" s="133">
        <f t="shared" ref="AM118:BR118" si="196">+AM119+AM120+AM121</f>
        <v>0</v>
      </c>
      <c r="AN118" s="133">
        <f t="shared" si="196"/>
        <v>458012655</v>
      </c>
      <c r="AO118" s="133">
        <f t="shared" si="196"/>
        <v>0</v>
      </c>
      <c r="AP118" s="133">
        <f t="shared" si="196"/>
        <v>0</v>
      </c>
      <c r="AQ118" s="133">
        <f t="shared" si="196"/>
        <v>0</v>
      </c>
      <c r="AR118" s="133">
        <f t="shared" si="196"/>
        <v>0</v>
      </c>
      <c r="AS118" s="133">
        <f t="shared" si="196"/>
        <v>0</v>
      </c>
      <c r="AT118" s="133">
        <f t="shared" si="196"/>
        <v>0</v>
      </c>
      <c r="AU118" s="133">
        <f t="shared" si="196"/>
        <v>0</v>
      </c>
      <c r="AV118" s="133">
        <f t="shared" si="196"/>
        <v>0</v>
      </c>
      <c r="AW118" s="133">
        <f t="shared" si="196"/>
        <v>507412136</v>
      </c>
      <c r="AX118" s="133">
        <f t="shared" si="196"/>
        <v>12840941</v>
      </c>
      <c r="AY118" s="133">
        <f t="shared" si="196"/>
        <v>0</v>
      </c>
      <c r="AZ118" s="133">
        <f t="shared" si="196"/>
        <v>36558540</v>
      </c>
      <c r="BA118" s="133">
        <f t="shared" si="196"/>
        <v>0</v>
      </c>
      <c r="BB118" s="133">
        <f t="shared" si="196"/>
        <v>0</v>
      </c>
      <c r="BC118" s="133">
        <f t="shared" si="196"/>
        <v>18488298</v>
      </c>
      <c r="BD118" s="133">
        <f t="shared" si="196"/>
        <v>0</v>
      </c>
      <c r="BE118" s="133">
        <f t="shared" si="196"/>
        <v>0</v>
      </c>
      <c r="BF118" s="133">
        <f t="shared" si="196"/>
        <v>0</v>
      </c>
      <c r="BG118" s="133">
        <f t="shared" si="196"/>
        <v>0</v>
      </c>
      <c r="BH118" s="133">
        <f t="shared" si="196"/>
        <v>0</v>
      </c>
      <c r="BI118" s="133">
        <f t="shared" si="196"/>
        <v>0</v>
      </c>
      <c r="BJ118" s="133">
        <f t="shared" si="196"/>
        <v>67887779</v>
      </c>
      <c r="BK118" s="133">
        <f t="shared" si="196"/>
        <v>0</v>
      </c>
      <c r="BL118" s="133">
        <f t="shared" si="196"/>
        <v>12544418</v>
      </c>
      <c r="BM118" s="133">
        <f t="shared" si="196"/>
        <v>36558540</v>
      </c>
      <c r="BN118" s="133">
        <f t="shared" si="196"/>
        <v>0</v>
      </c>
      <c r="BO118" s="133">
        <f t="shared" si="196"/>
        <v>0</v>
      </c>
      <c r="BP118" s="133">
        <f t="shared" si="196"/>
        <v>18488298</v>
      </c>
      <c r="BQ118" s="133">
        <f t="shared" si="196"/>
        <v>0</v>
      </c>
      <c r="BR118" s="133">
        <f t="shared" si="196"/>
        <v>0</v>
      </c>
      <c r="BS118" s="133">
        <f t="shared" ref="BS118:CJ118" si="197">+BS119+BS120+BS121</f>
        <v>0</v>
      </c>
      <c r="BT118" s="133">
        <f t="shared" si="197"/>
        <v>0</v>
      </c>
      <c r="BU118" s="133">
        <f t="shared" si="197"/>
        <v>0</v>
      </c>
      <c r="BV118" s="133">
        <f t="shared" si="197"/>
        <v>0</v>
      </c>
      <c r="BW118" s="133">
        <f t="shared" si="197"/>
        <v>67591256</v>
      </c>
      <c r="BX118" s="133">
        <f t="shared" si="197"/>
        <v>0</v>
      </c>
      <c r="BY118" s="133">
        <f t="shared" si="197"/>
        <v>12544418</v>
      </c>
      <c r="BZ118" s="133">
        <f t="shared" si="197"/>
        <v>36558540</v>
      </c>
      <c r="CA118" s="133">
        <f t="shared" si="197"/>
        <v>0</v>
      </c>
      <c r="CB118" s="133">
        <f t="shared" si="197"/>
        <v>0</v>
      </c>
      <c r="CC118" s="133">
        <f t="shared" si="197"/>
        <v>18488298</v>
      </c>
      <c r="CD118" s="133">
        <f t="shared" si="197"/>
        <v>0</v>
      </c>
      <c r="CE118" s="133">
        <f t="shared" si="197"/>
        <v>0</v>
      </c>
      <c r="CF118" s="133">
        <f t="shared" si="197"/>
        <v>0</v>
      </c>
      <c r="CG118" s="133">
        <f t="shared" si="197"/>
        <v>0</v>
      </c>
      <c r="CH118" s="133">
        <f t="shared" si="197"/>
        <v>0</v>
      </c>
      <c r="CI118" s="133">
        <f t="shared" si="197"/>
        <v>0</v>
      </c>
      <c r="CJ118" s="133">
        <f t="shared" si="197"/>
        <v>67591256</v>
      </c>
      <c r="CK118" s="122">
        <f t="shared" si="104"/>
        <v>52587864</v>
      </c>
      <c r="CL118" s="122">
        <f t="shared" si="164"/>
        <v>439524357</v>
      </c>
      <c r="CM118" s="122">
        <f t="shared" si="165"/>
        <v>296523</v>
      </c>
      <c r="CN118" s="122">
        <f t="shared" si="166"/>
        <v>0</v>
      </c>
      <c r="CO118" s="76"/>
      <c r="CP118" s="77">
        <f>+CP119+CP120+CP121</f>
        <v>560000000</v>
      </c>
      <c r="CQ118" s="77">
        <f t="shared" si="167"/>
        <v>0</v>
      </c>
      <c r="CR118" s="77">
        <f>+CR119+CR120+CR121</f>
        <v>507412136</v>
      </c>
      <c r="CS118" s="77">
        <f>+CS119+CS120+CS121</f>
        <v>0</v>
      </c>
      <c r="CT118" s="77">
        <f>+CT119+CT120+CT121</f>
        <v>67887779</v>
      </c>
      <c r="CU118" s="77">
        <f t="shared" si="171"/>
        <v>0</v>
      </c>
      <c r="CV118" s="77">
        <f>+CV119+CV120+CV121</f>
        <v>67591256</v>
      </c>
      <c r="CW118" s="77">
        <f>+CW119+CW120+CW121</f>
        <v>0</v>
      </c>
      <c r="CX118" s="77">
        <f>+CX119+CX120+CX121</f>
        <v>67591256</v>
      </c>
      <c r="CY118" s="72">
        <f>+CX118-CJ118</f>
        <v>0</v>
      </c>
      <c r="DA118" s="77">
        <f>+DA119+DA120+DA121</f>
        <v>0</v>
      </c>
      <c r="DB118" s="77"/>
      <c r="DC118" s="77">
        <f>+DC119+DC120+DC121</f>
        <v>0</v>
      </c>
      <c r="DD118" s="77">
        <f>+DD119+DD120+DD121</f>
        <v>0</v>
      </c>
      <c r="DE118" s="77">
        <f>+DE119+DE120+DE121</f>
        <v>0</v>
      </c>
      <c r="DF118" s="77">
        <f t="shared" si="161"/>
        <v>0</v>
      </c>
      <c r="DG118" s="77">
        <f>+DG119+DG120+DG121</f>
        <v>0</v>
      </c>
      <c r="DH118" s="77">
        <f>+DH119+DH120+DH121</f>
        <v>0</v>
      </c>
      <c r="DI118" s="77">
        <f>+DI119+DI120+DI121</f>
        <v>0</v>
      </c>
      <c r="DJ118" s="72">
        <f>+DI118-CU118</f>
        <v>0</v>
      </c>
    </row>
    <row r="119" spans="1:114" outlineLevel="4">
      <c r="B119" s="64" t="str">
        <f t="shared" si="131"/>
        <v>A 2-0-4-9-110</v>
      </c>
      <c r="C119" s="204" t="s">
        <v>100</v>
      </c>
      <c r="D119" s="105">
        <v>10</v>
      </c>
      <c r="E119" s="126" t="s">
        <v>206</v>
      </c>
      <c r="F119" s="127">
        <v>65000000</v>
      </c>
      <c r="G119" s="127">
        <v>0</v>
      </c>
      <c r="H119" s="127">
        <v>0</v>
      </c>
      <c r="I119" s="127"/>
      <c r="J119" s="127"/>
      <c r="K119" s="127"/>
      <c r="L119" s="127"/>
      <c r="M119" s="133"/>
      <c r="N119" s="133"/>
      <c r="O119" s="133"/>
      <c r="P119" s="133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>
        <f t="shared" si="110"/>
        <v>0</v>
      </c>
      <c r="AF119" s="127">
        <f t="shared" si="111"/>
        <v>0</v>
      </c>
      <c r="AG119" s="127"/>
      <c r="AH119" s="127"/>
      <c r="AI119" s="127"/>
      <c r="AJ119" s="127">
        <f>+F119-AE119+AF119</f>
        <v>65000000</v>
      </c>
      <c r="AK119" s="181">
        <v>0</v>
      </c>
      <c r="AL119" s="181">
        <v>36558540</v>
      </c>
      <c r="AM119" s="181">
        <v>0</v>
      </c>
      <c r="AN119" s="127">
        <v>0</v>
      </c>
      <c r="AO119" s="127">
        <v>0</v>
      </c>
      <c r="AP119" s="127">
        <v>0</v>
      </c>
      <c r="AQ119" s="127"/>
      <c r="AR119" s="127"/>
      <c r="AS119" s="127"/>
      <c r="AT119" s="127"/>
      <c r="AU119" s="127"/>
      <c r="AV119" s="127"/>
      <c r="AW119" s="127">
        <f>+SUM(AK119:AV119)</f>
        <v>36558540</v>
      </c>
      <c r="AX119" s="127">
        <v>0</v>
      </c>
      <c r="AY119" s="127">
        <v>0</v>
      </c>
      <c r="AZ119" s="127">
        <v>36558540</v>
      </c>
      <c r="BA119" s="127">
        <v>0</v>
      </c>
      <c r="BB119" s="127">
        <v>0</v>
      </c>
      <c r="BC119" s="127">
        <v>0</v>
      </c>
      <c r="BD119" s="127"/>
      <c r="BE119" s="127"/>
      <c r="BF119" s="127"/>
      <c r="BG119" s="127"/>
      <c r="BH119" s="127"/>
      <c r="BI119" s="127"/>
      <c r="BJ119" s="127">
        <f>+SUM(AX119:BI119)</f>
        <v>36558540</v>
      </c>
      <c r="BK119" s="127">
        <v>0</v>
      </c>
      <c r="BL119" s="127">
        <v>0</v>
      </c>
      <c r="BM119" s="127">
        <v>36558540</v>
      </c>
      <c r="BN119" s="127">
        <v>0</v>
      </c>
      <c r="BO119" s="127">
        <v>0</v>
      </c>
      <c r="BP119" s="127">
        <v>0</v>
      </c>
      <c r="BQ119" s="127"/>
      <c r="BR119" s="127"/>
      <c r="BS119" s="127"/>
      <c r="BT119" s="127"/>
      <c r="BU119" s="127"/>
      <c r="BV119" s="127"/>
      <c r="BW119" s="127">
        <f>+SUM(BK119:BV119)</f>
        <v>36558540</v>
      </c>
      <c r="BX119" s="127">
        <v>0</v>
      </c>
      <c r="BY119" s="127">
        <v>0</v>
      </c>
      <c r="BZ119" s="127">
        <v>36558540</v>
      </c>
      <c r="CA119" s="127">
        <v>0</v>
      </c>
      <c r="CB119" s="127">
        <v>0</v>
      </c>
      <c r="CC119" s="127">
        <v>0</v>
      </c>
      <c r="CD119" s="127"/>
      <c r="CE119" s="127"/>
      <c r="CF119" s="127"/>
      <c r="CG119" s="127"/>
      <c r="CH119" s="127"/>
      <c r="CI119" s="127"/>
      <c r="CJ119" s="127">
        <f>+SUM(BX119:CI119)</f>
        <v>36558540</v>
      </c>
      <c r="CK119" s="122">
        <f t="shared" si="104"/>
        <v>28441460</v>
      </c>
      <c r="CL119" s="122">
        <f t="shared" si="164"/>
        <v>0</v>
      </c>
      <c r="CM119" s="122">
        <f t="shared" si="165"/>
        <v>0</v>
      </c>
      <c r="CN119" s="122">
        <f t="shared" si="166"/>
        <v>0</v>
      </c>
      <c r="CO119" s="66"/>
      <c r="CP119" s="72">
        <v>65000000</v>
      </c>
      <c r="CQ119" s="72">
        <f t="shared" si="167"/>
        <v>0</v>
      </c>
      <c r="CR119" s="72">
        <v>36558540</v>
      </c>
      <c r="CS119" s="72">
        <f>+AW119-CR119</f>
        <v>0</v>
      </c>
      <c r="CT119" s="72">
        <v>36558540</v>
      </c>
      <c r="CU119" s="72">
        <f t="shared" si="171"/>
        <v>0</v>
      </c>
      <c r="CV119" s="72">
        <v>36558540</v>
      </c>
      <c r="CW119" s="72">
        <f>+BW119-CV119</f>
        <v>0</v>
      </c>
      <c r="CX119" s="72">
        <v>36558540</v>
      </c>
      <c r="CY119" s="72">
        <f>+CJ119-CX119</f>
        <v>0</v>
      </c>
      <c r="DA119" s="72">
        <v>0</v>
      </c>
      <c r="DB119" s="72"/>
      <c r="DC119" s="72">
        <v>0</v>
      </c>
      <c r="DD119" s="72">
        <f>+BH119-DC119</f>
        <v>0</v>
      </c>
      <c r="DE119" s="72">
        <v>0</v>
      </c>
      <c r="DF119" s="72">
        <f t="shared" si="161"/>
        <v>0</v>
      </c>
      <c r="DG119" s="72">
        <v>0</v>
      </c>
      <c r="DH119" s="72">
        <f>+CH119-DG119</f>
        <v>0</v>
      </c>
      <c r="DI119" s="72">
        <v>0</v>
      </c>
      <c r="DJ119" s="72">
        <f>+CU119-DI119</f>
        <v>0</v>
      </c>
    </row>
    <row r="120" spans="1:114" outlineLevel="4">
      <c r="B120" s="64" t="str">
        <f t="shared" si="131"/>
        <v>A 2-0-4-9-810</v>
      </c>
      <c r="C120" s="204" t="s">
        <v>284</v>
      </c>
      <c r="D120" s="105">
        <v>10</v>
      </c>
      <c r="E120" s="126" t="s">
        <v>356</v>
      </c>
      <c r="F120" s="127">
        <v>25000000</v>
      </c>
      <c r="G120" s="127">
        <v>0</v>
      </c>
      <c r="H120" s="127">
        <v>0</v>
      </c>
      <c r="I120" s="127"/>
      <c r="J120" s="127"/>
      <c r="K120" s="127"/>
      <c r="L120" s="127"/>
      <c r="M120" s="133"/>
      <c r="N120" s="133"/>
      <c r="O120" s="133"/>
      <c r="P120" s="133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>
        <f t="shared" si="110"/>
        <v>0</v>
      </c>
      <c r="AF120" s="127">
        <f t="shared" si="111"/>
        <v>0</v>
      </c>
      <c r="AG120" s="127"/>
      <c r="AH120" s="127"/>
      <c r="AI120" s="127"/>
      <c r="AJ120" s="127">
        <f>+F120-AE120+AF120</f>
        <v>25000000</v>
      </c>
      <c r="AK120" s="181">
        <v>0</v>
      </c>
      <c r="AL120" s="181">
        <v>0</v>
      </c>
      <c r="AM120" s="181">
        <v>0</v>
      </c>
      <c r="AN120" s="127">
        <v>23428822</v>
      </c>
      <c r="AO120" s="127">
        <v>0</v>
      </c>
      <c r="AP120" s="127">
        <v>0</v>
      </c>
      <c r="AQ120" s="127"/>
      <c r="AR120" s="127"/>
      <c r="AS120" s="127"/>
      <c r="AT120" s="127"/>
      <c r="AU120" s="127"/>
      <c r="AV120" s="127"/>
      <c r="AW120" s="127">
        <f>+SUM(AK120:AV120)</f>
        <v>23428822</v>
      </c>
      <c r="AX120" s="127">
        <v>0</v>
      </c>
      <c r="AY120" s="127">
        <v>0</v>
      </c>
      <c r="AZ120" s="127">
        <v>0</v>
      </c>
      <c r="BA120" s="127">
        <v>0</v>
      </c>
      <c r="BB120" s="127">
        <v>0</v>
      </c>
      <c r="BC120" s="127">
        <v>228822</v>
      </c>
      <c r="BD120" s="127"/>
      <c r="BE120" s="127"/>
      <c r="BF120" s="127"/>
      <c r="BG120" s="127"/>
      <c r="BH120" s="127"/>
      <c r="BI120" s="127"/>
      <c r="BJ120" s="127">
        <f>+SUM(AX120:BI120)</f>
        <v>228822</v>
      </c>
      <c r="BK120" s="127">
        <v>0</v>
      </c>
      <c r="BL120" s="127">
        <v>0</v>
      </c>
      <c r="BM120" s="127">
        <v>0</v>
      </c>
      <c r="BN120" s="127">
        <v>0</v>
      </c>
      <c r="BO120" s="127">
        <v>0</v>
      </c>
      <c r="BP120" s="127">
        <v>228822</v>
      </c>
      <c r="BQ120" s="127"/>
      <c r="BR120" s="127"/>
      <c r="BS120" s="127"/>
      <c r="BT120" s="127"/>
      <c r="BU120" s="127"/>
      <c r="BV120" s="127"/>
      <c r="BW120" s="127">
        <f>+SUM(BK120:BV120)</f>
        <v>228822</v>
      </c>
      <c r="BX120" s="127">
        <v>0</v>
      </c>
      <c r="BY120" s="127">
        <v>0</v>
      </c>
      <c r="BZ120" s="127">
        <v>0</v>
      </c>
      <c r="CA120" s="127">
        <v>0</v>
      </c>
      <c r="CB120" s="127">
        <v>0</v>
      </c>
      <c r="CC120" s="127">
        <v>228822</v>
      </c>
      <c r="CD120" s="127"/>
      <c r="CE120" s="127"/>
      <c r="CF120" s="127"/>
      <c r="CG120" s="127"/>
      <c r="CH120" s="127"/>
      <c r="CI120" s="127"/>
      <c r="CJ120" s="127">
        <f>+SUM(BX120:CI120)</f>
        <v>228822</v>
      </c>
      <c r="CK120" s="122">
        <f t="shared" si="104"/>
        <v>1571178</v>
      </c>
      <c r="CL120" s="122">
        <f t="shared" si="164"/>
        <v>23200000</v>
      </c>
      <c r="CM120" s="122">
        <f t="shared" si="165"/>
        <v>0</v>
      </c>
      <c r="CN120" s="122">
        <f t="shared" si="166"/>
        <v>0</v>
      </c>
      <c r="CO120" s="66"/>
      <c r="CP120" s="72">
        <v>25000000</v>
      </c>
      <c r="CQ120" s="72">
        <f t="shared" si="167"/>
        <v>0</v>
      </c>
      <c r="CR120" s="72">
        <v>23428822</v>
      </c>
      <c r="CS120" s="72">
        <f>+AW120-CR120</f>
        <v>0</v>
      </c>
      <c r="CT120" s="72">
        <v>228822</v>
      </c>
      <c r="CU120" s="72">
        <f t="shared" si="171"/>
        <v>0</v>
      </c>
      <c r="CV120" s="72">
        <v>228822</v>
      </c>
      <c r="CW120" s="72">
        <f>+BW120-CV120</f>
        <v>0</v>
      </c>
      <c r="CX120" s="72">
        <v>228822</v>
      </c>
      <c r="CY120" s="72">
        <f>+CJ120-CX120</f>
        <v>0</v>
      </c>
      <c r="DA120" s="72">
        <v>0</v>
      </c>
      <c r="DB120" s="72"/>
      <c r="DC120" s="72">
        <v>0</v>
      </c>
      <c r="DD120" s="72">
        <f>+BH120-DC120</f>
        <v>0</v>
      </c>
      <c r="DE120" s="72">
        <v>0</v>
      </c>
      <c r="DF120" s="72">
        <f t="shared" si="161"/>
        <v>0</v>
      </c>
      <c r="DG120" s="72">
        <v>0</v>
      </c>
      <c r="DH120" s="72">
        <f>+CH120-DG120</f>
        <v>0</v>
      </c>
      <c r="DI120" s="72">
        <v>0</v>
      </c>
      <c r="DJ120" s="72">
        <f>+CU120-DI120</f>
        <v>0</v>
      </c>
    </row>
    <row r="121" spans="1:114" outlineLevel="4">
      <c r="B121" s="64" t="str">
        <f t="shared" si="131"/>
        <v>A 2-0-4-9-1110</v>
      </c>
      <c r="C121" s="204" t="s">
        <v>285</v>
      </c>
      <c r="D121" s="105">
        <v>10</v>
      </c>
      <c r="E121" s="126" t="s">
        <v>357</v>
      </c>
      <c r="F121" s="127">
        <v>470000000</v>
      </c>
      <c r="G121" s="127">
        <v>0</v>
      </c>
      <c r="H121" s="127">
        <v>0</v>
      </c>
      <c r="I121" s="127"/>
      <c r="J121" s="127"/>
      <c r="K121" s="127"/>
      <c r="L121" s="127"/>
      <c r="M121" s="133"/>
      <c r="N121" s="133"/>
      <c r="O121" s="133"/>
      <c r="P121" s="133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>
        <f t="shared" si="110"/>
        <v>0</v>
      </c>
      <c r="AF121" s="127">
        <f t="shared" si="111"/>
        <v>0</v>
      </c>
      <c r="AG121" s="127"/>
      <c r="AH121" s="127"/>
      <c r="AI121" s="127"/>
      <c r="AJ121" s="127">
        <f>+F121-AE121+AF121</f>
        <v>470000000</v>
      </c>
      <c r="AK121" s="181">
        <v>12840941</v>
      </c>
      <c r="AL121" s="181">
        <v>0</v>
      </c>
      <c r="AM121" s="181">
        <v>0</v>
      </c>
      <c r="AN121" s="127">
        <v>434583833</v>
      </c>
      <c r="AO121" s="127">
        <v>0</v>
      </c>
      <c r="AP121" s="127">
        <v>0</v>
      </c>
      <c r="AQ121" s="127"/>
      <c r="AR121" s="127"/>
      <c r="AS121" s="127"/>
      <c r="AT121" s="127"/>
      <c r="AU121" s="127"/>
      <c r="AV121" s="127"/>
      <c r="AW121" s="127">
        <f>+SUM(AK121:AV121)</f>
        <v>447424774</v>
      </c>
      <c r="AX121" s="127">
        <v>12840941</v>
      </c>
      <c r="AY121" s="127">
        <v>0</v>
      </c>
      <c r="AZ121" s="127">
        <v>0</v>
      </c>
      <c r="BA121" s="127">
        <v>0</v>
      </c>
      <c r="BB121" s="127">
        <v>0</v>
      </c>
      <c r="BC121" s="127">
        <v>18259476</v>
      </c>
      <c r="BD121" s="127"/>
      <c r="BE121" s="127"/>
      <c r="BF121" s="127"/>
      <c r="BG121" s="127"/>
      <c r="BH121" s="127"/>
      <c r="BI121" s="127"/>
      <c r="BJ121" s="127">
        <f>+SUM(AX121:BI121)</f>
        <v>31100417</v>
      </c>
      <c r="BK121" s="127">
        <v>0</v>
      </c>
      <c r="BL121" s="127">
        <v>12544418</v>
      </c>
      <c r="BM121" s="127">
        <v>0</v>
      </c>
      <c r="BN121" s="127">
        <v>0</v>
      </c>
      <c r="BO121" s="127">
        <v>0</v>
      </c>
      <c r="BP121" s="127">
        <v>18259476</v>
      </c>
      <c r="BQ121" s="127"/>
      <c r="BR121" s="127"/>
      <c r="BS121" s="127"/>
      <c r="BT121" s="127"/>
      <c r="BU121" s="127"/>
      <c r="BV121" s="127"/>
      <c r="BW121" s="127">
        <f>+SUM(BK121:BV121)</f>
        <v>30803894</v>
      </c>
      <c r="BX121" s="127">
        <v>0</v>
      </c>
      <c r="BY121" s="127">
        <v>12544418</v>
      </c>
      <c r="BZ121" s="127">
        <v>0</v>
      </c>
      <c r="CA121" s="127">
        <v>0</v>
      </c>
      <c r="CB121" s="127">
        <v>0</v>
      </c>
      <c r="CC121" s="127">
        <v>18259476</v>
      </c>
      <c r="CD121" s="127"/>
      <c r="CE121" s="127"/>
      <c r="CF121" s="127"/>
      <c r="CG121" s="127"/>
      <c r="CH121" s="127"/>
      <c r="CI121" s="127"/>
      <c r="CJ121" s="127">
        <f>+SUM(BX121:CI121)</f>
        <v>30803894</v>
      </c>
      <c r="CK121" s="122">
        <f t="shared" si="104"/>
        <v>22575226</v>
      </c>
      <c r="CL121" s="122">
        <f t="shared" si="164"/>
        <v>416324357</v>
      </c>
      <c r="CM121" s="122">
        <f t="shared" si="165"/>
        <v>296523</v>
      </c>
      <c r="CN121" s="122">
        <f t="shared" si="166"/>
        <v>0</v>
      </c>
      <c r="CO121" s="66"/>
      <c r="CP121" s="72">
        <v>470000000</v>
      </c>
      <c r="CQ121" s="72">
        <f t="shared" si="167"/>
        <v>0</v>
      </c>
      <c r="CR121" s="72">
        <v>447424774</v>
      </c>
      <c r="CS121" s="72">
        <f>+AW121-CR121</f>
        <v>0</v>
      </c>
      <c r="CT121" s="72">
        <v>31100417</v>
      </c>
      <c r="CU121" s="72">
        <f t="shared" si="171"/>
        <v>0</v>
      </c>
      <c r="CV121" s="72">
        <v>30803894</v>
      </c>
      <c r="CW121" s="72">
        <f>+BW121-CV121</f>
        <v>0</v>
      </c>
      <c r="CX121" s="72">
        <v>30803894</v>
      </c>
      <c r="CY121" s="72">
        <f>+CJ121-CX121</f>
        <v>0</v>
      </c>
      <c r="DA121" s="72">
        <v>0</v>
      </c>
      <c r="DB121" s="72"/>
      <c r="DC121" s="72">
        <v>0</v>
      </c>
      <c r="DD121" s="72">
        <f>+BH121-DC121</f>
        <v>0</v>
      </c>
      <c r="DE121" s="72">
        <v>0</v>
      </c>
      <c r="DF121" s="72">
        <f t="shared" si="161"/>
        <v>0</v>
      </c>
      <c r="DG121" s="72">
        <v>0</v>
      </c>
      <c r="DH121" s="72">
        <f>+CH121-DG121</f>
        <v>0</v>
      </c>
      <c r="DI121" s="72">
        <v>0</v>
      </c>
      <c r="DJ121" s="72">
        <f>+CU121-DI121</f>
        <v>0</v>
      </c>
    </row>
    <row r="122" spans="1:114" ht="17.25" customHeight="1" outlineLevel="3" collapsed="1">
      <c r="A122" s="205" t="s">
        <v>172</v>
      </c>
      <c r="C122" s="205" t="s">
        <v>172</v>
      </c>
      <c r="D122" s="118">
        <v>10</v>
      </c>
      <c r="E122" s="132" t="s">
        <v>173</v>
      </c>
      <c r="F122" s="133">
        <f>+SUM(F123:F124)</f>
        <v>470000000</v>
      </c>
      <c r="G122" s="133">
        <f t="shared" ref="G122:AL122" si="198">+SUM(G123:G124)</f>
        <v>0</v>
      </c>
      <c r="H122" s="133">
        <f t="shared" si="198"/>
        <v>0</v>
      </c>
      <c r="I122" s="133">
        <f t="shared" si="198"/>
        <v>0</v>
      </c>
      <c r="J122" s="133">
        <f t="shared" si="198"/>
        <v>0</v>
      </c>
      <c r="K122" s="133">
        <f t="shared" si="198"/>
        <v>0</v>
      </c>
      <c r="L122" s="133">
        <f t="shared" si="198"/>
        <v>0</v>
      </c>
      <c r="M122" s="133">
        <f t="shared" si="198"/>
        <v>0</v>
      </c>
      <c r="N122" s="133">
        <f t="shared" si="198"/>
        <v>84000000</v>
      </c>
      <c r="O122" s="133">
        <f t="shared" si="198"/>
        <v>0</v>
      </c>
      <c r="P122" s="133">
        <f t="shared" si="198"/>
        <v>40600000</v>
      </c>
      <c r="Q122" s="133">
        <f t="shared" si="198"/>
        <v>0</v>
      </c>
      <c r="R122" s="133">
        <f t="shared" si="198"/>
        <v>0</v>
      </c>
      <c r="S122" s="133">
        <f t="shared" si="198"/>
        <v>0</v>
      </c>
      <c r="T122" s="133">
        <f t="shared" si="198"/>
        <v>0</v>
      </c>
      <c r="U122" s="133">
        <f t="shared" si="198"/>
        <v>0</v>
      </c>
      <c r="V122" s="133">
        <f t="shared" si="198"/>
        <v>0</v>
      </c>
      <c r="W122" s="133">
        <f t="shared" si="198"/>
        <v>0</v>
      </c>
      <c r="X122" s="133">
        <f t="shared" si="198"/>
        <v>0</v>
      </c>
      <c r="Y122" s="133">
        <f t="shared" si="198"/>
        <v>0</v>
      </c>
      <c r="Z122" s="133">
        <f t="shared" si="198"/>
        <v>0</v>
      </c>
      <c r="AA122" s="133">
        <f t="shared" si="198"/>
        <v>0</v>
      </c>
      <c r="AB122" s="133">
        <f t="shared" si="198"/>
        <v>0</v>
      </c>
      <c r="AC122" s="133">
        <f t="shared" si="198"/>
        <v>0</v>
      </c>
      <c r="AD122" s="133">
        <f t="shared" si="198"/>
        <v>0</v>
      </c>
      <c r="AE122" s="133">
        <f t="shared" si="110"/>
        <v>0</v>
      </c>
      <c r="AF122" s="133">
        <f t="shared" si="111"/>
        <v>124600000</v>
      </c>
      <c r="AG122" s="133">
        <f t="shared" si="198"/>
        <v>0</v>
      </c>
      <c r="AH122" s="133">
        <f t="shared" si="198"/>
        <v>0</v>
      </c>
      <c r="AI122" s="133">
        <f t="shared" si="198"/>
        <v>0</v>
      </c>
      <c r="AJ122" s="133">
        <f>+SUM(AJ124)</f>
        <v>594600000</v>
      </c>
      <c r="AK122" s="133">
        <f t="shared" si="198"/>
        <v>463451766</v>
      </c>
      <c r="AL122" s="133">
        <f t="shared" si="198"/>
        <v>1800000</v>
      </c>
      <c r="AM122" s="133">
        <f t="shared" ref="AM122:BR122" si="199">+SUM(AM123:AM124)</f>
        <v>3712000</v>
      </c>
      <c r="AN122" s="133">
        <f t="shared" si="199"/>
        <v>0</v>
      </c>
      <c r="AO122" s="133">
        <f t="shared" si="199"/>
        <v>35960000</v>
      </c>
      <c r="AP122" s="133">
        <f t="shared" si="199"/>
        <v>4900000</v>
      </c>
      <c r="AQ122" s="133">
        <f t="shared" si="199"/>
        <v>0</v>
      </c>
      <c r="AR122" s="133">
        <f t="shared" si="199"/>
        <v>0</v>
      </c>
      <c r="AS122" s="133">
        <f t="shared" si="199"/>
        <v>0</v>
      </c>
      <c r="AT122" s="133">
        <f t="shared" si="199"/>
        <v>0</v>
      </c>
      <c r="AU122" s="133">
        <f t="shared" si="199"/>
        <v>0</v>
      </c>
      <c r="AV122" s="133">
        <f t="shared" si="199"/>
        <v>0</v>
      </c>
      <c r="AW122" s="133">
        <f t="shared" si="199"/>
        <v>509823766</v>
      </c>
      <c r="AX122" s="133">
        <f t="shared" si="199"/>
        <v>463451766</v>
      </c>
      <c r="AY122" s="133">
        <f t="shared" si="199"/>
        <v>0</v>
      </c>
      <c r="AZ122" s="133">
        <f t="shared" si="199"/>
        <v>0</v>
      </c>
      <c r="BA122" s="133">
        <f t="shared" si="199"/>
        <v>3712000</v>
      </c>
      <c r="BB122" s="133">
        <f t="shared" si="199"/>
        <v>35960000</v>
      </c>
      <c r="BC122" s="133">
        <f t="shared" si="199"/>
        <v>1800000</v>
      </c>
      <c r="BD122" s="133">
        <f t="shared" si="199"/>
        <v>0</v>
      </c>
      <c r="BE122" s="133">
        <f t="shared" si="199"/>
        <v>0</v>
      </c>
      <c r="BF122" s="133">
        <f t="shared" si="199"/>
        <v>0</v>
      </c>
      <c r="BG122" s="133">
        <f t="shared" si="199"/>
        <v>0</v>
      </c>
      <c r="BH122" s="133">
        <f t="shared" si="199"/>
        <v>0</v>
      </c>
      <c r="BI122" s="133">
        <f t="shared" si="199"/>
        <v>0</v>
      </c>
      <c r="BJ122" s="133">
        <f t="shared" si="199"/>
        <v>504923766</v>
      </c>
      <c r="BK122" s="133">
        <f t="shared" si="199"/>
        <v>6879786</v>
      </c>
      <c r="BL122" s="133">
        <f t="shared" si="199"/>
        <v>6879786</v>
      </c>
      <c r="BM122" s="133">
        <f t="shared" si="199"/>
        <v>6879786</v>
      </c>
      <c r="BN122" s="133">
        <f t="shared" si="199"/>
        <v>76023936</v>
      </c>
      <c r="BO122" s="133">
        <f t="shared" si="199"/>
        <v>67825676</v>
      </c>
      <c r="BP122" s="133">
        <f t="shared" si="199"/>
        <v>14319786</v>
      </c>
      <c r="BQ122" s="133">
        <f t="shared" si="199"/>
        <v>0</v>
      </c>
      <c r="BR122" s="133">
        <f t="shared" si="199"/>
        <v>0</v>
      </c>
      <c r="BS122" s="133">
        <f t="shared" ref="BS122:CJ122" si="200">+SUM(BS123:BS124)</f>
        <v>0</v>
      </c>
      <c r="BT122" s="133">
        <f t="shared" si="200"/>
        <v>0</v>
      </c>
      <c r="BU122" s="133">
        <f t="shared" si="200"/>
        <v>0</v>
      </c>
      <c r="BV122" s="133">
        <f t="shared" si="200"/>
        <v>0</v>
      </c>
      <c r="BW122" s="133">
        <f t="shared" si="200"/>
        <v>178808756</v>
      </c>
      <c r="BX122" s="133">
        <f t="shared" si="200"/>
        <v>6879786</v>
      </c>
      <c r="BY122" s="133">
        <f t="shared" si="200"/>
        <v>6879786</v>
      </c>
      <c r="BZ122" s="133">
        <f t="shared" si="200"/>
        <v>6879786</v>
      </c>
      <c r="CA122" s="133">
        <f t="shared" si="200"/>
        <v>76023936</v>
      </c>
      <c r="CB122" s="133">
        <f t="shared" si="200"/>
        <v>67825676</v>
      </c>
      <c r="CC122" s="133">
        <f t="shared" si="200"/>
        <v>14319786</v>
      </c>
      <c r="CD122" s="133">
        <f t="shared" si="200"/>
        <v>0</v>
      </c>
      <c r="CE122" s="133">
        <f t="shared" si="200"/>
        <v>0</v>
      </c>
      <c r="CF122" s="133">
        <f t="shared" si="200"/>
        <v>0</v>
      </c>
      <c r="CG122" s="133">
        <f t="shared" si="200"/>
        <v>0</v>
      </c>
      <c r="CH122" s="133">
        <f t="shared" si="200"/>
        <v>0</v>
      </c>
      <c r="CI122" s="133">
        <f t="shared" si="200"/>
        <v>0</v>
      </c>
      <c r="CJ122" s="133">
        <f t="shared" si="200"/>
        <v>178808756</v>
      </c>
      <c r="CK122" s="122">
        <f t="shared" si="104"/>
        <v>84776234</v>
      </c>
      <c r="CL122" s="122">
        <f t="shared" si="164"/>
        <v>4900000</v>
      </c>
      <c r="CM122" s="122">
        <f t="shared" si="165"/>
        <v>326115010</v>
      </c>
      <c r="CN122" s="122">
        <f t="shared" si="166"/>
        <v>0</v>
      </c>
      <c r="CO122" s="76"/>
      <c r="CP122" s="77">
        <f>+SUM(CP123:CP124)</f>
        <v>594600000</v>
      </c>
      <c r="CQ122" s="77">
        <f t="shared" si="167"/>
        <v>0</v>
      </c>
      <c r="CR122" s="77">
        <f>+SUM(CR123:CR124)</f>
        <v>509823766</v>
      </c>
      <c r="CS122" s="77">
        <f>+SUM(CS123:CS124)</f>
        <v>0</v>
      </c>
      <c r="CT122" s="77">
        <f>+SUM(CT123:CT124)</f>
        <v>504923766</v>
      </c>
      <c r="CU122" s="77">
        <f t="shared" si="171"/>
        <v>0</v>
      </c>
      <c r="CV122" s="77">
        <f>+SUM(CV123:CV124)</f>
        <v>178808756</v>
      </c>
      <c r="CW122" s="77">
        <f>+SUM(CW123:CW124)</f>
        <v>0</v>
      </c>
      <c r="CX122" s="77">
        <f>+SUM(CX123:CX124)</f>
        <v>178808756</v>
      </c>
      <c r="CY122" s="72">
        <f>+CX122-CJ122</f>
        <v>0</v>
      </c>
      <c r="DA122" s="77">
        <f>+SUM(DA123:DA124)</f>
        <v>0</v>
      </c>
      <c r="DB122" s="77"/>
      <c r="DC122" s="77">
        <f>+SUM(DC123:DC124)</f>
        <v>0</v>
      </c>
      <c r="DD122" s="77">
        <f>+SUM(DD123:DD124)</f>
        <v>0</v>
      </c>
      <c r="DE122" s="77">
        <f>+SUM(DE123:DE124)</f>
        <v>0</v>
      </c>
      <c r="DF122" s="77">
        <f t="shared" si="161"/>
        <v>0</v>
      </c>
      <c r="DG122" s="77">
        <f>+SUM(DG123:DG124)</f>
        <v>0</v>
      </c>
      <c r="DH122" s="77">
        <f>+SUM(DH123:DH124)</f>
        <v>0</v>
      </c>
      <c r="DI122" s="77">
        <f>+SUM(DI123:DI124)</f>
        <v>0</v>
      </c>
      <c r="DJ122" s="72">
        <f>+DI122-CU122</f>
        <v>0</v>
      </c>
    </row>
    <row r="123" spans="1:114" s="85" customFormat="1" hidden="1" outlineLevel="4">
      <c r="B123" s="85" t="str">
        <f>+C123&amp;D123</f>
        <v>A 2-0-4-10-110</v>
      </c>
      <c r="C123" s="209" t="s">
        <v>101</v>
      </c>
      <c r="D123" s="148">
        <v>10</v>
      </c>
      <c r="E123" s="149" t="s">
        <v>102</v>
      </c>
      <c r="F123" s="150">
        <v>0</v>
      </c>
      <c r="G123" s="150">
        <v>0</v>
      </c>
      <c r="H123" s="150">
        <v>0</v>
      </c>
      <c r="I123" s="150"/>
      <c r="J123" s="150"/>
      <c r="K123" s="150"/>
      <c r="L123" s="150"/>
      <c r="M123" s="151"/>
      <c r="N123" s="151"/>
      <c r="O123" s="151"/>
      <c r="P123" s="151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>
        <f t="shared" si="110"/>
        <v>0</v>
      </c>
      <c r="AF123" s="150">
        <f t="shared" si="111"/>
        <v>0</v>
      </c>
      <c r="AG123" s="150"/>
      <c r="AH123" s="150"/>
      <c r="AI123" s="150"/>
      <c r="AJ123" s="127">
        <f>+F123-AE123+AF123</f>
        <v>0</v>
      </c>
      <c r="AK123" s="181">
        <v>0</v>
      </c>
      <c r="AL123" s="181">
        <v>0</v>
      </c>
      <c r="AM123" s="181">
        <v>0</v>
      </c>
      <c r="AN123" s="127">
        <v>0</v>
      </c>
      <c r="AO123" s="150">
        <v>0</v>
      </c>
      <c r="AP123" s="150">
        <v>0</v>
      </c>
      <c r="AQ123" s="150"/>
      <c r="AR123" s="150"/>
      <c r="AS123" s="150"/>
      <c r="AT123" s="150"/>
      <c r="AU123" s="150"/>
      <c r="AV123" s="150"/>
      <c r="AW123" s="127">
        <f>+SUM(AK123:AV123)</f>
        <v>0</v>
      </c>
      <c r="AX123" s="150">
        <v>0</v>
      </c>
      <c r="AY123" s="150">
        <v>0</v>
      </c>
      <c r="AZ123" s="150">
        <v>0</v>
      </c>
      <c r="BA123" s="150">
        <v>0</v>
      </c>
      <c r="BB123" s="150">
        <v>0</v>
      </c>
      <c r="BC123" s="150">
        <v>0</v>
      </c>
      <c r="BD123" s="150"/>
      <c r="BE123" s="150"/>
      <c r="BF123" s="150"/>
      <c r="BG123" s="150"/>
      <c r="BH123" s="150"/>
      <c r="BI123" s="150"/>
      <c r="BJ123" s="127">
        <f>+SUM(AX123:BI123)</f>
        <v>0</v>
      </c>
      <c r="BK123" s="127">
        <v>0</v>
      </c>
      <c r="BL123" s="150">
        <v>0</v>
      </c>
      <c r="BM123" s="127">
        <v>0</v>
      </c>
      <c r="BN123" s="127">
        <v>0</v>
      </c>
      <c r="BO123" s="150">
        <v>0</v>
      </c>
      <c r="BP123" s="150">
        <v>0</v>
      </c>
      <c r="BQ123" s="150"/>
      <c r="BR123" s="150"/>
      <c r="BS123" s="150"/>
      <c r="BT123" s="150"/>
      <c r="BU123" s="150"/>
      <c r="BV123" s="150"/>
      <c r="BW123" s="127">
        <f>+SUM(BK123:BV123)</f>
        <v>0</v>
      </c>
      <c r="BX123" s="127">
        <v>0</v>
      </c>
      <c r="BY123" s="127">
        <v>0</v>
      </c>
      <c r="BZ123" s="127">
        <v>0</v>
      </c>
      <c r="CA123" s="127">
        <v>0</v>
      </c>
      <c r="CB123" s="150">
        <v>0</v>
      </c>
      <c r="CC123" s="150">
        <v>0</v>
      </c>
      <c r="CD123" s="150"/>
      <c r="CE123" s="150"/>
      <c r="CF123" s="150"/>
      <c r="CG123" s="150"/>
      <c r="CH123" s="150"/>
      <c r="CI123" s="150"/>
      <c r="CJ123" s="127">
        <f>+SUM(BX123:CI123)</f>
        <v>0</v>
      </c>
      <c r="CK123" s="122">
        <f t="shared" si="104"/>
        <v>0</v>
      </c>
      <c r="CL123" s="122">
        <f t="shared" si="164"/>
        <v>0</v>
      </c>
      <c r="CM123" s="122">
        <f t="shared" si="165"/>
        <v>0</v>
      </c>
      <c r="CN123" s="122">
        <f t="shared" si="166"/>
        <v>0</v>
      </c>
      <c r="CO123" s="86"/>
      <c r="CP123" s="72">
        <v>0</v>
      </c>
      <c r="CQ123" s="72">
        <f t="shared" si="167"/>
        <v>0</v>
      </c>
      <c r="CR123" s="72">
        <v>0</v>
      </c>
      <c r="CS123" s="72">
        <f>+AW123-CR123</f>
        <v>0</v>
      </c>
      <c r="CT123" s="72">
        <v>0</v>
      </c>
      <c r="CU123" s="72">
        <f t="shared" si="171"/>
        <v>0</v>
      </c>
      <c r="CV123" s="72">
        <v>0</v>
      </c>
      <c r="CW123" s="72">
        <f>+BW123-CV123</f>
        <v>0</v>
      </c>
      <c r="CX123" s="72">
        <v>0</v>
      </c>
      <c r="CY123" s="72">
        <f>+CJ123-CX123</f>
        <v>0</v>
      </c>
      <c r="DA123" s="72">
        <v>0</v>
      </c>
      <c r="DB123" s="72"/>
      <c r="DC123" s="72">
        <v>0</v>
      </c>
      <c r="DD123" s="72">
        <f>+BH123-DC123</f>
        <v>0</v>
      </c>
      <c r="DE123" s="72">
        <v>0</v>
      </c>
      <c r="DF123" s="72">
        <f t="shared" si="161"/>
        <v>0</v>
      </c>
      <c r="DG123" s="72">
        <v>0</v>
      </c>
      <c r="DH123" s="72">
        <f>+CH123-DG123</f>
        <v>0</v>
      </c>
      <c r="DI123" s="72">
        <v>0</v>
      </c>
      <c r="DJ123" s="72">
        <f>+CU123-DI123</f>
        <v>0</v>
      </c>
    </row>
    <row r="124" spans="1:114" outlineLevel="4">
      <c r="B124" s="64" t="str">
        <f t="shared" si="131"/>
        <v>A 2-0-4-10-210</v>
      </c>
      <c r="C124" s="204" t="s">
        <v>286</v>
      </c>
      <c r="D124" s="105">
        <v>10</v>
      </c>
      <c r="E124" s="126" t="s">
        <v>358</v>
      </c>
      <c r="F124" s="127">
        <v>470000000</v>
      </c>
      <c r="G124" s="127">
        <v>0</v>
      </c>
      <c r="H124" s="127">
        <v>0</v>
      </c>
      <c r="I124" s="127"/>
      <c r="J124" s="127"/>
      <c r="K124" s="127"/>
      <c r="L124" s="127"/>
      <c r="M124" s="133"/>
      <c r="N124" s="127">
        <v>84000000</v>
      </c>
      <c r="O124" s="127"/>
      <c r="P124" s="127">
        <v>40600000</v>
      </c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>
        <f t="shared" si="110"/>
        <v>0</v>
      </c>
      <c r="AF124" s="127">
        <f t="shared" si="111"/>
        <v>124600000</v>
      </c>
      <c r="AG124" s="127"/>
      <c r="AH124" s="127"/>
      <c r="AI124" s="127"/>
      <c r="AJ124" s="127">
        <f>+F124-AE124+AF124</f>
        <v>594600000</v>
      </c>
      <c r="AK124" s="181">
        <v>463451766</v>
      </c>
      <c r="AL124" s="181">
        <v>1800000</v>
      </c>
      <c r="AM124" s="181">
        <v>3712000</v>
      </c>
      <c r="AN124" s="127">
        <v>0</v>
      </c>
      <c r="AO124" s="127">
        <v>35960000</v>
      </c>
      <c r="AP124" s="127">
        <v>4900000</v>
      </c>
      <c r="AQ124" s="127"/>
      <c r="AR124" s="127"/>
      <c r="AS124" s="127"/>
      <c r="AT124" s="127"/>
      <c r="AU124" s="127"/>
      <c r="AV124" s="127"/>
      <c r="AW124" s="127">
        <f>+SUM(AK124:AV124)</f>
        <v>509823766</v>
      </c>
      <c r="AX124" s="127">
        <v>463451766</v>
      </c>
      <c r="AY124" s="127">
        <v>0</v>
      </c>
      <c r="AZ124" s="127">
        <v>0</v>
      </c>
      <c r="BA124" s="127">
        <v>3712000</v>
      </c>
      <c r="BB124" s="127">
        <v>35960000</v>
      </c>
      <c r="BC124" s="127">
        <v>1800000</v>
      </c>
      <c r="BD124" s="127"/>
      <c r="BE124" s="127"/>
      <c r="BF124" s="127"/>
      <c r="BG124" s="127"/>
      <c r="BH124" s="127"/>
      <c r="BI124" s="127"/>
      <c r="BJ124" s="127">
        <f>+SUM(AX124:BI124)</f>
        <v>504923766</v>
      </c>
      <c r="BK124" s="127">
        <v>6879786</v>
      </c>
      <c r="BL124" s="127">
        <v>6879786</v>
      </c>
      <c r="BM124" s="127">
        <v>6879786</v>
      </c>
      <c r="BN124" s="127">
        <v>76023936</v>
      </c>
      <c r="BO124" s="127">
        <v>67825676</v>
      </c>
      <c r="BP124" s="127">
        <v>14319786</v>
      </c>
      <c r="BQ124" s="127"/>
      <c r="BR124" s="127"/>
      <c r="BS124" s="127"/>
      <c r="BT124" s="127"/>
      <c r="BU124" s="127"/>
      <c r="BV124" s="127"/>
      <c r="BW124" s="127">
        <f>+SUM(BK124:BV124)</f>
        <v>178808756</v>
      </c>
      <c r="BX124" s="127">
        <v>6879786</v>
      </c>
      <c r="BY124" s="127">
        <v>6879786</v>
      </c>
      <c r="BZ124" s="127">
        <v>6879786</v>
      </c>
      <c r="CA124" s="127">
        <v>76023936</v>
      </c>
      <c r="CB124" s="127">
        <v>67825676</v>
      </c>
      <c r="CC124" s="127">
        <v>14319786</v>
      </c>
      <c r="CD124" s="127"/>
      <c r="CE124" s="127"/>
      <c r="CF124" s="127"/>
      <c r="CG124" s="127"/>
      <c r="CH124" s="127"/>
      <c r="CI124" s="127"/>
      <c r="CJ124" s="127">
        <f>+SUM(BX124:CI124)</f>
        <v>178808756</v>
      </c>
      <c r="CK124" s="122">
        <f t="shared" si="104"/>
        <v>84776234</v>
      </c>
      <c r="CL124" s="122">
        <f t="shared" si="164"/>
        <v>4900000</v>
      </c>
      <c r="CM124" s="122">
        <f t="shared" si="165"/>
        <v>326115010</v>
      </c>
      <c r="CN124" s="122">
        <f t="shared" si="166"/>
        <v>0</v>
      </c>
      <c r="CO124" s="66"/>
      <c r="CP124" s="72">
        <v>594600000</v>
      </c>
      <c r="CQ124" s="72">
        <f t="shared" si="167"/>
        <v>0</v>
      </c>
      <c r="CR124" s="72">
        <v>509823766</v>
      </c>
      <c r="CS124" s="72">
        <f>+AW124-CR124</f>
        <v>0</v>
      </c>
      <c r="CT124" s="72">
        <v>504923766</v>
      </c>
      <c r="CU124" s="72">
        <f t="shared" si="171"/>
        <v>0</v>
      </c>
      <c r="CV124" s="72">
        <v>178808756</v>
      </c>
      <c r="CW124" s="72">
        <f>+BW124-CV124</f>
        <v>0</v>
      </c>
      <c r="CX124" s="72">
        <v>178808756</v>
      </c>
      <c r="CY124" s="72">
        <f>+CJ124-CX124</f>
        <v>0</v>
      </c>
      <c r="DA124" s="72">
        <v>0</v>
      </c>
      <c r="DB124" s="72"/>
      <c r="DC124" s="72">
        <v>0</v>
      </c>
      <c r="DD124" s="72">
        <f>+BH124-DC124</f>
        <v>0</v>
      </c>
      <c r="DE124" s="72">
        <v>0</v>
      </c>
      <c r="DF124" s="72">
        <f t="shared" si="161"/>
        <v>0</v>
      </c>
      <c r="DG124" s="72">
        <v>0</v>
      </c>
      <c r="DH124" s="72">
        <f>+CH124-DG124</f>
        <v>0</v>
      </c>
      <c r="DI124" s="72">
        <v>0</v>
      </c>
      <c r="DJ124" s="72">
        <f>+CU124-DI124</f>
        <v>0</v>
      </c>
    </row>
    <row r="125" spans="1:114" outlineLevel="3">
      <c r="A125" s="205" t="s">
        <v>174</v>
      </c>
      <c r="C125" s="205" t="s">
        <v>174</v>
      </c>
      <c r="D125" s="118">
        <v>10</v>
      </c>
      <c r="E125" s="132" t="s">
        <v>175</v>
      </c>
      <c r="F125" s="133">
        <f>+F126+F127</f>
        <v>1600000000</v>
      </c>
      <c r="G125" s="133">
        <f t="shared" ref="G125:AL125" si="201">+G126+G127</f>
        <v>0</v>
      </c>
      <c r="H125" s="133">
        <f t="shared" si="201"/>
        <v>0</v>
      </c>
      <c r="I125" s="133">
        <f t="shared" si="201"/>
        <v>0</v>
      </c>
      <c r="J125" s="133">
        <f t="shared" si="201"/>
        <v>0</v>
      </c>
      <c r="K125" s="133">
        <f t="shared" si="201"/>
        <v>0</v>
      </c>
      <c r="L125" s="133">
        <f t="shared" si="201"/>
        <v>0</v>
      </c>
      <c r="M125" s="133">
        <f t="shared" si="201"/>
        <v>0</v>
      </c>
      <c r="N125" s="133">
        <f t="shared" si="201"/>
        <v>1500000000</v>
      </c>
      <c r="O125" s="133">
        <f t="shared" si="201"/>
        <v>0</v>
      </c>
      <c r="P125" s="133">
        <f t="shared" si="201"/>
        <v>0</v>
      </c>
      <c r="Q125" s="133">
        <f t="shared" si="201"/>
        <v>0</v>
      </c>
      <c r="R125" s="133">
        <f t="shared" si="201"/>
        <v>0</v>
      </c>
      <c r="S125" s="133">
        <f t="shared" si="201"/>
        <v>0</v>
      </c>
      <c r="T125" s="133">
        <f t="shared" si="201"/>
        <v>0</v>
      </c>
      <c r="U125" s="133">
        <f t="shared" si="201"/>
        <v>0</v>
      </c>
      <c r="V125" s="133">
        <f t="shared" si="201"/>
        <v>0</v>
      </c>
      <c r="W125" s="133">
        <f t="shared" si="201"/>
        <v>0</v>
      </c>
      <c r="X125" s="133">
        <f t="shared" si="201"/>
        <v>0</v>
      </c>
      <c r="Y125" s="133">
        <f t="shared" si="201"/>
        <v>0</v>
      </c>
      <c r="Z125" s="133">
        <f t="shared" si="201"/>
        <v>0</v>
      </c>
      <c r="AA125" s="133">
        <f t="shared" si="201"/>
        <v>0</v>
      </c>
      <c r="AB125" s="133">
        <f t="shared" si="201"/>
        <v>0</v>
      </c>
      <c r="AC125" s="133">
        <f t="shared" si="201"/>
        <v>0</v>
      </c>
      <c r="AD125" s="133">
        <f t="shared" si="201"/>
        <v>0</v>
      </c>
      <c r="AE125" s="133">
        <f t="shared" si="110"/>
        <v>0</v>
      </c>
      <c r="AF125" s="133">
        <f t="shared" si="111"/>
        <v>1500000000</v>
      </c>
      <c r="AG125" s="133">
        <f t="shared" si="201"/>
        <v>0</v>
      </c>
      <c r="AH125" s="133">
        <f t="shared" si="201"/>
        <v>0</v>
      </c>
      <c r="AI125" s="133">
        <f t="shared" si="201"/>
        <v>0</v>
      </c>
      <c r="AJ125" s="133">
        <f>+SUM(AJ126:AJ127)</f>
        <v>3100000000</v>
      </c>
      <c r="AK125" s="133">
        <f t="shared" si="201"/>
        <v>910000000</v>
      </c>
      <c r="AL125" s="133">
        <f t="shared" si="201"/>
        <v>195000000</v>
      </c>
      <c r="AM125" s="133">
        <f t="shared" ref="AM125:CH125" si="202">+AM126+AM127</f>
        <v>200000000</v>
      </c>
      <c r="AN125" s="133">
        <f t="shared" si="202"/>
        <v>225000000</v>
      </c>
      <c r="AO125" s="133">
        <f t="shared" si="202"/>
        <v>277721530</v>
      </c>
      <c r="AP125" s="133">
        <f t="shared" si="202"/>
        <v>221913313</v>
      </c>
      <c r="AQ125" s="133">
        <f t="shared" si="202"/>
        <v>0</v>
      </c>
      <c r="AR125" s="133">
        <f t="shared" si="202"/>
        <v>0</v>
      </c>
      <c r="AS125" s="133">
        <f t="shared" si="202"/>
        <v>0</v>
      </c>
      <c r="AT125" s="133">
        <f t="shared" si="202"/>
        <v>0</v>
      </c>
      <c r="AU125" s="133">
        <f t="shared" si="202"/>
        <v>0</v>
      </c>
      <c r="AV125" s="133">
        <f t="shared" si="202"/>
        <v>0</v>
      </c>
      <c r="AW125" s="133">
        <f t="shared" si="202"/>
        <v>2029634843</v>
      </c>
      <c r="AX125" s="133">
        <f t="shared" si="202"/>
        <v>868518084</v>
      </c>
      <c r="AY125" s="133">
        <f t="shared" si="202"/>
        <v>116157012</v>
      </c>
      <c r="AZ125" s="133">
        <f t="shared" si="202"/>
        <v>176207575</v>
      </c>
      <c r="BA125" s="133">
        <f t="shared" si="202"/>
        <v>193236872</v>
      </c>
      <c r="BB125" s="133">
        <f t="shared" si="202"/>
        <v>284033783</v>
      </c>
      <c r="BC125" s="133">
        <f t="shared" si="202"/>
        <v>221822779</v>
      </c>
      <c r="BD125" s="133">
        <f t="shared" si="202"/>
        <v>0</v>
      </c>
      <c r="BE125" s="133">
        <f t="shared" si="202"/>
        <v>0</v>
      </c>
      <c r="BF125" s="133">
        <f t="shared" si="202"/>
        <v>0</v>
      </c>
      <c r="BG125" s="133">
        <f t="shared" si="202"/>
        <v>0</v>
      </c>
      <c r="BH125" s="133">
        <f t="shared" si="202"/>
        <v>0</v>
      </c>
      <c r="BI125" s="133">
        <f t="shared" si="202"/>
        <v>0</v>
      </c>
      <c r="BJ125" s="133">
        <f t="shared" si="202"/>
        <v>1859976105</v>
      </c>
      <c r="BK125" s="133">
        <f t="shared" si="202"/>
        <v>20124635</v>
      </c>
      <c r="BL125" s="133">
        <f t="shared" si="202"/>
        <v>489879525</v>
      </c>
      <c r="BM125" s="133">
        <f t="shared" si="202"/>
        <v>189161626</v>
      </c>
      <c r="BN125" s="133">
        <f t="shared" si="202"/>
        <v>78454963</v>
      </c>
      <c r="BO125" s="133">
        <f t="shared" si="202"/>
        <v>140105655</v>
      </c>
      <c r="BP125" s="133">
        <f t="shared" si="202"/>
        <v>276248658</v>
      </c>
      <c r="BQ125" s="133">
        <f t="shared" si="202"/>
        <v>0</v>
      </c>
      <c r="BR125" s="133">
        <f t="shared" si="202"/>
        <v>0</v>
      </c>
      <c r="BS125" s="133">
        <f t="shared" si="202"/>
        <v>0</v>
      </c>
      <c r="BT125" s="133">
        <f t="shared" si="202"/>
        <v>0</v>
      </c>
      <c r="BU125" s="133">
        <f t="shared" si="202"/>
        <v>0</v>
      </c>
      <c r="BV125" s="133">
        <f t="shared" si="202"/>
        <v>0</v>
      </c>
      <c r="BW125" s="133">
        <f t="shared" si="202"/>
        <v>1193975062</v>
      </c>
      <c r="BX125" s="133">
        <f t="shared" si="202"/>
        <v>20124635</v>
      </c>
      <c r="BY125" s="133">
        <f t="shared" si="202"/>
        <v>489879525</v>
      </c>
      <c r="BZ125" s="133">
        <f t="shared" si="202"/>
        <v>189161626</v>
      </c>
      <c r="CA125" s="133">
        <f t="shared" si="202"/>
        <v>78454963</v>
      </c>
      <c r="CB125" s="133">
        <f t="shared" si="202"/>
        <v>140105655</v>
      </c>
      <c r="CC125" s="133">
        <f t="shared" si="202"/>
        <v>212626619</v>
      </c>
      <c r="CD125" s="133">
        <f t="shared" si="202"/>
        <v>0</v>
      </c>
      <c r="CE125" s="133">
        <f t="shared" si="202"/>
        <v>0</v>
      </c>
      <c r="CF125" s="133">
        <f t="shared" si="202"/>
        <v>0</v>
      </c>
      <c r="CG125" s="133">
        <f t="shared" si="202"/>
        <v>0</v>
      </c>
      <c r="CH125" s="133">
        <f t="shared" si="202"/>
        <v>0</v>
      </c>
      <c r="CI125" s="133">
        <f>+CI126+CI127</f>
        <v>0</v>
      </c>
      <c r="CJ125" s="133">
        <f>+CJ126+CJ127</f>
        <v>1130353023</v>
      </c>
      <c r="CK125" s="122">
        <f t="shared" ref="CK125:CK187" si="203">+AJ125-AW125</f>
        <v>1070365157</v>
      </c>
      <c r="CL125" s="122">
        <f t="shared" si="164"/>
        <v>169658738</v>
      </c>
      <c r="CM125" s="122">
        <f t="shared" si="165"/>
        <v>666001043</v>
      </c>
      <c r="CN125" s="122">
        <f t="shared" si="166"/>
        <v>63622039</v>
      </c>
      <c r="CO125" s="76"/>
      <c r="CP125" s="77">
        <f>+CP126+CP127</f>
        <v>3100000000</v>
      </c>
      <c r="CQ125" s="77">
        <f t="shared" si="167"/>
        <v>0</v>
      </c>
      <c r="CR125" s="77">
        <f>+CR126+CR127</f>
        <v>2029634843</v>
      </c>
      <c r="CS125" s="77">
        <f>+CS126+CS127</f>
        <v>0</v>
      </c>
      <c r="CT125" s="77">
        <f>+CT126+CT127</f>
        <v>1859976105</v>
      </c>
      <c r="CU125" s="77">
        <f t="shared" si="171"/>
        <v>0</v>
      </c>
      <c r="CV125" s="77">
        <f>+CV126+CV127</f>
        <v>1193975062</v>
      </c>
      <c r="CW125" s="77">
        <f>+CW126+CW127</f>
        <v>0</v>
      </c>
      <c r="CX125" s="77">
        <f>+CX126+CX127</f>
        <v>1130353023</v>
      </c>
      <c r="CY125" s="72">
        <f>+CX125-CJ125</f>
        <v>0</v>
      </c>
      <c r="DA125" s="77">
        <f>+DA126+DA127</f>
        <v>0</v>
      </c>
      <c r="DB125" s="77"/>
      <c r="DC125" s="77">
        <f>+DC126+DC127</f>
        <v>0</v>
      </c>
      <c r="DD125" s="77">
        <f>+DD126+DD127</f>
        <v>0</v>
      </c>
      <c r="DE125" s="77">
        <f>+DE126+DE127</f>
        <v>0</v>
      </c>
      <c r="DF125" s="77">
        <f t="shared" si="161"/>
        <v>0</v>
      </c>
      <c r="DG125" s="77">
        <f>+DG126+DG127</f>
        <v>0</v>
      </c>
      <c r="DH125" s="77">
        <f>+DH126+DH127</f>
        <v>0</v>
      </c>
      <c r="DI125" s="77">
        <f>+DI126+DI127</f>
        <v>0</v>
      </c>
      <c r="DJ125" s="72">
        <f>+DI125-CU125</f>
        <v>0</v>
      </c>
    </row>
    <row r="126" spans="1:114" outlineLevel="4">
      <c r="B126" s="64" t="str">
        <f t="shared" si="131"/>
        <v>A 2-0-4-11-110</v>
      </c>
      <c r="C126" s="204" t="s">
        <v>287</v>
      </c>
      <c r="D126" s="105">
        <v>10</v>
      </c>
      <c r="E126" s="126" t="s">
        <v>359</v>
      </c>
      <c r="F126" s="127">
        <v>100000000</v>
      </c>
      <c r="G126" s="127">
        <v>0</v>
      </c>
      <c r="H126" s="127">
        <v>0</v>
      </c>
      <c r="I126" s="127"/>
      <c r="J126" s="127"/>
      <c r="K126" s="127"/>
      <c r="L126" s="127"/>
      <c r="M126" s="133"/>
      <c r="N126" s="133"/>
      <c r="O126" s="133"/>
      <c r="P126" s="133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>
        <f t="shared" si="110"/>
        <v>0</v>
      </c>
      <c r="AF126" s="127">
        <f t="shared" si="111"/>
        <v>0</v>
      </c>
      <c r="AG126" s="127"/>
      <c r="AH126" s="127"/>
      <c r="AI126" s="127"/>
      <c r="AJ126" s="127">
        <f>+F126-AE126+AF126</f>
        <v>100000000</v>
      </c>
      <c r="AK126" s="181">
        <v>20000000</v>
      </c>
      <c r="AL126" s="181">
        <v>10000000</v>
      </c>
      <c r="AM126" s="181">
        <v>0</v>
      </c>
      <c r="AN126" s="127">
        <v>0</v>
      </c>
      <c r="AO126" s="127">
        <v>0</v>
      </c>
      <c r="AP126" s="127">
        <v>0</v>
      </c>
      <c r="AQ126" s="127"/>
      <c r="AR126" s="127"/>
      <c r="AS126" s="127"/>
      <c r="AT126" s="127"/>
      <c r="AU126" s="127"/>
      <c r="AV126" s="127"/>
      <c r="AW126" s="127">
        <f>+SUM(AK126:AV126)</f>
        <v>30000000</v>
      </c>
      <c r="AX126" s="127">
        <v>2819965</v>
      </c>
      <c r="AY126" s="127">
        <v>1858728</v>
      </c>
      <c r="AZ126" s="127">
        <v>14489818</v>
      </c>
      <c r="BA126" s="127">
        <v>3673300</v>
      </c>
      <c r="BB126" s="127">
        <v>0</v>
      </c>
      <c r="BC126" s="127">
        <v>0</v>
      </c>
      <c r="BD126" s="127"/>
      <c r="BE126" s="127"/>
      <c r="BF126" s="127"/>
      <c r="BG126" s="127"/>
      <c r="BH126" s="127"/>
      <c r="BI126" s="127"/>
      <c r="BJ126" s="127">
        <f>+SUM(AX126:BI126)</f>
        <v>22841811</v>
      </c>
      <c r="BK126" s="127">
        <v>2819965</v>
      </c>
      <c r="BL126" s="127">
        <v>1858728</v>
      </c>
      <c r="BM126" s="127">
        <v>14489818</v>
      </c>
      <c r="BN126" s="127">
        <v>0</v>
      </c>
      <c r="BO126" s="127">
        <v>3673300</v>
      </c>
      <c r="BP126" s="127">
        <v>0</v>
      </c>
      <c r="BQ126" s="127"/>
      <c r="BR126" s="127"/>
      <c r="BS126" s="127"/>
      <c r="BT126" s="127"/>
      <c r="BU126" s="127"/>
      <c r="BV126" s="127"/>
      <c r="BW126" s="127">
        <f>+SUM(BK126:BV126)</f>
        <v>22841811</v>
      </c>
      <c r="BX126" s="127">
        <v>2819965</v>
      </c>
      <c r="BY126" s="127">
        <v>1858728</v>
      </c>
      <c r="BZ126" s="127">
        <v>14489818</v>
      </c>
      <c r="CA126" s="127">
        <v>0</v>
      </c>
      <c r="CB126" s="127">
        <v>3673300</v>
      </c>
      <c r="CC126" s="127">
        <v>0</v>
      </c>
      <c r="CD126" s="127"/>
      <c r="CE126" s="127"/>
      <c r="CF126" s="127"/>
      <c r="CG126" s="127"/>
      <c r="CH126" s="127"/>
      <c r="CI126" s="127"/>
      <c r="CJ126" s="127">
        <f>+SUM(BX126:CI126)</f>
        <v>22841811</v>
      </c>
      <c r="CK126" s="122">
        <f t="shared" si="203"/>
        <v>70000000</v>
      </c>
      <c r="CL126" s="122">
        <f t="shared" si="164"/>
        <v>7158189</v>
      </c>
      <c r="CM126" s="122">
        <f t="shared" si="165"/>
        <v>0</v>
      </c>
      <c r="CN126" s="122">
        <f t="shared" si="166"/>
        <v>0</v>
      </c>
      <c r="CO126" s="66"/>
      <c r="CP126" s="72">
        <v>100000000</v>
      </c>
      <c r="CQ126" s="72">
        <f t="shared" si="167"/>
        <v>0</v>
      </c>
      <c r="CR126" s="72">
        <v>30000000</v>
      </c>
      <c r="CS126" s="72">
        <f>+AW126-CR126</f>
        <v>0</v>
      </c>
      <c r="CT126" s="72">
        <v>22841811</v>
      </c>
      <c r="CU126" s="72">
        <f t="shared" si="171"/>
        <v>0</v>
      </c>
      <c r="CV126" s="72">
        <v>22841811</v>
      </c>
      <c r="CW126" s="72">
        <f>+BW126-CV126</f>
        <v>0</v>
      </c>
      <c r="CX126" s="72">
        <v>22841811</v>
      </c>
      <c r="CY126" s="72">
        <f>+CJ126-CX126</f>
        <v>0</v>
      </c>
      <c r="DA126" s="72">
        <v>0</v>
      </c>
      <c r="DB126" s="72"/>
      <c r="DC126" s="72">
        <v>0</v>
      </c>
      <c r="DD126" s="72">
        <f>+BH126-DC126</f>
        <v>0</v>
      </c>
      <c r="DE126" s="72">
        <v>0</v>
      </c>
      <c r="DF126" s="72">
        <f t="shared" si="161"/>
        <v>0</v>
      </c>
      <c r="DG126" s="72">
        <v>0</v>
      </c>
      <c r="DH126" s="72">
        <f>+CH126-DG126</f>
        <v>0</v>
      </c>
      <c r="DI126" s="72">
        <v>0</v>
      </c>
      <c r="DJ126" s="72">
        <f>+CU126-DI126</f>
        <v>0</v>
      </c>
    </row>
    <row r="127" spans="1:114" outlineLevel="4">
      <c r="B127" s="64" t="str">
        <f t="shared" si="131"/>
        <v>A 2-0-4-11-210</v>
      </c>
      <c r="C127" s="204" t="s">
        <v>288</v>
      </c>
      <c r="D127" s="105">
        <v>10</v>
      </c>
      <c r="E127" s="126" t="s">
        <v>360</v>
      </c>
      <c r="F127" s="127">
        <v>1500000000</v>
      </c>
      <c r="G127" s="127">
        <v>0</v>
      </c>
      <c r="H127" s="127">
        <v>0</v>
      </c>
      <c r="I127" s="127"/>
      <c r="J127" s="127"/>
      <c r="K127" s="127"/>
      <c r="L127" s="127"/>
      <c r="M127" s="133"/>
      <c r="N127" s="127">
        <v>1500000000</v>
      </c>
      <c r="O127" s="133"/>
      <c r="P127" s="133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>
        <f t="shared" ref="AE127:AE161" si="204">+G127+I127+K127+M127+O127+Q127+S127+U127+W127+Y127+AA127+AC127</f>
        <v>0</v>
      </c>
      <c r="AF127" s="127">
        <f t="shared" ref="AF127:AF161" si="205">+H127+J127+L127+N127+P127+R127+T127+V127+X127+Z127+AB127+AD127</f>
        <v>1500000000</v>
      </c>
      <c r="AG127" s="127"/>
      <c r="AH127" s="127"/>
      <c r="AI127" s="127"/>
      <c r="AJ127" s="127">
        <f>+F127-AE127+AF127</f>
        <v>3000000000</v>
      </c>
      <c r="AK127" s="181">
        <v>890000000</v>
      </c>
      <c r="AL127" s="181">
        <v>185000000</v>
      </c>
      <c r="AM127" s="181">
        <v>200000000</v>
      </c>
      <c r="AN127" s="127">
        <v>225000000</v>
      </c>
      <c r="AO127" s="127">
        <v>277721530</v>
      </c>
      <c r="AP127" s="127">
        <v>221913313</v>
      </c>
      <c r="AQ127" s="127"/>
      <c r="AR127" s="127"/>
      <c r="AS127" s="127"/>
      <c r="AT127" s="127"/>
      <c r="AU127" s="127"/>
      <c r="AV127" s="127"/>
      <c r="AW127" s="127">
        <f>+SUM(AK127:AV127)</f>
        <v>1999634843</v>
      </c>
      <c r="AX127" s="127">
        <v>865698119</v>
      </c>
      <c r="AY127" s="127">
        <v>114298284</v>
      </c>
      <c r="AZ127" s="127">
        <v>161717757</v>
      </c>
      <c r="BA127" s="127">
        <v>189563572</v>
      </c>
      <c r="BB127" s="127">
        <v>284033783</v>
      </c>
      <c r="BC127" s="127">
        <v>221822779</v>
      </c>
      <c r="BD127" s="127"/>
      <c r="BE127" s="127"/>
      <c r="BF127" s="127"/>
      <c r="BG127" s="127"/>
      <c r="BH127" s="127"/>
      <c r="BI127" s="127"/>
      <c r="BJ127" s="127">
        <f>+SUM(AX127:BI127)</f>
        <v>1837134294</v>
      </c>
      <c r="BK127" s="127">
        <v>17304670</v>
      </c>
      <c r="BL127" s="127">
        <v>488020797</v>
      </c>
      <c r="BM127" s="127">
        <v>174671808</v>
      </c>
      <c r="BN127" s="127">
        <v>78454963</v>
      </c>
      <c r="BO127" s="127">
        <v>136432355</v>
      </c>
      <c r="BP127" s="127">
        <v>276248658</v>
      </c>
      <c r="BQ127" s="127"/>
      <c r="BR127" s="127"/>
      <c r="BS127" s="127"/>
      <c r="BT127" s="127"/>
      <c r="BU127" s="127"/>
      <c r="BV127" s="127"/>
      <c r="BW127" s="127">
        <f>+SUM(BK127:BV127)</f>
        <v>1171133251</v>
      </c>
      <c r="BX127" s="127">
        <v>17304670</v>
      </c>
      <c r="BY127" s="127">
        <v>488020797</v>
      </c>
      <c r="BZ127" s="127">
        <v>174671808</v>
      </c>
      <c r="CA127" s="127">
        <v>78454963</v>
      </c>
      <c r="CB127" s="127">
        <v>136432355</v>
      </c>
      <c r="CC127" s="127">
        <v>212626619</v>
      </c>
      <c r="CD127" s="127"/>
      <c r="CE127" s="127"/>
      <c r="CF127" s="127"/>
      <c r="CG127" s="127"/>
      <c r="CH127" s="127"/>
      <c r="CI127" s="127"/>
      <c r="CJ127" s="127">
        <f>+SUM(BX127:CI127)</f>
        <v>1107511212</v>
      </c>
      <c r="CK127" s="122">
        <f t="shared" si="203"/>
        <v>1000365157</v>
      </c>
      <c r="CL127" s="122">
        <f t="shared" si="164"/>
        <v>162500549</v>
      </c>
      <c r="CM127" s="122">
        <f t="shared" si="165"/>
        <v>666001043</v>
      </c>
      <c r="CN127" s="122">
        <f t="shared" si="166"/>
        <v>63622039</v>
      </c>
      <c r="CO127" s="66"/>
      <c r="CP127" s="72">
        <v>3000000000</v>
      </c>
      <c r="CQ127" s="72">
        <f t="shared" si="167"/>
        <v>0</v>
      </c>
      <c r="CR127" s="72">
        <v>1999634843</v>
      </c>
      <c r="CS127" s="72">
        <f>+AW127-CR127</f>
        <v>0</v>
      </c>
      <c r="CT127" s="72">
        <v>1837134294</v>
      </c>
      <c r="CU127" s="72">
        <f t="shared" si="171"/>
        <v>0</v>
      </c>
      <c r="CV127" s="72">
        <v>1171133251</v>
      </c>
      <c r="CW127" s="72">
        <f>+BW127-CV127</f>
        <v>0</v>
      </c>
      <c r="CX127" s="72">
        <v>1107511212</v>
      </c>
      <c r="CY127" s="72">
        <f>+CJ127-CX127</f>
        <v>0</v>
      </c>
      <c r="DA127" s="72">
        <v>0</v>
      </c>
      <c r="DB127" s="72"/>
      <c r="DC127" s="72">
        <v>0</v>
      </c>
      <c r="DD127" s="72">
        <f>+BH127-DC127</f>
        <v>0</v>
      </c>
      <c r="DE127" s="72">
        <v>0</v>
      </c>
      <c r="DF127" s="72">
        <f t="shared" si="161"/>
        <v>0</v>
      </c>
      <c r="DG127" s="72">
        <v>0</v>
      </c>
      <c r="DH127" s="72">
        <f>+CH127-DG127</f>
        <v>0</v>
      </c>
      <c r="DI127" s="72">
        <v>0</v>
      </c>
      <c r="DJ127" s="72">
        <f>+CU127-DI127</f>
        <v>0</v>
      </c>
    </row>
    <row r="128" spans="1:114" outlineLevel="3">
      <c r="A128" s="205" t="s">
        <v>176</v>
      </c>
      <c r="C128" s="205" t="s">
        <v>176</v>
      </c>
      <c r="D128" s="118">
        <v>10</v>
      </c>
      <c r="E128" s="132" t="s">
        <v>177</v>
      </c>
      <c r="F128" s="133">
        <f>SUM(F129:F134)</f>
        <v>310000000</v>
      </c>
      <c r="G128" s="133">
        <f t="shared" ref="G128:AL128" si="206">SUM(G129:G134)</f>
        <v>19846270</v>
      </c>
      <c r="H128" s="133">
        <f t="shared" si="206"/>
        <v>0</v>
      </c>
      <c r="I128" s="133">
        <f t="shared" si="206"/>
        <v>0</v>
      </c>
      <c r="J128" s="133">
        <f t="shared" si="206"/>
        <v>0</v>
      </c>
      <c r="K128" s="133">
        <f t="shared" si="206"/>
        <v>100000000</v>
      </c>
      <c r="L128" s="133">
        <f t="shared" si="206"/>
        <v>100000000</v>
      </c>
      <c r="M128" s="133">
        <f t="shared" si="206"/>
        <v>0</v>
      </c>
      <c r="N128" s="133">
        <f t="shared" si="206"/>
        <v>625000000</v>
      </c>
      <c r="O128" s="133">
        <f t="shared" si="206"/>
        <v>0</v>
      </c>
      <c r="P128" s="133">
        <f t="shared" si="206"/>
        <v>0</v>
      </c>
      <c r="Q128" s="133">
        <f t="shared" si="206"/>
        <v>0</v>
      </c>
      <c r="R128" s="133">
        <f t="shared" si="206"/>
        <v>0</v>
      </c>
      <c r="S128" s="133">
        <f t="shared" si="206"/>
        <v>0</v>
      </c>
      <c r="T128" s="133">
        <f t="shared" si="206"/>
        <v>0</v>
      </c>
      <c r="U128" s="133">
        <f t="shared" si="206"/>
        <v>0</v>
      </c>
      <c r="V128" s="133">
        <f t="shared" si="206"/>
        <v>0</v>
      </c>
      <c r="W128" s="133">
        <f t="shared" si="206"/>
        <v>0</v>
      </c>
      <c r="X128" s="133">
        <f t="shared" si="206"/>
        <v>0</v>
      </c>
      <c r="Y128" s="133">
        <f t="shared" si="206"/>
        <v>0</v>
      </c>
      <c r="Z128" s="133">
        <f t="shared" si="206"/>
        <v>0</v>
      </c>
      <c r="AA128" s="133">
        <f t="shared" si="206"/>
        <v>0</v>
      </c>
      <c r="AB128" s="133">
        <f t="shared" si="206"/>
        <v>0</v>
      </c>
      <c r="AC128" s="133">
        <f t="shared" si="206"/>
        <v>0</v>
      </c>
      <c r="AD128" s="133">
        <f t="shared" si="206"/>
        <v>0</v>
      </c>
      <c r="AE128" s="133">
        <f t="shared" si="204"/>
        <v>119846270</v>
      </c>
      <c r="AF128" s="133">
        <f t="shared" si="205"/>
        <v>725000000</v>
      </c>
      <c r="AG128" s="133">
        <f t="shared" si="206"/>
        <v>0</v>
      </c>
      <c r="AH128" s="133">
        <f t="shared" si="206"/>
        <v>0</v>
      </c>
      <c r="AI128" s="133">
        <f t="shared" si="206"/>
        <v>0</v>
      </c>
      <c r="AJ128" s="133">
        <f>+SUM(AJ129:AJ134)</f>
        <v>915153730</v>
      </c>
      <c r="AK128" s="133">
        <f>SUM(AK129:AK134)</f>
        <v>1000000</v>
      </c>
      <c r="AL128" s="133">
        <f t="shared" si="206"/>
        <v>81509300</v>
      </c>
      <c r="AM128" s="133">
        <f t="shared" ref="AM128:CH128" si="207">SUM(AM129:AM134)</f>
        <v>38847568</v>
      </c>
      <c r="AN128" s="133">
        <f t="shared" si="207"/>
        <v>187330907</v>
      </c>
      <c r="AO128" s="133">
        <f t="shared" si="207"/>
        <v>290000</v>
      </c>
      <c r="AP128" s="133">
        <f t="shared" si="207"/>
        <v>256395909</v>
      </c>
      <c r="AQ128" s="133">
        <f t="shared" si="207"/>
        <v>0</v>
      </c>
      <c r="AR128" s="133">
        <f t="shared" si="207"/>
        <v>0</v>
      </c>
      <c r="AS128" s="133">
        <f t="shared" si="207"/>
        <v>0</v>
      </c>
      <c r="AT128" s="133">
        <f t="shared" si="207"/>
        <v>0</v>
      </c>
      <c r="AU128" s="133">
        <f t="shared" si="207"/>
        <v>0</v>
      </c>
      <c r="AV128" s="133">
        <f t="shared" si="207"/>
        <v>0</v>
      </c>
      <c r="AW128" s="133">
        <f t="shared" si="207"/>
        <v>565373684</v>
      </c>
      <c r="AX128" s="133">
        <f t="shared" si="207"/>
        <v>1000000</v>
      </c>
      <c r="AY128" s="133">
        <f t="shared" si="207"/>
        <v>109300</v>
      </c>
      <c r="AZ128" s="133">
        <f t="shared" si="207"/>
        <v>2233000</v>
      </c>
      <c r="BA128" s="133">
        <f t="shared" si="207"/>
        <v>109390497</v>
      </c>
      <c r="BB128" s="133">
        <f t="shared" si="207"/>
        <v>129131558</v>
      </c>
      <c r="BC128" s="133">
        <f t="shared" si="207"/>
        <v>0</v>
      </c>
      <c r="BD128" s="133">
        <f t="shared" si="207"/>
        <v>0</v>
      </c>
      <c r="BE128" s="133">
        <f t="shared" si="207"/>
        <v>0</v>
      </c>
      <c r="BF128" s="133">
        <f t="shared" si="207"/>
        <v>0</v>
      </c>
      <c r="BG128" s="133">
        <f t="shared" si="207"/>
        <v>0</v>
      </c>
      <c r="BH128" s="133">
        <f t="shared" si="207"/>
        <v>0</v>
      </c>
      <c r="BI128" s="133">
        <f t="shared" si="207"/>
        <v>0</v>
      </c>
      <c r="BJ128" s="133">
        <f t="shared" si="207"/>
        <v>241864355</v>
      </c>
      <c r="BK128" s="133">
        <f t="shared" si="207"/>
        <v>1000000</v>
      </c>
      <c r="BL128" s="133">
        <f t="shared" si="207"/>
        <v>109300</v>
      </c>
      <c r="BM128" s="133">
        <f t="shared" si="207"/>
        <v>0</v>
      </c>
      <c r="BN128" s="133">
        <f t="shared" si="207"/>
        <v>0</v>
      </c>
      <c r="BO128" s="133">
        <f t="shared" si="207"/>
        <v>3993000</v>
      </c>
      <c r="BP128" s="133">
        <f t="shared" si="207"/>
        <v>138195771</v>
      </c>
      <c r="BQ128" s="133">
        <f t="shared" si="207"/>
        <v>0</v>
      </c>
      <c r="BR128" s="133">
        <f t="shared" si="207"/>
        <v>0</v>
      </c>
      <c r="BS128" s="133">
        <f t="shared" si="207"/>
        <v>0</v>
      </c>
      <c r="BT128" s="133">
        <f t="shared" si="207"/>
        <v>0</v>
      </c>
      <c r="BU128" s="133">
        <f t="shared" si="207"/>
        <v>0</v>
      </c>
      <c r="BV128" s="133">
        <f t="shared" si="207"/>
        <v>0</v>
      </c>
      <c r="BW128" s="133">
        <f t="shared" si="207"/>
        <v>143298071</v>
      </c>
      <c r="BX128" s="133">
        <f t="shared" si="207"/>
        <v>1000000</v>
      </c>
      <c r="BY128" s="133">
        <f t="shared" si="207"/>
        <v>109300</v>
      </c>
      <c r="BZ128" s="133">
        <f t="shared" si="207"/>
        <v>0</v>
      </c>
      <c r="CA128" s="133">
        <f t="shared" si="207"/>
        <v>0</v>
      </c>
      <c r="CB128" s="133">
        <f t="shared" si="207"/>
        <v>3993000</v>
      </c>
      <c r="CC128" s="133">
        <f t="shared" si="207"/>
        <v>138195771</v>
      </c>
      <c r="CD128" s="133">
        <f t="shared" si="207"/>
        <v>0</v>
      </c>
      <c r="CE128" s="133">
        <f t="shared" si="207"/>
        <v>0</v>
      </c>
      <c r="CF128" s="133">
        <f t="shared" si="207"/>
        <v>0</v>
      </c>
      <c r="CG128" s="133">
        <f t="shared" si="207"/>
        <v>0</v>
      </c>
      <c r="CH128" s="133">
        <f t="shared" si="207"/>
        <v>0</v>
      </c>
      <c r="CI128" s="133">
        <f>SUM(CI129:CI134)</f>
        <v>0</v>
      </c>
      <c r="CJ128" s="133">
        <f>SUM(CJ129:CJ134)</f>
        <v>143298071</v>
      </c>
      <c r="CK128" s="122">
        <f t="shared" si="203"/>
        <v>349780046</v>
      </c>
      <c r="CL128" s="122">
        <f t="shared" si="164"/>
        <v>323509329</v>
      </c>
      <c r="CM128" s="122">
        <f t="shared" si="165"/>
        <v>98566284</v>
      </c>
      <c r="CN128" s="122">
        <f t="shared" si="166"/>
        <v>0</v>
      </c>
      <c r="CO128" s="76"/>
      <c r="CP128" s="77">
        <f>SUM(CP129:CP134)</f>
        <v>915153730</v>
      </c>
      <c r="CQ128" s="77">
        <f t="shared" si="167"/>
        <v>0</v>
      </c>
      <c r="CR128" s="77">
        <f>SUM(CR129:CR134)</f>
        <v>565373684</v>
      </c>
      <c r="CS128" s="77">
        <f>SUM(CS129:CS134)</f>
        <v>0</v>
      </c>
      <c r="CT128" s="77">
        <f>SUM(CT129:CT134)</f>
        <v>241864355</v>
      </c>
      <c r="CU128" s="77">
        <f t="shared" si="171"/>
        <v>0</v>
      </c>
      <c r="CV128" s="77">
        <f>SUM(CV129:CV134)</f>
        <v>143298071</v>
      </c>
      <c r="CW128" s="77">
        <f>SUM(CW129:CW134)</f>
        <v>0</v>
      </c>
      <c r="CX128" s="77">
        <f>SUM(CX129:CX134)</f>
        <v>143298071</v>
      </c>
      <c r="CY128" s="72">
        <f>+CX128-CJ128</f>
        <v>0</v>
      </c>
      <c r="DA128" s="77">
        <f>SUM(DA129:DA134)</f>
        <v>0</v>
      </c>
      <c r="DB128" s="77"/>
      <c r="DC128" s="77">
        <f>SUM(DC129:DC134)</f>
        <v>0</v>
      </c>
      <c r="DD128" s="77">
        <f>SUM(DD129:DD134)</f>
        <v>0</v>
      </c>
      <c r="DE128" s="77">
        <f>SUM(DE129:DE134)</f>
        <v>0</v>
      </c>
      <c r="DF128" s="77">
        <f t="shared" si="161"/>
        <v>0</v>
      </c>
      <c r="DG128" s="77">
        <f>SUM(DG129:DG134)</f>
        <v>0</v>
      </c>
      <c r="DH128" s="77">
        <f>SUM(DH129:DH134)</f>
        <v>0</v>
      </c>
      <c r="DI128" s="77">
        <f>SUM(DI129:DI134)</f>
        <v>0</v>
      </c>
      <c r="DJ128" s="72">
        <f>+DI128-CU128</f>
        <v>0</v>
      </c>
    </row>
    <row r="129" spans="1:114" outlineLevel="4">
      <c r="B129" s="64" t="str">
        <f t="shared" ref="B129:B135" si="208">+C129&amp;D129</f>
        <v>A 2-0-4-21-110</v>
      </c>
      <c r="C129" s="204" t="s">
        <v>292</v>
      </c>
      <c r="D129" s="105">
        <v>10</v>
      </c>
      <c r="E129" s="126" t="s">
        <v>223</v>
      </c>
      <c r="F129" s="127">
        <v>10000000</v>
      </c>
      <c r="G129" s="127">
        <v>0</v>
      </c>
      <c r="H129" s="127">
        <v>0</v>
      </c>
      <c r="I129" s="127"/>
      <c r="J129" s="127"/>
      <c r="K129" s="127"/>
      <c r="L129" s="127"/>
      <c r="M129" s="133"/>
      <c r="N129" s="127">
        <v>25000000</v>
      </c>
      <c r="O129" s="133"/>
      <c r="P129" s="133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>
        <f t="shared" si="204"/>
        <v>0</v>
      </c>
      <c r="AF129" s="127">
        <f t="shared" si="205"/>
        <v>25000000</v>
      </c>
      <c r="AG129" s="127"/>
      <c r="AH129" s="127"/>
      <c r="AI129" s="127"/>
      <c r="AJ129" s="127">
        <f t="shared" ref="AJ129:AJ139" si="209">+F129-AE129+AF129</f>
        <v>35000000</v>
      </c>
      <c r="AK129" s="181">
        <v>500000</v>
      </c>
      <c r="AL129" s="181">
        <v>109300</v>
      </c>
      <c r="AM129" s="181">
        <v>2847568</v>
      </c>
      <c r="AN129" s="127">
        <v>24998711</v>
      </c>
      <c r="AO129" s="127">
        <v>290000</v>
      </c>
      <c r="AP129" s="127">
        <v>0</v>
      </c>
      <c r="AQ129" s="127"/>
      <c r="AR129" s="127"/>
      <c r="AS129" s="127"/>
      <c r="AT129" s="127"/>
      <c r="AU129" s="127"/>
      <c r="AV129" s="127"/>
      <c r="AW129" s="127">
        <f t="shared" ref="AW129:AW135" si="210">+SUM(AK129:AV129)</f>
        <v>28745579</v>
      </c>
      <c r="AX129" s="127">
        <v>500000</v>
      </c>
      <c r="AY129" s="127">
        <v>109300</v>
      </c>
      <c r="AZ129" s="127">
        <v>2233000</v>
      </c>
      <c r="BA129" s="127">
        <v>0</v>
      </c>
      <c r="BB129" s="127">
        <v>25903279</v>
      </c>
      <c r="BC129" s="127">
        <v>0</v>
      </c>
      <c r="BD129" s="127"/>
      <c r="BE129" s="127"/>
      <c r="BF129" s="127"/>
      <c r="BG129" s="127"/>
      <c r="BH129" s="127"/>
      <c r="BI129" s="127"/>
      <c r="BJ129" s="127">
        <f t="shared" ref="BJ129:BJ135" si="211">+SUM(AX129:BI129)</f>
        <v>28745579</v>
      </c>
      <c r="BK129" s="127">
        <v>500000</v>
      </c>
      <c r="BL129" s="127">
        <v>109300</v>
      </c>
      <c r="BM129" s="127">
        <v>0</v>
      </c>
      <c r="BN129" s="127">
        <v>0</v>
      </c>
      <c r="BO129" s="127">
        <v>2523000</v>
      </c>
      <c r="BP129" s="127">
        <v>614568</v>
      </c>
      <c r="BQ129" s="127"/>
      <c r="BR129" s="127"/>
      <c r="BS129" s="127"/>
      <c r="BT129" s="127"/>
      <c r="BU129" s="127"/>
      <c r="BV129" s="127"/>
      <c r="BW129" s="127">
        <f t="shared" ref="BW129:BW135" si="212">+SUM(BK129:BV129)</f>
        <v>3746868</v>
      </c>
      <c r="BX129" s="127">
        <v>500000</v>
      </c>
      <c r="BY129" s="127">
        <v>109300</v>
      </c>
      <c r="BZ129" s="127">
        <v>0</v>
      </c>
      <c r="CA129" s="127">
        <v>0</v>
      </c>
      <c r="CB129" s="127">
        <v>2523000</v>
      </c>
      <c r="CC129" s="127">
        <v>614568</v>
      </c>
      <c r="CD129" s="127"/>
      <c r="CE129" s="127"/>
      <c r="CF129" s="127"/>
      <c r="CG129" s="127"/>
      <c r="CH129" s="127"/>
      <c r="CI129" s="127"/>
      <c r="CJ129" s="127">
        <f t="shared" ref="CJ129:CJ135" si="213">+SUM(BX129:CI129)</f>
        <v>3746868</v>
      </c>
      <c r="CK129" s="122">
        <f t="shared" si="203"/>
        <v>6254421</v>
      </c>
      <c r="CL129" s="122">
        <f t="shared" si="164"/>
        <v>0</v>
      </c>
      <c r="CM129" s="122">
        <f t="shared" si="165"/>
        <v>24998711</v>
      </c>
      <c r="CN129" s="122">
        <f t="shared" si="166"/>
        <v>0</v>
      </c>
      <c r="CO129" s="66"/>
      <c r="CP129" s="72">
        <v>35000000</v>
      </c>
      <c r="CQ129" s="72">
        <f t="shared" si="167"/>
        <v>0</v>
      </c>
      <c r="CR129" s="72">
        <v>28745579</v>
      </c>
      <c r="CS129" s="72">
        <f t="shared" ref="CS129:CS135" si="214">+AW129-CR129</f>
        <v>0</v>
      </c>
      <c r="CT129" s="72">
        <v>28745579</v>
      </c>
      <c r="CU129" s="72">
        <f t="shared" ref="CU129:CU135" si="215">+CT129-BJ129</f>
        <v>0</v>
      </c>
      <c r="CV129" s="72">
        <v>3746868</v>
      </c>
      <c r="CW129" s="72">
        <f t="shared" ref="CW129:CW135" si="216">+BW129-CV129</f>
        <v>0</v>
      </c>
      <c r="CX129" s="72">
        <v>3746868</v>
      </c>
      <c r="CY129" s="72">
        <f t="shared" ref="CY129:CY135" si="217">+CJ129-CX129</f>
        <v>0</v>
      </c>
      <c r="DA129" s="72">
        <v>0</v>
      </c>
      <c r="DB129" s="72"/>
      <c r="DC129" s="72">
        <v>0</v>
      </c>
      <c r="DD129" s="72">
        <f t="shared" ref="DD129:DD135" si="218">+BH129-DC129</f>
        <v>0</v>
      </c>
      <c r="DE129" s="72">
        <v>0</v>
      </c>
      <c r="DF129" s="72">
        <f t="shared" si="161"/>
        <v>0</v>
      </c>
      <c r="DG129" s="72">
        <v>0</v>
      </c>
      <c r="DH129" s="72">
        <f t="shared" ref="DH129:DH135" si="219">+CH129-DG129</f>
        <v>0</v>
      </c>
      <c r="DI129" s="72">
        <v>0</v>
      </c>
      <c r="DJ129" s="72">
        <f t="shared" ref="DJ129:DJ135" si="220">+CU129-DI129</f>
        <v>0</v>
      </c>
    </row>
    <row r="130" spans="1:114" outlineLevel="4">
      <c r="B130" s="64" t="str">
        <f t="shared" si="208"/>
        <v>A 2-0-4-21-210</v>
      </c>
      <c r="C130" s="204" t="s">
        <v>208</v>
      </c>
      <c r="D130" s="105">
        <v>10</v>
      </c>
      <c r="E130" s="126" t="s">
        <v>211</v>
      </c>
      <c r="F130" s="127">
        <v>0</v>
      </c>
      <c r="G130" s="127">
        <v>0</v>
      </c>
      <c r="H130" s="127">
        <v>0</v>
      </c>
      <c r="I130" s="127"/>
      <c r="J130" s="127"/>
      <c r="K130" s="127"/>
      <c r="L130" s="127"/>
      <c r="M130" s="133"/>
      <c r="N130" s="133"/>
      <c r="O130" s="133"/>
      <c r="P130" s="133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>
        <f t="shared" si="204"/>
        <v>0</v>
      </c>
      <c r="AF130" s="127">
        <f t="shared" si="205"/>
        <v>0</v>
      </c>
      <c r="AG130" s="127"/>
      <c r="AH130" s="127"/>
      <c r="AI130" s="127"/>
      <c r="AJ130" s="127">
        <f t="shared" si="209"/>
        <v>0</v>
      </c>
      <c r="AK130" s="181">
        <v>0</v>
      </c>
      <c r="AL130" s="181">
        <v>0</v>
      </c>
      <c r="AM130" s="181">
        <v>0</v>
      </c>
      <c r="AN130" s="127">
        <v>0</v>
      </c>
      <c r="AO130" s="127">
        <v>0</v>
      </c>
      <c r="AP130" s="127">
        <v>0</v>
      </c>
      <c r="AQ130" s="127"/>
      <c r="AR130" s="127"/>
      <c r="AS130" s="127"/>
      <c r="AT130" s="127"/>
      <c r="AU130" s="127"/>
      <c r="AV130" s="127"/>
      <c r="AW130" s="127">
        <f t="shared" si="210"/>
        <v>0</v>
      </c>
      <c r="AX130" s="127">
        <v>0</v>
      </c>
      <c r="AY130" s="127">
        <v>0</v>
      </c>
      <c r="AZ130" s="127">
        <v>0</v>
      </c>
      <c r="BA130" s="127">
        <v>0</v>
      </c>
      <c r="BB130" s="127">
        <v>0</v>
      </c>
      <c r="BC130" s="127">
        <v>0</v>
      </c>
      <c r="BD130" s="127"/>
      <c r="BE130" s="127"/>
      <c r="BF130" s="127"/>
      <c r="BG130" s="127"/>
      <c r="BH130" s="127"/>
      <c r="BI130" s="127"/>
      <c r="BJ130" s="127">
        <f t="shared" si="211"/>
        <v>0</v>
      </c>
      <c r="BK130" s="127">
        <v>0</v>
      </c>
      <c r="BL130" s="127">
        <v>0</v>
      </c>
      <c r="BM130" s="127">
        <v>0</v>
      </c>
      <c r="BN130" s="127">
        <v>0</v>
      </c>
      <c r="BO130" s="127">
        <v>0</v>
      </c>
      <c r="BP130" s="127">
        <v>0</v>
      </c>
      <c r="BQ130" s="127"/>
      <c r="BR130" s="127"/>
      <c r="BS130" s="127"/>
      <c r="BT130" s="127"/>
      <c r="BU130" s="127"/>
      <c r="BV130" s="127"/>
      <c r="BW130" s="127">
        <f t="shared" si="212"/>
        <v>0</v>
      </c>
      <c r="BX130" s="127">
        <v>0</v>
      </c>
      <c r="BY130" s="127">
        <v>0</v>
      </c>
      <c r="BZ130" s="127">
        <v>0</v>
      </c>
      <c r="CA130" s="127">
        <v>0</v>
      </c>
      <c r="CB130" s="127">
        <v>0</v>
      </c>
      <c r="CC130" s="127">
        <v>0</v>
      </c>
      <c r="CD130" s="127"/>
      <c r="CE130" s="127"/>
      <c r="CF130" s="127"/>
      <c r="CG130" s="127"/>
      <c r="CH130" s="127"/>
      <c r="CI130" s="127"/>
      <c r="CJ130" s="127">
        <f t="shared" si="213"/>
        <v>0</v>
      </c>
      <c r="CK130" s="122">
        <f t="shared" si="203"/>
        <v>0</v>
      </c>
      <c r="CL130" s="122">
        <f t="shared" si="164"/>
        <v>0</v>
      </c>
      <c r="CM130" s="122">
        <f t="shared" si="165"/>
        <v>0</v>
      </c>
      <c r="CN130" s="122">
        <f t="shared" si="166"/>
        <v>0</v>
      </c>
      <c r="CO130" s="66"/>
      <c r="CP130" s="72">
        <v>0</v>
      </c>
      <c r="CQ130" s="72">
        <f t="shared" si="167"/>
        <v>0</v>
      </c>
      <c r="CR130" s="72">
        <v>0</v>
      </c>
      <c r="CS130" s="72">
        <f t="shared" si="214"/>
        <v>0</v>
      </c>
      <c r="CT130" s="72">
        <v>0</v>
      </c>
      <c r="CU130" s="72">
        <f t="shared" si="215"/>
        <v>0</v>
      </c>
      <c r="CV130" s="72">
        <v>0</v>
      </c>
      <c r="CW130" s="72">
        <f t="shared" si="216"/>
        <v>0</v>
      </c>
      <c r="CX130" s="72">
        <v>0</v>
      </c>
      <c r="CY130" s="72">
        <f t="shared" si="217"/>
        <v>0</v>
      </c>
      <c r="DA130" s="72">
        <v>0</v>
      </c>
      <c r="DB130" s="72"/>
      <c r="DC130" s="72">
        <v>0</v>
      </c>
      <c r="DD130" s="72">
        <f t="shared" si="218"/>
        <v>0</v>
      </c>
      <c r="DE130" s="72">
        <v>0</v>
      </c>
      <c r="DF130" s="72">
        <f t="shared" si="161"/>
        <v>0</v>
      </c>
      <c r="DG130" s="72">
        <v>0</v>
      </c>
      <c r="DH130" s="72">
        <f t="shared" si="219"/>
        <v>0</v>
      </c>
      <c r="DI130" s="72">
        <v>0</v>
      </c>
      <c r="DJ130" s="72">
        <f t="shared" si="220"/>
        <v>0</v>
      </c>
    </row>
    <row r="131" spans="1:114" outlineLevel="4">
      <c r="B131" s="64" t="str">
        <f t="shared" si="208"/>
        <v>A 2-0-4-21-310</v>
      </c>
      <c r="C131" s="204" t="s">
        <v>293</v>
      </c>
      <c r="D131" s="105">
        <v>10</v>
      </c>
      <c r="E131" s="126" t="s">
        <v>363</v>
      </c>
      <c r="F131" s="127">
        <v>0</v>
      </c>
      <c r="G131" s="127">
        <v>0</v>
      </c>
      <c r="H131" s="127">
        <v>0</v>
      </c>
      <c r="I131" s="127"/>
      <c r="J131" s="127"/>
      <c r="K131" s="127"/>
      <c r="L131" s="127"/>
      <c r="M131" s="133"/>
      <c r="N131" s="133"/>
      <c r="O131" s="133"/>
      <c r="P131" s="133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>
        <f t="shared" si="204"/>
        <v>0</v>
      </c>
      <c r="AF131" s="127">
        <f t="shared" si="205"/>
        <v>0</v>
      </c>
      <c r="AG131" s="127"/>
      <c r="AH131" s="127"/>
      <c r="AI131" s="127"/>
      <c r="AJ131" s="127">
        <f t="shared" si="209"/>
        <v>0</v>
      </c>
      <c r="AK131" s="181">
        <v>0</v>
      </c>
      <c r="AL131" s="181">
        <v>0</v>
      </c>
      <c r="AM131" s="181">
        <v>0</v>
      </c>
      <c r="AN131" s="127">
        <v>0</v>
      </c>
      <c r="AO131" s="127">
        <v>0</v>
      </c>
      <c r="AP131" s="127">
        <v>0</v>
      </c>
      <c r="AQ131" s="127"/>
      <c r="AR131" s="127"/>
      <c r="AS131" s="127"/>
      <c r="AT131" s="127"/>
      <c r="AU131" s="127"/>
      <c r="AV131" s="127"/>
      <c r="AW131" s="127">
        <f t="shared" si="210"/>
        <v>0</v>
      </c>
      <c r="AX131" s="127">
        <v>0</v>
      </c>
      <c r="AY131" s="127">
        <v>0</v>
      </c>
      <c r="AZ131" s="127">
        <v>0</v>
      </c>
      <c r="BA131" s="127">
        <v>0</v>
      </c>
      <c r="BB131" s="127">
        <v>0</v>
      </c>
      <c r="BC131" s="127">
        <v>0</v>
      </c>
      <c r="BD131" s="127"/>
      <c r="BE131" s="127"/>
      <c r="BF131" s="127"/>
      <c r="BG131" s="127"/>
      <c r="BH131" s="127"/>
      <c r="BI131" s="127"/>
      <c r="BJ131" s="127">
        <f t="shared" si="211"/>
        <v>0</v>
      </c>
      <c r="BK131" s="127">
        <v>0</v>
      </c>
      <c r="BL131" s="127">
        <v>0</v>
      </c>
      <c r="BM131" s="127">
        <v>0</v>
      </c>
      <c r="BN131" s="127">
        <v>0</v>
      </c>
      <c r="BO131" s="127">
        <v>0</v>
      </c>
      <c r="BP131" s="127">
        <v>0</v>
      </c>
      <c r="BQ131" s="127"/>
      <c r="BR131" s="127"/>
      <c r="BS131" s="127"/>
      <c r="BT131" s="127"/>
      <c r="BU131" s="127"/>
      <c r="BV131" s="127"/>
      <c r="BW131" s="127">
        <f t="shared" si="212"/>
        <v>0</v>
      </c>
      <c r="BX131" s="127">
        <v>0</v>
      </c>
      <c r="BY131" s="127">
        <v>0</v>
      </c>
      <c r="BZ131" s="127">
        <v>0</v>
      </c>
      <c r="CA131" s="127">
        <v>0</v>
      </c>
      <c r="CB131" s="127">
        <v>0</v>
      </c>
      <c r="CC131" s="127">
        <v>0</v>
      </c>
      <c r="CD131" s="127"/>
      <c r="CE131" s="127"/>
      <c r="CF131" s="127"/>
      <c r="CG131" s="127"/>
      <c r="CH131" s="127"/>
      <c r="CI131" s="127"/>
      <c r="CJ131" s="127">
        <f t="shared" si="213"/>
        <v>0</v>
      </c>
      <c r="CK131" s="122">
        <f t="shared" si="203"/>
        <v>0</v>
      </c>
      <c r="CL131" s="122">
        <f t="shared" si="164"/>
        <v>0</v>
      </c>
      <c r="CM131" s="122">
        <f t="shared" si="165"/>
        <v>0</v>
      </c>
      <c r="CN131" s="122">
        <f t="shared" si="166"/>
        <v>0</v>
      </c>
      <c r="CO131" s="66"/>
      <c r="CP131" s="72">
        <v>0</v>
      </c>
      <c r="CQ131" s="72">
        <f t="shared" si="167"/>
        <v>0</v>
      </c>
      <c r="CR131" s="72">
        <v>0</v>
      </c>
      <c r="CS131" s="72">
        <f t="shared" si="214"/>
        <v>0</v>
      </c>
      <c r="CT131" s="72">
        <v>0</v>
      </c>
      <c r="CU131" s="72">
        <f t="shared" si="215"/>
        <v>0</v>
      </c>
      <c r="CV131" s="72">
        <v>0</v>
      </c>
      <c r="CW131" s="72">
        <f t="shared" si="216"/>
        <v>0</v>
      </c>
      <c r="CX131" s="72">
        <v>0</v>
      </c>
      <c r="CY131" s="72">
        <f t="shared" si="217"/>
        <v>0</v>
      </c>
      <c r="DA131" s="72">
        <v>0</v>
      </c>
      <c r="DB131" s="72"/>
      <c r="DC131" s="72">
        <v>0</v>
      </c>
      <c r="DD131" s="72">
        <f t="shared" si="218"/>
        <v>0</v>
      </c>
      <c r="DE131" s="72">
        <v>0</v>
      </c>
      <c r="DF131" s="72">
        <f t="shared" si="161"/>
        <v>0</v>
      </c>
      <c r="DG131" s="72">
        <v>0</v>
      </c>
      <c r="DH131" s="72">
        <f t="shared" si="219"/>
        <v>0</v>
      </c>
      <c r="DI131" s="72">
        <v>0</v>
      </c>
      <c r="DJ131" s="72">
        <f t="shared" si="220"/>
        <v>0</v>
      </c>
    </row>
    <row r="132" spans="1:114" outlineLevel="4">
      <c r="B132" s="64" t="str">
        <f t="shared" si="208"/>
        <v>A 2-0-4-21-410</v>
      </c>
      <c r="C132" s="204" t="s">
        <v>209</v>
      </c>
      <c r="D132" s="105">
        <v>10</v>
      </c>
      <c r="E132" s="126" t="s">
        <v>210</v>
      </c>
      <c r="F132" s="127">
        <v>100000000</v>
      </c>
      <c r="G132" s="127">
        <v>19846270</v>
      </c>
      <c r="H132" s="127">
        <v>0</v>
      </c>
      <c r="I132" s="127"/>
      <c r="J132" s="127"/>
      <c r="K132" s="127"/>
      <c r="L132" s="127">
        <f>80000000</f>
        <v>80000000</v>
      </c>
      <c r="M132" s="133"/>
      <c r="N132" s="127">
        <v>200000000</v>
      </c>
      <c r="O132" s="133"/>
      <c r="P132" s="133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>
        <f t="shared" si="204"/>
        <v>19846270</v>
      </c>
      <c r="AF132" s="127">
        <f t="shared" si="205"/>
        <v>280000000</v>
      </c>
      <c r="AG132" s="127"/>
      <c r="AH132" s="127"/>
      <c r="AI132" s="127"/>
      <c r="AJ132" s="127">
        <f t="shared" si="209"/>
        <v>360153730</v>
      </c>
      <c r="AK132" s="181">
        <v>500000</v>
      </c>
      <c r="AL132" s="181">
        <v>0</v>
      </c>
      <c r="AM132" s="181">
        <v>0</v>
      </c>
      <c r="AN132" s="127">
        <v>17633917</v>
      </c>
      <c r="AO132" s="127">
        <v>0</v>
      </c>
      <c r="AP132" s="127">
        <v>153000000</v>
      </c>
      <c r="AQ132" s="127"/>
      <c r="AR132" s="127"/>
      <c r="AS132" s="127"/>
      <c r="AT132" s="127"/>
      <c r="AU132" s="127"/>
      <c r="AV132" s="127"/>
      <c r="AW132" s="127">
        <f t="shared" si="210"/>
        <v>171133917</v>
      </c>
      <c r="AX132" s="127">
        <v>500000</v>
      </c>
      <c r="AY132" s="127">
        <v>0</v>
      </c>
      <c r="AZ132" s="127">
        <v>0</v>
      </c>
      <c r="BA132" s="127">
        <v>17633917</v>
      </c>
      <c r="BB132" s="127">
        <v>0</v>
      </c>
      <c r="BC132" s="127">
        <v>0</v>
      </c>
      <c r="BD132" s="127"/>
      <c r="BE132" s="127"/>
      <c r="BF132" s="127"/>
      <c r="BG132" s="127"/>
      <c r="BH132" s="127"/>
      <c r="BI132" s="127"/>
      <c r="BJ132" s="127">
        <f t="shared" si="211"/>
        <v>18133917</v>
      </c>
      <c r="BK132" s="127">
        <v>500000</v>
      </c>
      <c r="BL132" s="127">
        <v>0</v>
      </c>
      <c r="BM132" s="127">
        <v>0</v>
      </c>
      <c r="BN132" s="127">
        <v>0</v>
      </c>
      <c r="BO132" s="127">
        <v>0</v>
      </c>
      <c r="BP132" s="127">
        <v>0</v>
      </c>
      <c r="BQ132" s="127"/>
      <c r="BR132" s="127"/>
      <c r="BS132" s="127"/>
      <c r="BT132" s="127"/>
      <c r="BU132" s="127"/>
      <c r="BV132" s="127"/>
      <c r="BW132" s="127">
        <f t="shared" si="212"/>
        <v>500000</v>
      </c>
      <c r="BX132" s="127">
        <v>500000</v>
      </c>
      <c r="BY132" s="127">
        <v>0</v>
      </c>
      <c r="BZ132" s="127">
        <v>0</v>
      </c>
      <c r="CA132" s="127">
        <v>0</v>
      </c>
      <c r="CB132" s="127">
        <v>0</v>
      </c>
      <c r="CC132" s="127">
        <v>0</v>
      </c>
      <c r="CD132" s="127"/>
      <c r="CE132" s="127"/>
      <c r="CF132" s="127"/>
      <c r="CG132" s="127"/>
      <c r="CH132" s="127"/>
      <c r="CI132" s="127"/>
      <c r="CJ132" s="127">
        <f t="shared" si="213"/>
        <v>500000</v>
      </c>
      <c r="CK132" s="122">
        <f t="shared" si="203"/>
        <v>189019813</v>
      </c>
      <c r="CL132" s="122">
        <f t="shared" si="164"/>
        <v>153000000</v>
      </c>
      <c r="CM132" s="122">
        <f t="shared" si="165"/>
        <v>17633917</v>
      </c>
      <c r="CN132" s="122">
        <f t="shared" si="166"/>
        <v>0</v>
      </c>
      <c r="CO132" s="66"/>
      <c r="CP132" s="72">
        <v>360153730</v>
      </c>
      <c r="CQ132" s="72">
        <f t="shared" si="167"/>
        <v>0</v>
      </c>
      <c r="CR132" s="72">
        <v>171133917</v>
      </c>
      <c r="CS132" s="72">
        <f t="shared" si="214"/>
        <v>0</v>
      </c>
      <c r="CT132" s="72">
        <v>18133917</v>
      </c>
      <c r="CU132" s="72">
        <f t="shared" si="215"/>
        <v>0</v>
      </c>
      <c r="CV132" s="72">
        <v>500000</v>
      </c>
      <c r="CW132" s="72">
        <f t="shared" si="216"/>
        <v>0</v>
      </c>
      <c r="CX132" s="72">
        <v>500000</v>
      </c>
      <c r="CY132" s="72">
        <f t="shared" si="217"/>
        <v>0</v>
      </c>
      <c r="DA132" s="72">
        <v>0</v>
      </c>
      <c r="DB132" s="72"/>
      <c r="DC132" s="72">
        <v>0</v>
      </c>
      <c r="DD132" s="72">
        <f t="shared" si="218"/>
        <v>0</v>
      </c>
      <c r="DE132" s="72">
        <v>0</v>
      </c>
      <c r="DF132" s="72">
        <f t="shared" si="161"/>
        <v>0</v>
      </c>
      <c r="DG132" s="72">
        <v>0</v>
      </c>
      <c r="DH132" s="72">
        <f t="shared" si="219"/>
        <v>0</v>
      </c>
      <c r="DI132" s="72">
        <v>0</v>
      </c>
      <c r="DJ132" s="72">
        <f t="shared" si="220"/>
        <v>0</v>
      </c>
    </row>
    <row r="133" spans="1:114" outlineLevel="4">
      <c r="B133" s="64" t="str">
        <f t="shared" si="208"/>
        <v>A 2-0-4-21-510</v>
      </c>
      <c r="C133" s="204" t="s">
        <v>207</v>
      </c>
      <c r="D133" s="105">
        <v>10</v>
      </c>
      <c r="E133" s="126" t="s">
        <v>197</v>
      </c>
      <c r="F133" s="127">
        <v>100000000</v>
      </c>
      <c r="G133" s="127">
        <v>0</v>
      </c>
      <c r="H133" s="127">
        <v>0</v>
      </c>
      <c r="I133" s="127"/>
      <c r="J133" s="127"/>
      <c r="K133" s="127"/>
      <c r="L133" s="127">
        <v>20000000</v>
      </c>
      <c r="M133" s="133"/>
      <c r="N133" s="127">
        <v>200000000</v>
      </c>
      <c r="O133" s="133"/>
      <c r="P133" s="133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>
        <f t="shared" si="204"/>
        <v>0</v>
      </c>
      <c r="AF133" s="127">
        <f t="shared" si="205"/>
        <v>220000000</v>
      </c>
      <c r="AG133" s="127"/>
      <c r="AH133" s="127"/>
      <c r="AI133" s="127"/>
      <c r="AJ133" s="127">
        <f t="shared" si="209"/>
        <v>320000000</v>
      </c>
      <c r="AK133" s="181">
        <v>0</v>
      </c>
      <c r="AL133" s="181">
        <v>81400000</v>
      </c>
      <c r="AM133" s="181">
        <v>36000000</v>
      </c>
      <c r="AN133" s="127">
        <v>144698279</v>
      </c>
      <c r="AO133" s="127">
        <v>0</v>
      </c>
      <c r="AP133" s="127">
        <v>0</v>
      </c>
      <c r="AQ133" s="127"/>
      <c r="AR133" s="127"/>
      <c r="AS133" s="127"/>
      <c r="AT133" s="127"/>
      <c r="AU133" s="127"/>
      <c r="AV133" s="127"/>
      <c r="AW133" s="127">
        <f t="shared" si="210"/>
        <v>262098279</v>
      </c>
      <c r="AX133" s="127">
        <v>0</v>
      </c>
      <c r="AY133" s="127">
        <v>0</v>
      </c>
      <c r="AZ133" s="127">
        <v>0</v>
      </c>
      <c r="BA133" s="127">
        <v>91756580</v>
      </c>
      <c r="BB133" s="127">
        <v>103228279</v>
      </c>
      <c r="BC133" s="127">
        <v>0</v>
      </c>
      <c r="BD133" s="127"/>
      <c r="BE133" s="127"/>
      <c r="BF133" s="127"/>
      <c r="BG133" s="127"/>
      <c r="BH133" s="127"/>
      <c r="BI133" s="127"/>
      <c r="BJ133" s="127">
        <f t="shared" si="211"/>
        <v>194984859</v>
      </c>
      <c r="BK133" s="127">
        <v>0</v>
      </c>
      <c r="BL133" s="127">
        <v>0</v>
      </c>
      <c r="BM133" s="127">
        <v>0</v>
      </c>
      <c r="BN133" s="127">
        <v>0</v>
      </c>
      <c r="BO133" s="127">
        <v>1470000</v>
      </c>
      <c r="BP133" s="127">
        <v>137581203</v>
      </c>
      <c r="BQ133" s="127"/>
      <c r="BR133" s="127"/>
      <c r="BS133" s="127"/>
      <c r="BT133" s="127"/>
      <c r="BU133" s="127"/>
      <c r="BV133" s="127"/>
      <c r="BW133" s="127">
        <f t="shared" si="212"/>
        <v>139051203</v>
      </c>
      <c r="BX133" s="127">
        <v>0</v>
      </c>
      <c r="BY133" s="127">
        <v>0</v>
      </c>
      <c r="BZ133" s="127">
        <v>0</v>
      </c>
      <c r="CA133" s="127">
        <v>0</v>
      </c>
      <c r="CB133" s="127">
        <v>1470000</v>
      </c>
      <c r="CC133" s="127">
        <v>137581203</v>
      </c>
      <c r="CD133" s="127"/>
      <c r="CE133" s="127"/>
      <c r="CF133" s="127"/>
      <c r="CG133" s="127"/>
      <c r="CH133" s="127"/>
      <c r="CI133" s="127"/>
      <c r="CJ133" s="127">
        <f t="shared" si="213"/>
        <v>139051203</v>
      </c>
      <c r="CK133" s="122">
        <f t="shared" si="203"/>
        <v>57901721</v>
      </c>
      <c r="CL133" s="122">
        <f t="shared" si="164"/>
        <v>67113420</v>
      </c>
      <c r="CM133" s="122">
        <f t="shared" si="165"/>
        <v>55933656</v>
      </c>
      <c r="CN133" s="122">
        <f t="shared" si="166"/>
        <v>0</v>
      </c>
      <c r="CO133" s="66"/>
      <c r="CP133" s="72">
        <v>320000000</v>
      </c>
      <c r="CQ133" s="72">
        <f t="shared" si="167"/>
        <v>0</v>
      </c>
      <c r="CR133" s="72">
        <v>262098279</v>
      </c>
      <c r="CS133" s="72">
        <f t="shared" si="214"/>
        <v>0</v>
      </c>
      <c r="CT133" s="72">
        <v>194984859</v>
      </c>
      <c r="CU133" s="72">
        <f t="shared" si="215"/>
        <v>0</v>
      </c>
      <c r="CV133" s="72">
        <v>139051203</v>
      </c>
      <c r="CW133" s="72">
        <f t="shared" si="216"/>
        <v>0</v>
      </c>
      <c r="CX133" s="72">
        <v>139051203</v>
      </c>
      <c r="CY133" s="72">
        <f t="shared" si="217"/>
        <v>0</v>
      </c>
      <c r="DA133" s="72">
        <v>0</v>
      </c>
      <c r="DB133" s="72"/>
      <c r="DC133" s="72">
        <v>0</v>
      </c>
      <c r="DD133" s="72">
        <f t="shared" si="218"/>
        <v>0</v>
      </c>
      <c r="DE133" s="72">
        <v>0</v>
      </c>
      <c r="DF133" s="72">
        <f t="shared" si="161"/>
        <v>0</v>
      </c>
      <c r="DG133" s="72">
        <v>0</v>
      </c>
      <c r="DH133" s="72">
        <f t="shared" si="219"/>
        <v>0</v>
      </c>
      <c r="DI133" s="72">
        <v>0</v>
      </c>
      <c r="DJ133" s="72">
        <f t="shared" si="220"/>
        <v>0</v>
      </c>
    </row>
    <row r="134" spans="1:114" outlineLevel="4">
      <c r="B134" s="64" t="str">
        <f t="shared" si="208"/>
        <v>A 2-0-4-21-810</v>
      </c>
      <c r="C134" s="204" t="s">
        <v>294</v>
      </c>
      <c r="D134" s="105">
        <v>10</v>
      </c>
      <c r="E134" s="126" t="s">
        <v>364</v>
      </c>
      <c r="F134" s="127">
        <v>100000000</v>
      </c>
      <c r="G134" s="127">
        <v>0</v>
      </c>
      <c r="H134" s="127">
        <v>0</v>
      </c>
      <c r="I134" s="127"/>
      <c r="J134" s="127"/>
      <c r="K134" s="127">
        <f>20000000+80000000</f>
        <v>100000000</v>
      </c>
      <c r="L134" s="127"/>
      <c r="M134" s="133"/>
      <c r="N134" s="127">
        <v>200000000</v>
      </c>
      <c r="O134" s="133"/>
      <c r="P134" s="133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>
        <f t="shared" si="204"/>
        <v>100000000</v>
      </c>
      <c r="AF134" s="127">
        <f t="shared" si="205"/>
        <v>200000000</v>
      </c>
      <c r="AG134" s="127"/>
      <c r="AH134" s="127"/>
      <c r="AI134" s="127"/>
      <c r="AJ134" s="127">
        <f t="shared" si="209"/>
        <v>200000000</v>
      </c>
      <c r="AK134" s="181">
        <v>0</v>
      </c>
      <c r="AL134" s="181">
        <v>0</v>
      </c>
      <c r="AM134" s="181">
        <v>0</v>
      </c>
      <c r="AN134" s="127">
        <v>0</v>
      </c>
      <c r="AO134" s="127">
        <v>0</v>
      </c>
      <c r="AP134" s="127">
        <v>103395909</v>
      </c>
      <c r="AQ134" s="127"/>
      <c r="AR134" s="127"/>
      <c r="AS134" s="127"/>
      <c r="AT134" s="127"/>
      <c r="AU134" s="127"/>
      <c r="AV134" s="127"/>
      <c r="AW134" s="127">
        <f t="shared" si="210"/>
        <v>103395909</v>
      </c>
      <c r="AX134" s="127">
        <v>0</v>
      </c>
      <c r="AY134" s="127">
        <v>0</v>
      </c>
      <c r="AZ134" s="127">
        <v>0</v>
      </c>
      <c r="BA134" s="127">
        <v>0</v>
      </c>
      <c r="BB134" s="127">
        <v>0</v>
      </c>
      <c r="BC134" s="127">
        <v>0</v>
      </c>
      <c r="BD134" s="127"/>
      <c r="BE134" s="127"/>
      <c r="BF134" s="127"/>
      <c r="BG134" s="127"/>
      <c r="BH134" s="127"/>
      <c r="BI134" s="127"/>
      <c r="BJ134" s="127">
        <f t="shared" si="211"/>
        <v>0</v>
      </c>
      <c r="BK134" s="127">
        <v>0</v>
      </c>
      <c r="BL134" s="127">
        <v>0</v>
      </c>
      <c r="BM134" s="127">
        <v>0</v>
      </c>
      <c r="BN134" s="127">
        <v>0</v>
      </c>
      <c r="BO134" s="127">
        <v>0</v>
      </c>
      <c r="BP134" s="127">
        <v>0</v>
      </c>
      <c r="BQ134" s="127"/>
      <c r="BR134" s="127"/>
      <c r="BS134" s="127"/>
      <c r="BT134" s="127"/>
      <c r="BU134" s="127"/>
      <c r="BV134" s="127"/>
      <c r="BW134" s="127">
        <f t="shared" si="212"/>
        <v>0</v>
      </c>
      <c r="BX134" s="127">
        <v>0</v>
      </c>
      <c r="BY134" s="127">
        <v>0</v>
      </c>
      <c r="BZ134" s="127">
        <v>0</v>
      </c>
      <c r="CA134" s="127">
        <v>0</v>
      </c>
      <c r="CB134" s="127">
        <v>0</v>
      </c>
      <c r="CC134" s="127">
        <v>0</v>
      </c>
      <c r="CD134" s="127"/>
      <c r="CE134" s="127"/>
      <c r="CF134" s="127"/>
      <c r="CG134" s="127"/>
      <c r="CH134" s="127"/>
      <c r="CI134" s="127"/>
      <c r="CJ134" s="127">
        <f t="shared" si="213"/>
        <v>0</v>
      </c>
      <c r="CK134" s="122">
        <f t="shared" si="203"/>
        <v>96604091</v>
      </c>
      <c r="CL134" s="122">
        <f t="shared" si="164"/>
        <v>103395909</v>
      </c>
      <c r="CM134" s="122">
        <f t="shared" si="165"/>
        <v>0</v>
      </c>
      <c r="CN134" s="122">
        <f t="shared" si="166"/>
        <v>0</v>
      </c>
      <c r="CO134" s="66"/>
      <c r="CP134" s="72">
        <v>200000000</v>
      </c>
      <c r="CQ134" s="72">
        <f t="shared" si="167"/>
        <v>0</v>
      </c>
      <c r="CR134" s="72">
        <v>103395909</v>
      </c>
      <c r="CS134" s="72">
        <f t="shared" si="214"/>
        <v>0</v>
      </c>
      <c r="CT134" s="72">
        <v>0</v>
      </c>
      <c r="CU134" s="72">
        <f t="shared" si="215"/>
        <v>0</v>
      </c>
      <c r="CV134" s="72">
        <v>0</v>
      </c>
      <c r="CW134" s="72">
        <f t="shared" si="216"/>
        <v>0</v>
      </c>
      <c r="CX134" s="72">
        <v>0</v>
      </c>
      <c r="CY134" s="72">
        <f t="shared" si="217"/>
        <v>0</v>
      </c>
      <c r="DA134" s="72">
        <v>0</v>
      </c>
      <c r="DB134" s="72"/>
      <c r="DC134" s="72">
        <v>0</v>
      </c>
      <c r="DD134" s="72">
        <f t="shared" si="218"/>
        <v>0</v>
      </c>
      <c r="DE134" s="72">
        <v>0</v>
      </c>
      <c r="DF134" s="72">
        <f t="shared" si="161"/>
        <v>0</v>
      </c>
      <c r="DG134" s="72">
        <v>0</v>
      </c>
      <c r="DH134" s="72">
        <f t="shared" si="219"/>
        <v>0</v>
      </c>
      <c r="DI134" s="72">
        <v>0</v>
      </c>
      <c r="DJ134" s="72">
        <f t="shared" si="220"/>
        <v>0</v>
      </c>
    </row>
    <row r="135" spans="1:114" s="73" customFormat="1" outlineLevel="3">
      <c r="A135" s="205" t="s">
        <v>116</v>
      </c>
      <c r="B135" s="73" t="str">
        <f t="shared" si="208"/>
        <v>A 2-0-4-40-1510</v>
      </c>
      <c r="C135" s="205" t="s">
        <v>116</v>
      </c>
      <c r="D135" s="118">
        <v>10</v>
      </c>
      <c r="E135" s="132" t="s">
        <v>365</v>
      </c>
      <c r="F135" s="133">
        <v>25000000</v>
      </c>
      <c r="G135" s="133">
        <v>0</v>
      </c>
      <c r="H135" s="133">
        <v>0</v>
      </c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>
        <f t="shared" si="204"/>
        <v>0</v>
      </c>
      <c r="AF135" s="133">
        <f t="shared" si="205"/>
        <v>0</v>
      </c>
      <c r="AG135" s="133"/>
      <c r="AH135" s="133"/>
      <c r="AI135" s="133"/>
      <c r="AJ135" s="133">
        <f t="shared" si="209"/>
        <v>25000000</v>
      </c>
      <c r="AK135" s="183">
        <v>500000</v>
      </c>
      <c r="AL135" s="183">
        <v>0</v>
      </c>
      <c r="AM135" s="181">
        <v>267601</v>
      </c>
      <c r="AN135" s="127">
        <v>0</v>
      </c>
      <c r="AO135" s="133">
        <v>183500</v>
      </c>
      <c r="AP135" s="133">
        <v>0</v>
      </c>
      <c r="AQ135" s="133"/>
      <c r="AR135" s="133"/>
      <c r="AS135" s="133"/>
      <c r="AT135" s="133"/>
      <c r="AU135" s="133"/>
      <c r="AV135" s="133"/>
      <c r="AW135" s="133">
        <f t="shared" si="210"/>
        <v>951101</v>
      </c>
      <c r="AX135" s="133">
        <v>500000</v>
      </c>
      <c r="AY135" s="133">
        <v>0</v>
      </c>
      <c r="AZ135" s="133">
        <v>267601</v>
      </c>
      <c r="BA135" s="133">
        <v>0</v>
      </c>
      <c r="BB135" s="133">
        <v>183500</v>
      </c>
      <c r="BC135" s="133">
        <v>0</v>
      </c>
      <c r="BD135" s="133"/>
      <c r="BE135" s="133"/>
      <c r="BF135" s="133"/>
      <c r="BG135" s="133"/>
      <c r="BH135" s="133"/>
      <c r="BI135" s="133"/>
      <c r="BJ135" s="133">
        <f t="shared" si="211"/>
        <v>951101</v>
      </c>
      <c r="BK135" s="133">
        <v>500000</v>
      </c>
      <c r="BL135" s="133">
        <v>0</v>
      </c>
      <c r="BM135" s="127">
        <v>267601</v>
      </c>
      <c r="BN135" s="127">
        <v>0</v>
      </c>
      <c r="BO135" s="133">
        <v>183500</v>
      </c>
      <c r="BP135" s="133">
        <v>0</v>
      </c>
      <c r="BQ135" s="133"/>
      <c r="BR135" s="133"/>
      <c r="BS135" s="133"/>
      <c r="BT135" s="133"/>
      <c r="BU135" s="133"/>
      <c r="BV135" s="133"/>
      <c r="BW135" s="133">
        <f t="shared" si="212"/>
        <v>951101</v>
      </c>
      <c r="BX135" s="133">
        <v>500000</v>
      </c>
      <c r="BY135" s="133">
        <v>0</v>
      </c>
      <c r="BZ135" s="127">
        <v>267601</v>
      </c>
      <c r="CA135" s="127">
        <v>0</v>
      </c>
      <c r="CB135" s="133">
        <v>183500</v>
      </c>
      <c r="CC135" s="133">
        <v>0</v>
      </c>
      <c r="CD135" s="133"/>
      <c r="CE135" s="133"/>
      <c r="CF135" s="133"/>
      <c r="CG135" s="133"/>
      <c r="CH135" s="133"/>
      <c r="CI135" s="133"/>
      <c r="CJ135" s="133">
        <f t="shared" si="213"/>
        <v>951101</v>
      </c>
      <c r="CK135" s="122">
        <f t="shared" si="203"/>
        <v>24048899</v>
      </c>
      <c r="CL135" s="122">
        <f t="shared" si="164"/>
        <v>0</v>
      </c>
      <c r="CM135" s="122">
        <f t="shared" si="165"/>
        <v>0</v>
      </c>
      <c r="CN135" s="122">
        <f t="shared" si="166"/>
        <v>0</v>
      </c>
      <c r="CO135" s="63"/>
      <c r="CP135" s="72">
        <v>25000000</v>
      </c>
      <c r="CQ135" s="72">
        <f t="shared" si="167"/>
        <v>0</v>
      </c>
      <c r="CR135" s="72">
        <v>951101</v>
      </c>
      <c r="CS135" s="72">
        <f t="shared" si="214"/>
        <v>0</v>
      </c>
      <c r="CT135" s="72">
        <v>951101</v>
      </c>
      <c r="CU135" s="72">
        <f t="shared" si="215"/>
        <v>0</v>
      </c>
      <c r="CV135" s="72">
        <v>951101</v>
      </c>
      <c r="CW135" s="72">
        <f t="shared" si="216"/>
        <v>0</v>
      </c>
      <c r="CX135" s="72">
        <v>951101</v>
      </c>
      <c r="CY135" s="72">
        <f t="shared" si="217"/>
        <v>0</v>
      </c>
      <c r="DA135" s="72">
        <v>0</v>
      </c>
      <c r="DB135" s="72"/>
      <c r="DC135" s="72">
        <v>0</v>
      </c>
      <c r="DD135" s="72">
        <f t="shared" si="218"/>
        <v>0</v>
      </c>
      <c r="DE135" s="72">
        <v>0</v>
      </c>
      <c r="DF135" s="72">
        <f t="shared" si="161"/>
        <v>0</v>
      </c>
      <c r="DG135" s="72">
        <v>0</v>
      </c>
      <c r="DH135" s="72">
        <f t="shared" si="219"/>
        <v>0</v>
      </c>
      <c r="DI135" s="72">
        <v>0</v>
      </c>
      <c r="DJ135" s="72">
        <f t="shared" si="220"/>
        <v>0</v>
      </c>
    </row>
    <row r="136" spans="1:114" outlineLevel="3">
      <c r="A136" s="205" t="s">
        <v>178</v>
      </c>
      <c r="C136" s="205" t="s">
        <v>178</v>
      </c>
      <c r="D136" s="118">
        <v>10</v>
      </c>
      <c r="E136" s="132" t="s">
        <v>367</v>
      </c>
      <c r="F136" s="133">
        <f>+F137+F138+F139</f>
        <v>190000000</v>
      </c>
      <c r="G136" s="133">
        <f t="shared" ref="G136:AL136" si="221">+G137+G138+G139</f>
        <v>0</v>
      </c>
      <c r="H136" s="133">
        <f t="shared" si="221"/>
        <v>19846270</v>
      </c>
      <c r="I136" s="133">
        <f t="shared" si="221"/>
        <v>0</v>
      </c>
      <c r="J136" s="133">
        <f t="shared" si="221"/>
        <v>0</v>
      </c>
      <c r="K136" s="133">
        <f t="shared" si="221"/>
        <v>0</v>
      </c>
      <c r="L136" s="133">
        <f t="shared" si="221"/>
        <v>0</v>
      </c>
      <c r="M136" s="133">
        <f t="shared" si="221"/>
        <v>0</v>
      </c>
      <c r="N136" s="133">
        <f t="shared" si="221"/>
        <v>0</v>
      </c>
      <c r="O136" s="133">
        <f t="shared" si="221"/>
        <v>0</v>
      </c>
      <c r="P136" s="133">
        <f t="shared" si="221"/>
        <v>0</v>
      </c>
      <c r="Q136" s="133">
        <f t="shared" si="221"/>
        <v>0</v>
      </c>
      <c r="R136" s="133">
        <f t="shared" si="221"/>
        <v>0</v>
      </c>
      <c r="S136" s="133">
        <f t="shared" si="221"/>
        <v>0</v>
      </c>
      <c r="T136" s="133">
        <f t="shared" si="221"/>
        <v>0</v>
      </c>
      <c r="U136" s="133">
        <f t="shared" si="221"/>
        <v>0</v>
      </c>
      <c r="V136" s="133">
        <f t="shared" si="221"/>
        <v>0</v>
      </c>
      <c r="W136" s="133">
        <f t="shared" si="221"/>
        <v>0</v>
      </c>
      <c r="X136" s="133">
        <f t="shared" si="221"/>
        <v>0</v>
      </c>
      <c r="Y136" s="133">
        <f t="shared" si="221"/>
        <v>0</v>
      </c>
      <c r="Z136" s="133">
        <f t="shared" si="221"/>
        <v>0</v>
      </c>
      <c r="AA136" s="133">
        <f t="shared" si="221"/>
        <v>0</v>
      </c>
      <c r="AB136" s="133">
        <f t="shared" si="221"/>
        <v>0</v>
      </c>
      <c r="AC136" s="133">
        <f t="shared" si="221"/>
        <v>0</v>
      </c>
      <c r="AD136" s="133">
        <f t="shared" si="221"/>
        <v>0</v>
      </c>
      <c r="AE136" s="133">
        <f t="shared" si="204"/>
        <v>0</v>
      </c>
      <c r="AF136" s="133">
        <f t="shared" si="205"/>
        <v>19846270</v>
      </c>
      <c r="AG136" s="133">
        <f t="shared" si="221"/>
        <v>0</v>
      </c>
      <c r="AH136" s="133">
        <f t="shared" si="221"/>
        <v>0</v>
      </c>
      <c r="AI136" s="133">
        <f t="shared" si="221"/>
        <v>0</v>
      </c>
      <c r="AJ136" s="133">
        <f t="shared" si="209"/>
        <v>209846270</v>
      </c>
      <c r="AK136" s="133">
        <f>+AK137+AK138+AK139</f>
        <v>4500000</v>
      </c>
      <c r="AL136" s="133">
        <f t="shared" si="221"/>
        <v>822680</v>
      </c>
      <c r="AM136" s="133">
        <f t="shared" ref="AM136:CH136" si="222">+AM137+AM138+AM139</f>
        <v>829040</v>
      </c>
      <c r="AN136" s="133">
        <f t="shared" si="222"/>
        <v>176000</v>
      </c>
      <c r="AO136" s="133">
        <f t="shared" si="222"/>
        <v>2324260</v>
      </c>
      <c r="AP136" s="133">
        <f t="shared" si="222"/>
        <v>170360970</v>
      </c>
      <c r="AQ136" s="133">
        <f t="shared" si="222"/>
        <v>0</v>
      </c>
      <c r="AR136" s="133">
        <f t="shared" si="222"/>
        <v>0</v>
      </c>
      <c r="AS136" s="133">
        <f t="shared" si="222"/>
        <v>0</v>
      </c>
      <c r="AT136" s="133">
        <f t="shared" si="222"/>
        <v>0</v>
      </c>
      <c r="AU136" s="133">
        <f t="shared" si="222"/>
        <v>0</v>
      </c>
      <c r="AV136" s="133">
        <f t="shared" si="222"/>
        <v>0</v>
      </c>
      <c r="AW136" s="133">
        <f t="shared" si="222"/>
        <v>179012950</v>
      </c>
      <c r="AX136" s="133">
        <f t="shared" si="222"/>
        <v>4500000</v>
      </c>
      <c r="AY136" s="133">
        <f t="shared" si="222"/>
        <v>822680</v>
      </c>
      <c r="AZ136" s="133">
        <f t="shared" si="222"/>
        <v>829040</v>
      </c>
      <c r="BA136" s="133">
        <f t="shared" si="222"/>
        <v>176000</v>
      </c>
      <c r="BB136" s="133">
        <f t="shared" si="222"/>
        <v>2324260</v>
      </c>
      <c r="BC136" s="133">
        <f t="shared" si="222"/>
        <v>514700</v>
      </c>
      <c r="BD136" s="133">
        <f t="shared" si="222"/>
        <v>0</v>
      </c>
      <c r="BE136" s="133">
        <f t="shared" si="222"/>
        <v>0</v>
      </c>
      <c r="BF136" s="133">
        <f t="shared" si="222"/>
        <v>0</v>
      </c>
      <c r="BG136" s="133">
        <f t="shared" si="222"/>
        <v>0</v>
      </c>
      <c r="BH136" s="133">
        <f t="shared" si="222"/>
        <v>0</v>
      </c>
      <c r="BI136" s="133">
        <f t="shared" si="222"/>
        <v>0</v>
      </c>
      <c r="BJ136" s="133">
        <f t="shared" si="222"/>
        <v>9166680</v>
      </c>
      <c r="BK136" s="133">
        <f t="shared" si="222"/>
        <v>2000000</v>
      </c>
      <c r="BL136" s="133">
        <f t="shared" si="222"/>
        <v>822680</v>
      </c>
      <c r="BM136" s="133">
        <f t="shared" si="222"/>
        <v>829040</v>
      </c>
      <c r="BN136" s="133">
        <f t="shared" si="222"/>
        <v>176000</v>
      </c>
      <c r="BO136" s="133">
        <f t="shared" si="222"/>
        <v>2324260</v>
      </c>
      <c r="BP136" s="133">
        <f t="shared" si="222"/>
        <v>3014700</v>
      </c>
      <c r="BQ136" s="133">
        <f t="shared" si="222"/>
        <v>0</v>
      </c>
      <c r="BR136" s="133">
        <f t="shared" si="222"/>
        <v>0</v>
      </c>
      <c r="BS136" s="133">
        <f t="shared" si="222"/>
        <v>0</v>
      </c>
      <c r="BT136" s="133">
        <f t="shared" si="222"/>
        <v>0</v>
      </c>
      <c r="BU136" s="133">
        <f t="shared" si="222"/>
        <v>0</v>
      </c>
      <c r="BV136" s="133">
        <f t="shared" si="222"/>
        <v>0</v>
      </c>
      <c r="BW136" s="133">
        <f t="shared" si="222"/>
        <v>9166680</v>
      </c>
      <c r="BX136" s="133">
        <f t="shared" si="222"/>
        <v>2000000</v>
      </c>
      <c r="BY136" s="133">
        <f t="shared" si="222"/>
        <v>822680</v>
      </c>
      <c r="BZ136" s="133">
        <f t="shared" si="222"/>
        <v>829040</v>
      </c>
      <c r="CA136" s="133">
        <f t="shared" si="222"/>
        <v>176000</v>
      </c>
      <c r="CB136" s="133">
        <f t="shared" si="222"/>
        <v>2324260</v>
      </c>
      <c r="CC136" s="133">
        <f t="shared" si="222"/>
        <v>3014700</v>
      </c>
      <c r="CD136" s="133">
        <f t="shared" si="222"/>
        <v>0</v>
      </c>
      <c r="CE136" s="133">
        <f t="shared" si="222"/>
        <v>0</v>
      </c>
      <c r="CF136" s="133">
        <f t="shared" si="222"/>
        <v>0</v>
      </c>
      <c r="CG136" s="133">
        <f t="shared" si="222"/>
        <v>0</v>
      </c>
      <c r="CH136" s="133">
        <f t="shared" si="222"/>
        <v>0</v>
      </c>
      <c r="CI136" s="133">
        <f>+CI137+CI138+CI139</f>
        <v>0</v>
      </c>
      <c r="CJ136" s="133">
        <f>+CJ137+CJ138+CJ139</f>
        <v>9166680</v>
      </c>
      <c r="CK136" s="122">
        <f t="shared" si="203"/>
        <v>30833320</v>
      </c>
      <c r="CL136" s="122">
        <f t="shared" si="164"/>
        <v>169846270</v>
      </c>
      <c r="CM136" s="122">
        <f t="shared" si="165"/>
        <v>0</v>
      </c>
      <c r="CN136" s="122">
        <f t="shared" si="166"/>
        <v>0</v>
      </c>
      <c r="CO136" s="76"/>
      <c r="CP136" s="77">
        <f>+CP137+CP138+CP139</f>
        <v>209846270</v>
      </c>
      <c r="CQ136" s="77">
        <f t="shared" si="167"/>
        <v>0</v>
      </c>
      <c r="CR136" s="77">
        <f>+CR137+CR138+CR139</f>
        <v>179012950</v>
      </c>
      <c r="CS136" s="77">
        <f>+CS137+CS138+CS139</f>
        <v>0</v>
      </c>
      <c r="CT136" s="77">
        <f>+CT137+CT138+CT139</f>
        <v>9166680</v>
      </c>
      <c r="CU136" s="77">
        <f t="shared" ref="CU136:CU149" si="223">+CT136-BJ136</f>
        <v>0</v>
      </c>
      <c r="CV136" s="77">
        <f>+CV137+CV138+CV139</f>
        <v>9166680</v>
      </c>
      <c r="CW136" s="77">
        <f>+CW137+CW138+CW139</f>
        <v>0</v>
      </c>
      <c r="CX136" s="77">
        <f>+CX137+CX138+CX139</f>
        <v>9166680</v>
      </c>
      <c r="CY136" s="72">
        <f>+CX136-CJ136</f>
        <v>0</v>
      </c>
      <c r="DA136" s="77">
        <f>+DA137+DA138+DA139</f>
        <v>0</v>
      </c>
      <c r="DB136" s="77"/>
      <c r="DC136" s="77">
        <f>+DC137+DC138+DC139</f>
        <v>0</v>
      </c>
      <c r="DD136" s="77">
        <f>+DD137+DD138+DD139</f>
        <v>0</v>
      </c>
      <c r="DE136" s="77">
        <f>+DE137+DE138+DE139</f>
        <v>0</v>
      </c>
      <c r="DF136" s="77">
        <f t="shared" si="161"/>
        <v>0</v>
      </c>
      <c r="DG136" s="77">
        <f>+DG137+DG138+DG139</f>
        <v>0</v>
      </c>
      <c r="DH136" s="77">
        <f>+DH137+DH138+DH139</f>
        <v>0</v>
      </c>
      <c r="DI136" s="77">
        <f>+DI137+DI138+DI139</f>
        <v>0</v>
      </c>
      <c r="DJ136" s="72">
        <f>+DI136-CU136</f>
        <v>0</v>
      </c>
    </row>
    <row r="137" spans="1:114" outlineLevel="4">
      <c r="B137" s="64" t="str">
        <f>+C137&amp;D137</f>
        <v>A 2-0-4-41-210</v>
      </c>
      <c r="C137" s="204" t="s">
        <v>212</v>
      </c>
      <c r="D137" s="105">
        <v>10</v>
      </c>
      <c r="E137" s="126" t="s">
        <v>213</v>
      </c>
      <c r="F137" s="127">
        <v>150000000</v>
      </c>
      <c r="G137" s="127">
        <v>0</v>
      </c>
      <c r="H137" s="127">
        <v>19846270</v>
      </c>
      <c r="I137" s="127"/>
      <c r="J137" s="127"/>
      <c r="K137" s="127"/>
      <c r="L137" s="127"/>
      <c r="M137" s="133"/>
      <c r="N137" s="133"/>
      <c r="O137" s="133"/>
      <c r="P137" s="133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>
        <f t="shared" si="204"/>
        <v>0</v>
      </c>
      <c r="AF137" s="127">
        <f t="shared" si="205"/>
        <v>19846270</v>
      </c>
      <c r="AG137" s="127"/>
      <c r="AH137" s="127"/>
      <c r="AI137" s="127"/>
      <c r="AJ137" s="127">
        <f t="shared" si="209"/>
        <v>169846270</v>
      </c>
      <c r="AK137" s="181">
        <v>0</v>
      </c>
      <c r="AL137" s="181">
        <v>0</v>
      </c>
      <c r="AM137" s="181">
        <v>0</v>
      </c>
      <c r="AN137" s="127">
        <v>0</v>
      </c>
      <c r="AO137" s="127">
        <v>0</v>
      </c>
      <c r="AP137" s="127">
        <v>169846270</v>
      </c>
      <c r="AQ137" s="127"/>
      <c r="AR137" s="127"/>
      <c r="AS137" s="127"/>
      <c r="AT137" s="127"/>
      <c r="AU137" s="127"/>
      <c r="AV137" s="127"/>
      <c r="AW137" s="127">
        <f>+SUM(AK137:AV137)</f>
        <v>169846270</v>
      </c>
      <c r="AX137" s="127">
        <v>0</v>
      </c>
      <c r="AY137" s="127">
        <v>0</v>
      </c>
      <c r="AZ137" s="127">
        <v>0</v>
      </c>
      <c r="BA137" s="127">
        <v>0</v>
      </c>
      <c r="BB137" s="127">
        <v>0</v>
      </c>
      <c r="BC137" s="127">
        <v>0</v>
      </c>
      <c r="BD137" s="127"/>
      <c r="BE137" s="127"/>
      <c r="BF137" s="127"/>
      <c r="BG137" s="127"/>
      <c r="BH137" s="127"/>
      <c r="BI137" s="127"/>
      <c r="BJ137" s="127">
        <f>+SUM(AX137:BI137)</f>
        <v>0</v>
      </c>
      <c r="BK137" s="127">
        <v>0</v>
      </c>
      <c r="BL137" s="127">
        <v>0</v>
      </c>
      <c r="BM137" s="127">
        <v>0</v>
      </c>
      <c r="BN137" s="127">
        <v>0</v>
      </c>
      <c r="BO137" s="127">
        <v>0</v>
      </c>
      <c r="BP137" s="127">
        <v>0</v>
      </c>
      <c r="BQ137" s="127"/>
      <c r="BR137" s="127"/>
      <c r="BS137" s="127"/>
      <c r="BT137" s="127"/>
      <c r="BU137" s="127"/>
      <c r="BV137" s="127"/>
      <c r="BW137" s="127">
        <f>+SUM(BK137:BV137)</f>
        <v>0</v>
      </c>
      <c r="BX137" s="127">
        <v>0</v>
      </c>
      <c r="BY137" s="127">
        <v>0</v>
      </c>
      <c r="BZ137" s="127">
        <v>0</v>
      </c>
      <c r="CA137" s="127">
        <v>0</v>
      </c>
      <c r="CB137" s="127">
        <v>0</v>
      </c>
      <c r="CC137" s="127">
        <v>0</v>
      </c>
      <c r="CD137" s="127"/>
      <c r="CE137" s="127"/>
      <c r="CF137" s="127"/>
      <c r="CG137" s="127"/>
      <c r="CH137" s="127"/>
      <c r="CI137" s="127"/>
      <c r="CJ137" s="127">
        <f>+SUM(BX137:CI137)</f>
        <v>0</v>
      </c>
      <c r="CK137" s="122">
        <f t="shared" si="203"/>
        <v>0</v>
      </c>
      <c r="CL137" s="122">
        <f t="shared" si="164"/>
        <v>169846270</v>
      </c>
      <c r="CM137" s="122">
        <f t="shared" si="165"/>
        <v>0</v>
      </c>
      <c r="CN137" s="122">
        <f t="shared" si="166"/>
        <v>0</v>
      </c>
      <c r="CO137" s="66"/>
      <c r="CP137" s="72">
        <v>169846270</v>
      </c>
      <c r="CQ137" s="72">
        <f t="shared" si="167"/>
        <v>0</v>
      </c>
      <c r="CR137" s="72">
        <v>169846270</v>
      </c>
      <c r="CS137" s="72">
        <f>+AW137-CR137</f>
        <v>0</v>
      </c>
      <c r="CT137" s="72">
        <v>0</v>
      </c>
      <c r="CU137" s="72">
        <f t="shared" si="223"/>
        <v>0</v>
      </c>
      <c r="CV137" s="72">
        <v>0</v>
      </c>
      <c r="CW137" s="72">
        <f>+BW137-CV137</f>
        <v>0</v>
      </c>
      <c r="CX137" s="72">
        <v>0</v>
      </c>
      <c r="CY137" s="72">
        <f>+CJ137-CX137</f>
        <v>0</v>
      </c>
      <c r="DA137" s="72">
        <v>0</v>
      </c>
      <c r="DB137" s="72"/>
      <c r="DC137" s="72">
        <v>0</v>
      </c>
      <c r="DD137" s="72">
        <f>+BH137-DC137</f>
        <v>0</v>
      </c>
      <c r="DE137" s="72">
        <v>0</v>
      </c>
      <c r="DF137" s="72">
        <f t="shared" si="161"/>
        <v>0</v>
      </c>
      <c r="DG137" s="72">
        <v>0</v>
      </c>
      <c r="DH137" s="72">
        <f>+CH137-DG137</f>
        <v>0</v>
      </c>
      <c r="DI137" s="72">
        <v>0</v>
      </c>
      <c r="DJ137" s="72">
        <f>+CU137-DI137</f>
        <v>0</v>
      </c>
    </row>
    <row r="138" spans="1:114" outlineLevel="4">
      <c r="B138" s="64" t="str">
        <f>+C138&amp;D138</f>
        <v>A 2-0-4-41-510</v>
      </c>
      <c r="C138" s="204" t="s">
        <v>296</v>
      </c>
      <c r="D138" s="105">
        <v>10</v>
      </c>
      <c r="E138" s="126" t="s">
        <v>366</v>
      </c>
      <c r="F138" s="127">
        <v>25000000</v>
      </c>
      <c r="G138" s="127">
        <v>0</v>
      </c>
      <c r="H138" s="127">
        <v>0</v>
      </c>
      <c r="I138" s="127"/>
      <c r="J138" s="127"/>
      <c r="K138" s="127"/>
      <c r="L138" s="127"/>
      <c r="M138" s="133"/>
      <c r="N138" s="133"/>
      <c r="O138" s="133"/>
      <c r="P138" s="133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>
        <f t="shared" si="204"/>
        <v>0</v>
      </c>
      <c r="AF138" s="127">
        <f t="shared" si="205"/>
        <v>0</v>
      </c>
      <c r="AG138" s="127"/>
      <c r="AH138" s="127"/>
      <c r="AI138" s="127"/>
      <c r="AJ138" s="127">
        <f t="shared" si="209"/>
        <v>25000000</v>
      </c>
      <c r="AK138" s="181">
        <v>3000000</v>
      </c>
      <c r="AL138" s="181">
        <v>652680</v>
      </c>
      <c r="AM138" s="181">
        <v>587240</v>
      </c>
      <c r="AN138" s="127">
        <v>0</v>
      </c>
      <c r="AO138" s="127">
        <v>1989760</v>
      </c>
      <c r="AP138" s="127">
        <v>314700</v>
      </c>
      <c r="AQ138" s="127"/>
      <c r="AR138" s="127"/>
      <c r="AS138" s="127"/>
      <c r="AT138" s="127"/>
      <c r="AU138" s="127"/>
      <c r="AV138" s="127"/>
      <c r="AW138" s="127">
        <f>+SUM(AK138:AV138)</f>
        <v>6544380</v>
      </c>
      <c r="AX138" s="127">
        <v>3000000</v>
      </c>
      <c r="AY138" s="127">
        <v>652680</v>
      </c>
      <c r="AZ138" s="127">
        <v>587240</v>
      </c>
      <c r="BA138" s="127">
        <v>0</v>
      </c>
      <c r="BB138" s="127">
        <v>1989760</v>
      </c>
      <c r="BC138" s="127">
        <v>314700</v>
      </c>
      <c r="BD138" s="127"/>
      <c r="BE138" s="127"/>
      <c r="BF138" s="127"/>
      <c r="BG138" s="127"/>
      <c r="BH138" s="127"/>
      <c r="BI138" s="127"/>
      <c r="BJ138" s="127">
        <f>+SUM(AX138:BI138)</f>
        <v>6544380</v>
      </c>
      <c r="BK138" s="127">
        <v>1000000</v>
      </c>
      <c r="BL138" s="127">
        <v>652680</v>
      </c>
      <c r="BM138" s="127">
        <v>587240</v>
      </c>
      <c r="BN138" s="127">
        <v>0</v>
      </c>
      <c r="BO138" s="127">
        <v>1989760</v>
      </c>
      <c r="BP138" s="127">
        <v>2314700</v>
      </c>
      <c r="BQ138" s="127"/>
      <c r="BR138" s="127"/>
      <c r="BS138" s="127"/>
      <c r="BT138" s="127"/>
      <c r="BU138" s="127"/>
      <c r="BV138" s="127"/>
      <c r="BW138" s="127">
        <f>+SUM(BK138:BV138)</f>
        <v>6544380</v>
      </c>
      <c r="BX138" s="127">
        <v>1000000</v>
      </c>
      <c r="BY138" s="127">
        <v>652680</v>
      </c>
      <c r="BZ138" s="127">
        <v>587240</v>
      </c>
      <c r="CA138" s="127">
        <v>0</v>
      </c>
      <c r="CB138" s="127">
        <v>1989760</v>
      </c>
      <c r="CC138" s="127">
        <v>2314700</v>
      </c>
      <c r="CD138" s="127"/>
      <c r="CE138" s="127"/>
      <c r="CF138" s="127"/>
      <c r="CG138" s="127"/>
      <c r="CH138" s="127"/>
      <c r="CI138" s="127"/>
      <c r="CJ138" s="127">
        <f>+SUM(BX138:CI138)</f>
        <v>6544380</v>
      </c>
      <c r="CK138" s="122">
        <f t="shared" si="203"/>
        <v>18455620</v>
      </c>
      <c r="CL138" s="122">
        <f t="shared" si="164"/>
        <v>0</v>
      </c>
      <c r="CM138" s="122">
        <f t="shared" si="165"/>
        <v>0</v>
      </c>
      <c r="CN138" s="122">
        <f t="shared" si="166"/>
        <v>0</v>
      </c>
      <c r="CO138" s="66"/>
      <c r="CP138" s="72">
        <v>25000000</v>
      </c>
      <c r="CQ138" s="72">
        <f t="shared" si="167"/>
        <v>0</v>
      </c>
      <c r="CR138" s="72">
        <v>6544380</v>
      </c>
      <c r="CS138" s="72">
        <f>+AW138-CR138</f>
        <v>0</v>
      </c>
      <c r="CT138" s="72">
        <v>6544380</v>
      </c>
      <c r="CU138" s="72">
        <f t="shared" si="223"/>
        <v>0</v>
      </c>
      <c r="CV138" s="72">
        <v>6544380</v>
      </c>
      <c r="CW138" s="72">
        <f>+BW138-CV138</f>
        <v>0</v>
      </c>
      <c r="CX138" s="72">
        <v>6544380</v>
      </c>
      <c r="CY138" s="72">
        <f>+CJ138-CX138</f>
        <v>0</v>
      </c>
      <c r="DA138" s="72">
        <v>0</v>
      </c>
      <c r="DB138" s="72"/>
      <c r="DC138" s="72">
        <v>0</v>
      </c>
      <c r="DD138" s="72">
        <f>+BH138-DC138</f>
        <v>0</v>
      </c>
      <c r="DE138" s="72">
        <v>0</v>
      </c>
      <c r="DF138" s="72">
        <f t="shared" si="161"/>
        <v>0</v>
      </c>
      <c r="DG138" s="72">
        <v>0</v>
      </c>
      <c r="DH138" s="72">
        <f>+CH138-DG138</f>
        <v>0</v>
      </c>
      <c r="DI138" s="72">
        <v>0</v>
      </c>
      <c r="DJ138" s="72">
        <f>+CU138-DI138</f>
        <v>0</v>
      </c>
    </row>
    <row r="139" spans="1:114" ht="16" outlineLevel="4" thickBot="1">
      <c r="B139" s="64" t="str">
        <f>+C139&amp;D139</f>
        <v>A 2-0-4-41-1310</v>
      </c>
      <c r="C139" s="210" t="s">
        <v>297</v>
      </c>
      <c r="D139" s="152">
        <v>10</v>
      </c>
      <c r="E139" s="153" t="s">
        <v>367</v>
      </c>
      <c r="F139" s="142">
        <v>15000000</v>
      </c>
      <c r="G139" s="142">
        <v>0</v>
      </c>
      <c r="H139" s="142">
        <v>0</v>
      </c>
      <c r="I139" s="142"/>
      <c r="J139" s="142"/>
      <c r="K139" s="142"/>
      <c r="L139" s="142"/>
      <c r="M139" s="138"/>
      <c r="N139" s="138"/>
      <c r="O139" s="138"/>
      <c r="P139" s="138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>
        <f t="shared" si="204"/>
        <v>0</v>
      </c>
      <c r="AF139" s="142">
        <f t="shared" si="205"/>
        <v>0</v>
      </c>
      <c r="AG139" s="142"/>
      <c r="AH139" s="142"/>
      <c r="AI139" s="142"/>
      <c r="AJ139" s="142">
        <f t="shared" si="209"/>
        <v>15000000</v>
      </c>
      <c r="AK139" s="182">
        <v>1500000</v>
      </c>
      <c r="AL139" s="182">
        <v>170000</v>
      </c>
      <c r="AM139" s="182">
        <v>241800</v>
      </c>
      <c r="AN139" s="142">
        <v>176000</v>
      </c>
      <c r="AO139" s="142">
        <v>334500</v>
      </c>
      <c r="AP139" s="142">
        <v>200000</v>
      </c>
      <c r="AQ139" s="142"/>
      <c r="AR139" s="142"/>
      <c r="AS139" s="142"/>
      <c r="AT139" s="142"/>
      <c r="AU139" s="142"/>
      <c r="AV139" s="142"/>
      <c r="AW139" s="142">
        <f>+SUM(AK139:AV139)</f>
        <v>2622300</v>
      </c>
      <c r="AX139" s="142">
        <v>1500000</v>
      </c>
      <c r="AY139" s="142">
        <v>170000</v>
      </c>
      <c r="AZ139" s="142">
        <v>241800</v>
      </c>
      <c r="BA139" s="142">
        <v>176000</v>
      </c>
      <c r="BB139" s="142">
        <v>334500</v>
      </c>
      <c r="BC139" s="142">
        <v>200000</v>
      </c>
      <c r="BD139" s="142"/>
      <c r="BE139" s="142"/>
      <c r="BF139" s="142"/>
      <c r="BG139" s="142"/>
      <c r="BH139" s="142"/>
      <c r="BI139" s="142"/>
      <c r="BJ139" s="142">
        <f>+SUM(AX139:BI139)</f>
        <v>2622300</v>
      </c>
      <c r="BK139" s="127">
        <v>1000000</v>
      </c>
      <c r="BL139" s="142">
        <v>170000</v>
      </c>
      <c r="BM139" s="142">
        <v>241800</v>
      </c>
      <c r="BN139" s="142">
        <v>176000</v>
      </c>
      <c r="BO139" s="142">
        <v>334500</v>
      </c>
      <c r="BP139" s="142">
        <v>700000</v>
      </c>
      <c r="BQ139" s="142"/>
      <c r="BR139" s="142"/>
      <c r="BS139" s="142"/>
      <c r="BT139" s="142"/>
      <c r="BU139" s="142"/>
      <c r="BV139" s="142"/>
      <c r="BW139" s="142">
        <f>+SUM(BK139:BV139)</f>
        <v>2622300</v>
      </c>
      <c r="BX139" s="127">
        <v>1000000</v>
      </c>
      <c r="BY139" s="142">
        <v>170000</v>
      </c>
      <c r="BZ139" s="127">
        <v>241800</v>
      </c>
      <c r="CA139" s="127">
        <v>176000</v>
      </c>
      <c r="CB139" s="142">
        <v>334500</v>
      </c>
      <c r="CC139" s="142">
        <v>700000</v>
      </c>
      <c r="CD139" s="142"/>
      <c r="CE139" s="142"/>
      <c r="CF139" s="142"/>
      <c r="CG139" s="142"/>
      <c r="CH139" s="142"/>
      <c r="CI139" s="142"/>
      <c r="CJ139" s="142">
        <f>+SUM(BX139:CI139)</f>
        <v>2622300</v>
      </c>
      <c r="CK139" s="143">
        <f t="shared" si="203"/>
        <v>12377700</v>
      </c>
      <c r="CL139" s="143">
        <f t="shared" si="164"/>
        <v>0</v>
      </c>
      <c r="CM139" s="143">
        <f t="shared" si="165"/>
        <v>0</v>
      </c>
      <c r="CN139" s="143">
        <f t="shared" si="166"/>
        <v>0</v>
      </c>
      <c r="CO139" s="66"/>
      <c r="CP139" s="72">
        <v>15000000</v>
      </c>
      <c r="CQ139" s="72">
        <f t="shared" si="167"/>
        <v>0</v>
      </c>
      <c r="CR139" s="72">
        <v>2622300</v>
      </c>
      <c r="CS139" s="72">
        <f>+AW139-CR139</f>
        <v>0</v>
      </c>
      <c r="CT139" s="72">
        <v>2622300</v>
      </c>
      <c r="CU139" s="72">
        <f t="shared" si="223"/>
        <v>0</v>
      </c>
      <c r="CV139" s="72">
        <v>2622300</v>
      </c>
      <c r="CW139" s="72">
        <f>+BW139-CV139</f>
        <v>0</v>
      </c>
      <c r="CX139" s="72">
        <v>2622300</v>
      </c>
      <c r="CY139" s="72">
        <f>+CJ139-CX139</f>
        <v>0</v>
      </c>
      <c r="DA139" s="72">
        <v>0</v>
      </c>
      <c r="DB139" s="72"/>
      <c r="DC139" s="72">
        <v>0</v>
      </c>
      <c r="DD139" s="72">
        <f>+BH139-DC139</f>
        <v>0</v>
      </c>
      <c r="DE139" s="72">
        <v>0</v>
      </c>
      <c r="DF139" s="72">
        <f t="shared" si="161"/>
        <v>0</v>
      </c>
      <c r="DG139" s="72">
        <v>0</v>
      </c>
      <c r="DH139" s="72">
        <f>+CH139-DG139</f>
        <v>0</v>
      </c>
      <c r="DI139" s="72">
        <v>0</v>
      </c>
      <c r="DJ139" s="72">
        <f>+CU139-DI139</f>
        <v>0</v>
      </c>
    </row>
    <row r="140" spans="1:114" ht="16" outlineLevel="1" thickBot="1">
      <c r="C140" s="207"/>
      <c r="D140" s="105"/>
      <c r="E140" s="35"/>
      <c r="F140" s="131"/>
      <c r="G140" s="130"/>
      <c r="H140" s="130"/>
      <c r="I140" s="130"/>
      <c r="J140" s="130"/>
      <c r="K140" s="130"/>
      <c r="L140" s="130"/>
      <c r="M140" s="131"/>
      <c r="N140" s="131"/>
      <c r="O140" s="131"/>
      <c r="P140" s="131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44"/>
      <c r="AK140" s="131"/>
      <c r="AL140" s="131"/>
      <c r="AM140" s="131"/>
      <c r="AN140" s="131"/>
      <c r="AO140" s="131"/>
      <c r="AP140" s="131"/>
      <c r="AQ140" s="130"/>
      <c r="AR140" s="131"/>
      <c r="AS140" s="131"/>
      <c r="AT140" s="131"/>
      <c r="AU140" s="131"/>
      <c r="AV140" s="131"/>
      <c r="AW140" s="131"/>
      <c r="AX140" s="131"/>
      <c r="AY140" s="131"/>
      <c r="AZ140" s="131"/>
      <c r="BA140" s="131"/>
      <c r="BB140" s="131"/>
      <c r="BC140" s="131"/>
      <c r="BD140" s="131"/>
      <c r="BE140" s="131"/>
      <c r="BF140" s="131"/>
      <c r="BG140" s="131"/>
      <c r="BH140" s="131"/>
      <c r="BI140" s="131"/>
      <c r="BJ140" s="131"/>
      <c r="BK140" s="131"/>
      <c r="BL140" s="131"/>
      <c r="BM140" s="131"/>
      <c r="BN140" s="131"/>
      <c r="BO140" s="131"/>
      <c r="BP140" s="131"/>
      <c r="BQ140" s="131"/>
      <c r="BR140" s="131"/>
      <c r="BS140" s="131"/>
      <c r="BT140" s="131"/>
      <c r="BU140" s="131"/>
      <c r="BV140" s="131"/>
      <c r="BW140" s="131"/>
      <c r="BX140" s="131"/>
      <c r="BY140" s="131"/>
      <c r="BZ140" s="131"/>
      <c r="CA140" s="131"/>
      <c r="CB140" s="131"/>
      <c r="CC140" s="131"/>
      <c r="CD140" s="131"/>
      <c r="CE140" s="131"/>
      <c r="CF140" s="131"/>
      <c r="CG140" s="131"/>
      <c r="CH140" s="131"/>
      <c r="CI140" s="131"/>
      <c r="CJ140" s="131"/>
      <c r="CK140" s="130"/>
      <c r="CL140" s="130"/>
      <c r="CM140" s="130"/>
      <c r="CN140" s="130"/>
      <c r="CO140" s="66"/>
      <c r="CP140" s="89"/>
      <c r="CQ140" s="89">
        <f t="shared" si="167"/>
        <v>0</v>
      </c>
      <c r="CR140" s="89">
        <v>0</v>
      </c>
      <c r="CS140" s="89"/>
      <c r="CT140" s="89">
        <v>0</v>
      </c>
      <c r="CU140" s="89">
        <f t="shared" si="223"/>
        <v>0</v>
      </c>
      <c r="CV140" s="89">
        <v>0</v>
      </c>
      <c r="CW140" s="89"/>
      <c r="CX140" s="89">
        <v>0</v>
      </c>
      <c r="CY140" s="72">
        <f>+CX140-CJ140</f>
        <v>0</v>
      </c>
      <c r="DA140" s="89"/>
      <c r="DB140" s="89"/>
      <c r="DC140" s="89">
        <v>0</v>
      </c>
      <c r="DD140" s="89"/>
      <c r="DE140" s="89">
        <v>0</v>
      </c>
      <c r="DF140" s="89">
        <f t="shared" si="161"/>
        <v>0</v>
      </c>
      <c r="DG140" s="89">
        <v>0</v>
      </c>
      <c r="DH140" s="89"/>
      <c r="DI140" s="89">
        <v>0</v>
      </c>
      <c r="DJ140" s="72">
        <f>+DI140-CU140</f>
        <v>0</v>
      </c>
    </row>
    <row r="141" spans="1:114" outlineLevel="1">
      <c r="A141" s="64" t="s">
        <v>39</v>
      </c>
      <c r="C141" s="208" t="s">
        <v>179</v>
      </c>
      <c r="D141" s="154"/>
      <c r="E141" s="114" t="s">
        <v>436</v>
      </c>
      <c r="F141" s="155">
        <f>+F142+F146+F149</f>
        <v>216234900000</v>
      </c>
      <c r="G141" s="146">
        <f t="shared" ref="G141:BL141" si="224">+G142+G146+G149</f>
        <v>0</v>
      </c>
      <c r="H141" s="155">
        <f t="shared" si="224"/>
        <v>0</v>
      </c>
      <c r="I141" s="146">
        <f t="shared" si="224"/>
        <v>0</v>
      </c>
      <c r="J141" s="146">
        <f t="shared" si="224"/>
        <v>0</v>
      </c>
      <c r="K141" s="146">
        <f t="shared" si="224"/>
        <v>0</v>
      </c>
      <c r="L141" s="175">
        <f t="shared" si="224"/>
        <v>0</v>
      </c>
      <c r="M141" s="146">
        <f t="shared" si="224"/>
        <v>4494000000</v>
      </c>
      <c r="N141" s="175">
        <f t="shared" si="224"/>
        <v>33540000000</v>
      </c>
      <c r="O141" s="146">
        <f t="shared" si="224"/>
        <v>0</v>
      </c>
      <c r="P141" s="146">
        <f t="shared" si="224"/>
        <v>0</v>
      </c>
      <c r="Q141" s="146">
        <f t="shared" si="224"/>
        <v>0</v>
      </c>
      <c r="R141" s="146">
        <f t="shared" si="224"/>
        <v>0</v>
      </c>
      <c r="S141" s="155">
        <f t="shared" si="224"/>
        <v>0</v>
      </c>
      <c r="T141" s="155">
        <f t="shared" si="224"/>
        <v>0</v>
      </c>
      <c r="U141" s="155">
        <f t="shared" si="224"/>
        <v>0</v>
      </c>
      <c r="V141" s="155">
        <f t="shared" si="224"/>
        <v>0</v>
      </c>
      <c r="W141" s="155">
        <f t="shared" si="224"/>
        <v>0</v>
      </c>
      <c r="X141" s="155">
        <f t="shared" si="224"/>
        <v>0</v>
      </c>
      <c r="Y141" s="155">
        <f t="shared" si="224"/>
        <v>0</v>
      </c>
      <c r="Z141" s="155">
        <f t="shared" si="224"/>
        <v>0</v>
      </c>
      <c r="AA141" s="155">
        <f t="shared" si="224"/>
        <v>0</v>
      </c>
      <c r="AB141" s="155">
        <f t="shared" si="224"/>
        <v>0</v>
      </c>
      <c r="AC141" s="155">
        <f t="shared" si="224"/>
        <v>0</v>
      </c>
      <c r="AD141" s="155">
        <f t="shared" si="224"/>
        <v>0</v>
      </c>
      <c r="AE141" s="155">
        <f t="shared" si="224"/>
        <v>4494000000</v>
      </c>
      <c r="AF141" s="155">
        <f t="shared" si="224"/>
        <v>33540000000</v>
      </c>
      <c r="AG141" s="175">
        <f t="shared" si="224"/>
        <v>0</v>
      </c>
      <c r="AH141" s="175">
        <f t="shared" si="224"/>
        <v>0</v>
      </c>
      <c r="AI141" s="146">
        <f t="shared" si="224"/>
        <v>0</v>
      </c>
      <c r="AJ141" s="146">
        <f t="shared" si="224"/>
        <v>245280900000</v>
      </c>
      <c r="AK141" s="155">
        <f t="shared" si="224"/>
        <v>157000587168</v>
      </c>
      <c r="AL141" s="155">
        <f t="shared" si="224"/>
        <v>2136126096</v>
      </c>
      <c r="AM141" s="155">
        <f t="shared" si="224"/>
        <v>711107567</v>
      </c>
      <c r="AN141" s="155">
        <f t="shared" si="224"/>
        <v>2400634875</v>
      </c>
      <c r="AO141" s="155">
        <f t="shared" si="224"/>
        <v>164344196</v>
      </c>
      <c r="AP141" s="155">
        <f t="shared" si="224"/>
        <v>99308243</v>
      </c>
      <c r="AQ141" s="155">
        <f t="shared" si="224"/>
        <v>0</v>
      </c>
      <c r="AR141" s="155">
        <f t="shared" si="224"/>
        <v>0</v>
      </c>
      <c r="AS141" s="155">
        <f t="shared" si="224"/>
        <v>0</v>
      </c>
      <c r="AT141" s="155">
        <f t="shared" si="224"/>
        <v>0</v>
      </c>
      <c r="AU141" s="155">
        <f t="shared" si="224"/>
        <v>0</v>
      </c>
      <c r="AV141" s="155">
        <f t="shared" si="224"/>
        <v>0</v>
      </c>
      <c r="AW141" s="155">
        <f t="shared" si="224"/>
        <v>162512108145</v>
      </c>
      <c r="AX141" s="155">
        <f t="shared" si="224"/>
        <v>140097803325</v>
      </c>
      <c r="AY141" s="175">
        <f t="shared" si="224"/>
        <v>5431180374</v>
      </c>
      <c r="AZ141" s="146">
        <f t="shared" si="224"/>
        <v>820391671</v>
      </c>
      <c r="BA141" s="155">
        <f t="shared" si="224"/>
        <v>9520553629</v>
      </c>
      <c r="BB141" s="155">
        <f t="shared" si="224"/>
        <v>1133109720</v>
      </c>
      <c r="BC141" s="155">
        <f t="shared" si="224"/>
        <v>1692120227</v>
      </c>
      <c r="BD141" s="155">
        <f t="shared" si="224"/>
        <v>0</v>
      </c>
      <c r="BE141" s="155">
        <f t="shared" si="224"/>
        <v>0</v>
      </c>
      <c r="BF141" s="155">
        <f t="shared" si="224"/>
        <v>0</v>
      </c>
      <c r="BG141" s="155">
        <f t="shared" si="224"/>
        <v>0</v>
      </c>
      <c r="BH141" s="155">
        <f t="shared" si="224"/>
        <v>0</v>
      </c>
      <c r="BI141" s="155">
        <f t="shared" si="224"/>
        <v>0</v>
      </c>
      <c r="BJ141" s="155">
        <f t="shared" si="224"/>
        <v>158695158946</v>
      </c>
      <c r="BK141" s="155">
        <f t="shared" si="224"/>
        <v>3400000</v>
      </c>
      <c r="BL141" s="155">
        <f t="shared" si="224"/>
        <v>14819180654</v>
      </c>
      <c r="BM141" s="155">
        <f t="shared" ref="BM141:CW141" si="225">+BM142+BM146+BM149</f>
        <v>18668543145</v>
      </c>
      <c r="BN141" s="155">
        <f t="shared" si="225"/>
        <v>22441565235</v>
      </c>
      <c r="BO141" s="155">
        <f t="shared" si="225"/>
        <v>19738057114</v>
      </c>
      <c r="BP141" s="155">
        <f t="shared" si="225"/>
        <v>16494065880</v>
      </c>
      <c r="BQ141" s="155">
        <f t="shared" si="225"/>
        <v>0</v>
      </c>
      <c r="BR141" s="155">
        <f t="shared" si="225"/>
        <v>0</v>
      </c>
      <c r="BS141" s="155">
        <f t="shared" si="225"/>
        <v>0</v>
      </c>
      <c r="BT141" s="155">
        <f t="shared" si="225"/>
        <v>0</v>
      </c>
      <c r="BU141" s="155">
        <f t="shared" si="225"/>
        <v>0</v>
      </c>
      <c r="BV141" s="155">
        <f t="shared" si="225"/>
        <v>0</v>
      </c>
      <c r="BW141" s="155">
        <f t="shared" si="225"/>
        <v>92164812028</v>
      </c>
      <c r="BX141" s="155">
        <f t="shared" si="225"/>
        <v>3400000</v>
      </c>
      <c r="BY141" s="155">
        <f t="shared" si="225"/>
        <v>13122629494</v>
      </c>
      <c r="BZ141" s="155">
        <f t="shared" si="225"/>
        <v>20029802999</v>
      </c>
      <c r="CA141" s="155">
        <f t="shared" si="225"/>
        <v>16525363709</v>
      </c>
      <c r="CB141" s="155">
        <f t="shared" si="225"/>
        <v>25038377887</v>
      </c>
      <c r="CC141" s="155">
        <f t="shared" si="225"/>
        <v>17197687313</v>
      </c>
      <c r="CD141" s="155">
        <f t="shared" si="225"/>
        <v>0</v>
      </c>
      <c r="CE141" s="155">
        <f t="shared" si="225"/>
        <v>0</v>
      </c>
      <c r="CF141" s="155">
        <f t="shared" si="225"/>
        <v>0</v>
      </c>
      <c r="CG141" s="155">
        <f t="shared" si="225"/>
        <v>0</v>
      </c>
      <c r="CH141" s="155">
        <f t="shared" si="225"/>
        <v>0</v>
      </c>
      <c r="CI141" s="155">
        <f t="shared" si="225"/>
        <v>0</v>
      </c>
      <c r="CJ141" s="155">
        <f t="shared" si="225"/>
        <v>91917261402</v>
      </c>
      <c r="CK141" s="155">
        <f t="shared" si="203"/>
        <v>82768791855</v>
      </c>
      <c r="CL141" s="155">
        <f t="shared" si="164"/>
        <v>3816949199</v>
      </c>
      <c r="CM141" s="155">
        <f t="shared" si="165"/>
        <v>66530346918</v>
      </c>
      <c r="CN141" s="155">
        <f t="shared" si="166"/>
        <v>247550626</v>
      </c>
      <c r="CO141" s="66"/>
      <c r="CP141" s="77">
        <f t="shared" si="225"/>
        <v>245280900000</v>
      </c>
      <c r="CQ141" s="77">
        <f t="shared" si="167"/>
        <v>0</v>
      </c>
      <c r="CR141" s="77">
        <f>+CR142+CR146+CR149</f>
        <v>162512108145</v>
      </c>
      <c r="CS141" s="77">
        <f t="shared" si="225"/>
        <v>0</v>
      </c>
      <c r="CT141" s="77">
        <f>+CT142+CT146+CT149</f>
        <v>158695158946</v>
      </c>
      <c r="CU141" s="77">
        <f t="shared" si="223"/>
        <v>0</v>
      </c>
      <c r="CV141" s="77">
        <f>+CV142+CV146+CV149</f>
        <v>92164812028</v>
      </c>
      <c r="CW141" s="77">
        <f t="shared" si="225"/>
        <v>0</v>
      </c>
      <c r="CX141" s="77">
        <f>+CX142+CX146+CX149</f>
        <v>91917261402</v>
      </c>
      <c r="CY141" s="72">
        <f>+CX141-CJ141</f>
        <v>0</v>
      </c>
      <c r="DA141" s="77">
        <f t="shared" ref="DA141" si="226">+DA142+DA146+DA149</f>
        <v>245280900000</v>
      </c>
      <c r="DB141" s="77"/>
      <c r="DC141" s="77">
        <f>+DC142+DC146+DC149</f>
        <v>162512108145</v>
      </c>
      <c r="DD141" s="77">
        <f t="shared" ref="DD141" si="227">+DD142+DD146+DD149</f>
        <v>0</v>
      </c>
      <c r="DE141" s="77">
        <f>+DE142+DE146+DE149</f>
        <v>158695158946</v>
      </c>
      <c r="DF141" s="77">
        <f t="shared" si="161"/>
        <v>158695158946</v>
      </c>
      <c r="DG141" s="77">
        <f>+DG142+DG146+DG149</f>
        <v>92164812028</v>
      </c>
      <c r="DH141" s="77">
        <f t="shared" ref="DH141" si="228">+DH142+DH146+DH149</f>
        <v>0</v>
      </c>
      <c r="DI141" s="77">
        <f>+DI142+DI146+DI149</f>
        <v>91917261402</v>
      </c>
      <c r="DJ141" s="72">
        <f>+DI141-CU141</f>
        <v>91917261402</v>
      </c>
    </row>
    <row r="142" spans="1:114" outlineLevel="2">
      <c r="C142" s="205" t="s">
        <v>180</v>
      </c>
      <c r="D142" s="116"/>
      <c r="E142" s="156" t="s">
        <v>183</v>
      </c>
      <c r="F142" s="135">
        <f>+F143</f>
        <v>560000000</v>
      </c>
      <c r="G142" s="133">
        <f t="shared" ref="G142:BL142" si="229">+G143</f>
        <v>0</v>
      </c>
      <c r="H142" s="135">
        <f t="shared" si="229"/>
        <v>0</v>
      </c>
      <c r="I142" s="133">
        <f t="shared" si="229"/>
        <v>0</v>
      </c>
      <c r="J142" s="133">
        <f t="shared" si="229"/>
        <v>0</v>
      </c>
      <c r="K142" s="133">
        <f t="shared" si="229"/>
        <v>0</v>
      </c>
      <c r="L142" s="131">
        <f t="shared" si="229"/>
        <v>0</v>
      </c>
      <c r="M142" s="133">
        <f t="shared" si="229"/>
        <v>0</v>
      </c>
      <c r="N142" s="131">
        <f t="shared" si="229"/>
        <v>0</v>
      </c>
      <c r="O142" s="133">
        <f t="shared" si="229"/>
        <v>0</v>
      </c>
      <c r="P142" s="133">
        <f t="shared" si="229"/>
        <v>0</v>
      </c>
      <c r="Q142" s="133">
        <f t="shared" si="229"/>
        <v>0</v>
      </c>
      <c r="R142" s="133">
        <f t="shared" si="229"/>
        <v>0</v>
      </c>
      <c r="S142" s="135">
        <f t="shared" si="229"/>
        <v>0</v>
      </c>
      <c r="T142" s="135">
        <f t="shared" si="229"/>
        <v>0</v>
      </c>
      <c r="U142" s="135">
        <f t="shared" si="229"/>
        <v>0</v>
      </c>
      <c r="V142" s="135">
        <f t="shared" si="229"/>
        <v>0</v>
      </c>
      <c r="W142" s="135">
        <f t="shared" si="229"/>
        <v>0</v>
      </c>
      <c r="X142" s="135">
        <f t="shared" si="229"/>
        <v>0</v>
      </c>
      <c r="Y142" s="135">
        <f t="shared" si="229"/>
        <v>0</v>
      </c>
      <c r="Z142" s="135">
        <f t="shared" si="229"/>
        <v>0</v>
      </c>
      <c r="AA142" s="135">
        <f t="shared" si="229"/>
        <v>0</v>
      </c>
      <c r="AB142" s="135">
        <f t="shared" si="229"/>
        <v>0</v>
      </c>
      <c r="AC142" s="135">
        <f t="shared" si="229"/>
        <v>0</v>
      </c>
      <c r="AD142" s="135">
        <f t="shared" si="229"/>
        <v>0</v>
      </c>
      <c r="AE142" s="135">
        <f t="shared" si="229"/>
        <v>0</v>
      </c>
      <c r="AF142" s="135">
        <f t="shared" si="229"/>
        <v>0</v>
      </c>
      <c r="AG142" s="131">
        <f t="shared" si="229"/>
        <v>0</v>
      </c>
      <c r="AH142" s="131">
        <f t="shared" si="229"/>
        <v>0</v>
      </c>
      <c r="AI142" s="133">
        <f t="shared" si="229"/>
        <v>0</v>
      </c>
      <c r="AJ142" s="133">
        <f t="shared" si="229"/>
        <v>560000000</v>
      </c>
      <c r="AK142" s="135">
        <f t="shared" si="229"/>
        <v>0</v>
      </c>
      <c r="AL142" s="135">
        <f t="shared" si="229"/>
        <v>0</v>
      </c>
      <c r="AM142" s="135">
        <f t="shared" si="229"/>
        <v>0</v>
      </c>
      <c r="AN142" s="135">
        <f t="shared" si="229"/>
        <v>0</v>
      </c>
      <c r="AO142" s="135">
        <f t="shared" si="229"/>
        <v>0</v>
      </c>
      <c r="AP142" s="135">
        <f t="shared" si="229"/>
        <v>0</v>
      </c>
      <c r="AQ142" s="135">
        <f t="shared" si="229"/>
        <v>0</v>
      </c>
      <c r="AR142" s="135">
        <f t="shared" si="229"/>
        <v>0</v>
      </c>
      <c r="AS142" s="135">
        <f t="shared" si="229"/>
        <v>0</v>
      </c>
      <c r="AT142" s="135">
        <f t="shared" si="229"/>
        <v>0</v>
      </c>
      <c r="AU142" s="135">
        <f t="shared" si="229"/>
        <v>0</v>
      </c>
      <c r="AV142" s="135">
        <f t="shared" si="229"/>
        <v>0</v>
      </c>
      <c r="AW142" s="135">
        <f t="shared" si="229"/>
        <v>0</v>
      </c>
      <c r="AX142" s="135">
        <f t="shared" si="229"/>
        <v>0</v>
      </c>
      <c r="AY142" s="131">
        <f t="shared" si="229"/>
        <v>0</v>
      </c>
      <c r="AZ142" s="133">
        <f t="shared" si="229"/>
        <v>0</v>
      </c>
      <c r="BA142" s="135">
        <f t="shared" si="229"/>
        <v>0</v>
      </c>
      <c r="BB142" s="135">
        <f t="shared" si="229"/>
        <v>0</v>
      </c>
      <c r="BC142" s="135">
        <f t="shared" si="229"/>
        <v>0</v>
      </c>
      <c r="BD142" s="135">
        <f t="shared" si="229"/>
        <v>0</v>
      </c>
      <c r="BE142" s="135">
        <f t="shared" si="229"/>
        <v>0</v>
      </c>
      <c r="BF142" s="135">
        <f t="shared" si="229"/>
        <v>0</v>
      </c>
      <c r="BG142" s="135">
        <f t="shared" si="229"/>
        <v>0</v>
      </c>
      <c r="BH142" s="135">
        <f t="shared" si="229"/>
        <v>0</v>
      </c>
      <c r="BI142" s="135">
        <f t="shared" si="229"/>
        <v>0</v>
      </c>
      <c r="BJ142" s="135">
        <f t="shared" si="229"/>
        <v>0</v>
      </c>
      <c r="BK142" s="135">
        <f t="shared" si="229"/>
        <v>0</v>
      </c>
      <c r="BL142" s="135">
        <f t="shared" si="229"/>
        <v>0</v>
      </c>
      <c r="BM142" s="135">
        <f t="shared" ref="BM142:CX142" si="230">+BM143</f>
        <v>0</v>
      </c>
      <c r="BN142" s="135">
        <f t="shared" si="230"/>
        <v>0</v>
      </c>
      <c r="BO142" s="135">
        <f t="shared" si="230"/>
        <v>0</v>
      </c>
      <c r="BP142" s="135">
        <f t="shared" si="230"/>
        <v>0</v>
      </c>
      <c r="BQ142" s="135">
        <f t="shared" si="230"/>
        <v>0</v>
      </c>
      <c r="BR142" s="135">
        <f t="shared" si="230"/>
        <v>0</v>
      </c>
      <c r="BS142" s="135">
        <f t="shared" si="230"/>
        <v>0</v>
      </c>
      <c r="BT142" s="135">
        <f t="shared" si="230"/>
        <v>0</v>
      </c>
      <c r="BU142" s="135">
        <f t="shared" si="230"/>
        <v>0</v>
      </c>
      <c r="BV142" s="135">
        <f t="shared" si="230"/>
        <v>0</v>
      </c>
      <c r="BW142" s="135">
        <f t="shared" si="230"/>
        <v>0</v>
      </c>
      <c r="BX142" s="135">
        <f t="shared" si="230"/>
        <v>0</v>
      </c>
      <c r="BY142" s="135">
        <f t="shared" si="230"/>
        <v>0</v>
      </c>
      <c r="BZ142" s="135">
        <f t="shared" si="230"/>
        <v>0</v>
      </c>
      <c r="CA142" s="135">
        <f t="shared" si="230"/>
        <v>0</v>
      </c>
      <c r="CB142" s="135">
        <f t="shared" si="230"/>
        <v>0</v>
      </c>
      <c r="CC142" s="135">
        <f t="shared" si="230"/>
        <v>0</v>
      </c>
      <c r="CD142" s="135">
        <f t="shared" si="230"/>
        <v>0</v>
      </c>
      <c r="CE142" s="135">
        <f t="shared" si="230"/>
        <v>0</v>
      </c>
      <c r="CF142" s="135">
        <f t="shared" si="230"/>
        <v>0</v>
      </c>
      <c r="CG142" s="135">
        <f t="shared" si="230"/>
        <v>0</v>
      </c>
      <c r="CH142" s="135">
        <f t="shared" si="230"/>
        <v>0</v>
      </c>
      <c r="CI142" s="135">
        <f t="shared" si="230"/>
        <v>0</v>
      </c>
      <c r="CJ142" s="135">
        <f t="shared" si="230"/>
        <v>0</v>
      </c>
      <c r="CK142" s="135">
        <f t="shared" si="203"/>
        <v>560000000</v>
      </c>
      <c r="CL142" s="135">
        <f t="shared" si="164"/>
        <v>0</v>
      </c>
      <c r="CM142" s="135">
        <f t="shared" si="165"/>
        <v>0</v>
      </c>
      <c r="CN142" s="135">
        <f t="shared" si="166"/>
        <v>0</v>
      </c>
      <c r="CO142" s="66"/>
      <c r="CP142" s="77">
        <f t="shared" si="230"/>
        <v>560000000</v>
      </c>
      <c r="CQ142" s="77">
        <f t="shared" si="167"/>
        <v>0</v>
      </c>
      <c r="CR142" s="77">
        <f t="shared" si="230"/>
        <v>0</v>
      </c>
      <c r="CS142" s="77">
        <f t="shared" si="230"/>
        <v>0</v>
      </c>
      <c r="CT142" s="77">
        <f t="shared" si="230"/>
        <v>0</v>
      </c>
      <c r="CU142" s="77">
        <f t="shared" si="223"/>
        <v>0</v>
      </c>
      <c r="CV142" s="77">
        <f t="shared" si="230"/>
        <v>0</v>
      </c>
      <c r="CW142" s="77">
        <f t="shared" si="230"/>
        <v>0</v>
      </c>
      <c r="CX142" s="77">
        <f t="shared" si="230"/>
        <v>0</v>
      </c>
      <c r="CY142" s="72">
        <f>+CX142-CJ142</f>
        <v>0</v>
      </c>
      <c r="DA142" s="77">
        <f t="shared" ref="DA142:DI142" si="231">+DA143</f>
        <v>560000000</v>
      </c>
      <c r="DB142" s="77"/>
      <c r="DC142" s="77">
        <f t="shared" si="231"/>
        <v>0</v>
      </c>
      <c r="DD142" s="77">
        <f t="shared" si="231"/>
        <v>0</v>
      </c>
      <c r="DE142" s="77">
        <f t="shared" si="231"/>
        <v>0</v>
      </c>
      <c r="DF142" s="77">
        <f t="shared" si="161"/>
        <v>0</v>
      </c>
      <c r="DG142" s="77">
        <f t="shared" si="231"/>
        <v>0</v>
      </c>
      <c r="DH142" s="77">
        <f t="shared" si="231"/>
        <v>0</v>
      </c>
      <c r="DI142" s="77">
        <f t="shared" si="231"/>
        <v>0</v>
      </c>
      <c r="DJ142" s="72">
        <f>+DI142-CU142</f>
        <v>0</v>
      </c>
    </row>
    <row r="143" spans="1:114" outlineLevel="2">
      <c r="C143" s="205" t="s">
        <v>181</v>
      </c>
      <c r="D143" s="116"/>
      <c r="E143" s="156" t="s">
        <v>182</v>
      </c>
      <c r="F143" s="135">
        <f>+F144+F145</f>
        <v>560000000</v>
      </c>
      <c r="G143" s="133">
        <f t="shared" ref="G143:BL143" si="232">+G144+G145</f>
        <v>0</v>
      </c>
      <c r="H143" s="135">
        <f t="shared" si="232"/>
        <v>0</v>
      </c>
      <c r="I143" s="133">
        <f t="shared" si="232"/>
        <v>0</v>
      </c>
      <c r="J143" s="133">
        <f t="shared" si="232"/>
        <v>0</v>
      </c>
      <c r="K143" s="133">
        <f t="shared" si="232"/>
        <v>0</v>
      </c>
      <c r="L143" s="131">
        <f t="shared" si="232"/>
        <v>0</v>
      </c>
      <c r="M143" s="133">
        <f t="shared" si="232"/>
        <v>0</v>
      </c>
      <c r="N143" s="131">
        <f t="shared" si="232"/>
        <v>0</v>
      </c>
      <c r="O143" s="133">
        <f t="shared" si="232"/>
        <v>0</v>
      </c>
      <c r="P143" s="133">
        <f t="shared" si="232"/>
        <v>0</v>
      </c>
      <c r="Q143" s="133">
        <f t="shared" si="232"/>
        <v>0</v>
      </c>
      <c r="R143" s="133">
        <f t="shared" si="232"/>
        <v>0</v>
      </c>
      <c r="S143" s="135">
        <f t="shared" si="232"/>
        <v>0</v>
      </c>
      <c r="T143" s="135">
        <f t="shared" si="232"/>
        <v>0</v>
      </c>
      <c r="U143" s="135">
        <f t="shared" si="232"/>
        <v>0</v>
      </c>
      <c r="V143" s="135">
        <f t="shared" si="232"/>
        <v>0</v>
      </c>
      <c r="W143" s="135">
        <f t="shared" si="232"/>
        <v>0</v>
      </c>
      <c r="X143" s="135">
        <f t="shared" si="232"/>
        <v>0</v>
      </c>
      <c r="Y143" s="135">
        <f t="shared" si="232"/>
        <v>0</v>
      </c>
      <c r="Z143" s="135">
        <f t="shared" si="232"/>
        <v>0</v>
      </c>
      <c r="AA143" s="135">
        <f t="shared" si="232"/>
        <v>0</v>
      </c>
      <c r="AB143" s="135">
        <f t="shared" si="232"/>
        <v>0</v>
      </c>
      <c r="AC143" s="135">
        <f t="shared" si="232"/>
        <v>0</v>
      </c>
      <c r="AD143" s="135">
        <f t="shared" si="232"/>
        <v>0</v>
      </c>
      <c r="AE143" s="135">
        <f t="shared" si="232"/>
        <v>0</v>
      </c>
      <c r="AF143" s="135">
        <f t="shared" si="232"/>
        <v>0</v>
      </c>
      <c r="AG143" s="131">
        <f t="shared" si="232"/>
        <v>0</v>
      </c>
      <c r="AH143" s="131">
        <f t="shared" si="232"/>
        <v>0</v>
      </c>
      <c r="AI143" s="133">
        <f t="shared" si="232"/>
        <v>0</v>
      </c>
      <c r="AJ143" s="133">
        <f t="shared" si="232"/>
        <v>560000000</v>
      </c>
      <c r="AK143" s="135">
        <f t="shared" si="232"/>
        <v>0</v>
      </c>
      <c r="AL143" s="135">
        <f t="shared" si="232"/>
        <v>0</v>
      </c>
      <c r="AM143" s="135">
        <f t="shared" si="232"/>
        <v>0</v>
      </c>
      <c r="AN143" s="135">
        <f t="shared" si="232"/>
        <v>0</v>
      </c>
      <c r="AO143" s="135">
        <f t="shared" si="232"/>
        <v>0</v>
      </c>
      <c r="AP143" s="135">
        <f t="shared" si="232"/>
        <v>0</v>
      </c>
      <c r="AQ143" s="135">
        <f t="shared" si="232"/>
        <v>0</v>
      </c>
      <c r="AR143" s="135">
        <f t="shared" si="232"/>
        <v>0</v>
      </c>
      <c r="AS143" s="135">
        <f t="shared" si="232"/>
        <v>0</v>
      </c>
      <c r="AT143" s="135">
        <f t="shared" si="232"/>
        <v>0</v>
      </c>
      <c r="AU143" s="135">
        <f t="shared" si="232"/>
        <v>0</v>
      </c>
      <c r="AV143" s="135">
        <f t="shared" si="232"/>
        <v>0</v>
      </c>
      <c r="AW143" s="135">
        <f t="shared" si="232"/>
        <v>0</v>
      </c>
      <c r="AX143" s="135">
        <f t="shared" si="232"/>
        <v>0</v>
      </c>
      <c r="AY143" s="131">
        <f t="shared" si="232"/>
        <v>0</v>
      </c>
      <c r="AZ143" s="133">
        <f t="shared" si="232"/>
        <v>0</v>
      </c>
      <c r="BA143" s="135">
        <f t="shared" si="232"/>
        <v>0</v>
      </c>
      <c r="BB143" s="135">
        <f t="shared" si="232"/>
        <v>0</v>
      </c>
      <c r="BC143" s="135">
        <f t="shared" si="232"/>
        <v>0</v>
      </c>
      <c r="BD143" s="135">
        <f t="shared" si="232"/>
        <v>0</v>
      </c>
      <c r="BE143" s="135">
        <f t="shared" si="232"/>
        <v>0</v>
      </c>
      <c r="BF143" s="135">
        <f t="shared" si="232"/>
        <v>0</v>
      </c>
      <c r="BG143" s="135">
        <f t="shared" si="232"/>
        <v>0</v>
      </c>
      <c r="BH143" s="135">
        <f t="shared" si="232"/>
        <v>0</v>
      </c>
      <c r="BI143" s="135">
        <f t="shared" si="232"/>
        <v>0</v>
      </c>
      <c r="BJ143" s="135">
        <f t="shared" si="232"/>
        <v>0</v>
      </c>
      <c r="BK143" s="135">
        <f t="shared" si="232"/>
        <v>0</v>
      </c>
      <c r="BL143" s="135">
        <f t="shared" si="232"/>
        <v>0</v>
      </c>
      <c r="BM143" s="135">
        <f t="shared" ref="BM143:CW143" si="233">+BM144+BM145</f>
        <v>0</v>
      </c>
      <c r="BN143" s="135">
        <f t="shared" si="233"/>
        <v>0</v>
      </c>
      <c r="BO143" s="135">
        <f t="shared" si="233"/>
        <v>0</v>
      </c>
      <c r="BP143" s="135">
        <f t="shared" si="233"/>
        <v>0</v>
      </c>
      <c r="BQ143" s="135">
        <f t="shared" si="233"/>
        <v>0</v>
      </c>
      <c r="BR143" s="135">
        <f t="shared" si="233"/>
        <v>0</v>
      </c>
      <c r="BS143" s="135">
        <f t="shared" si="233"/>
        <v>0</v>
      </c>
      <c r="BT143" s="135">
        <f t="shared" si="233"/>
        <v>0</v>
      </c>
      <c r="BU143" s="135">
        <f t="shared" si="233"/>
        <v>0</v>
      </c>
      <c r="BV143" s="135">
        <f t="shared" si="233"/>
        <v>0</v>
      </c>
      <c r="BW143" s="135">
        <f t="shared" si="233"/>
        <v>0</v>
      </c>
      <c r="BX143" s="135">
        <f t="shared" si="233"/>
        <v>0</v>
      </c>
      <c r="BY143" s="135">
        <f t="shared" si="233"/>
        <v>0</v>
      </c>
      <c r="BZ143" s="135">
        <f t="shared" si="233"/>
        <v>0</v>
      </c>
      <c r="CA143" s="135">
        <f t="shared" si="233"/>
        <v>0</v>
      </c>
      <c r="CB143" s="135">
        <f t="shared" si="233"/>
        <v>0</v>
      </c>
      <c r="CC143" s="135">
        <f t="shared" si="233"/>
        <v>0</v>
      </c>
      <c r="CD143" s="135">
        <f t="shared" si="233"/>
        <v>0</v>
      </c>
      <c r="CE143" s="135">
        <f t="shared" si="233"/>
        <v>0</v>
      </c>
      <c r="CF143" s="135">
        <f t="shared" si="233"/>
        <v>0</v>
      </c>
      <c r="CG143" s="135">
        <f t="shared" si="233"/>
        <v>0</v>
      </c>
      <c r="CH143" s="135">
        <f t="shared" si="233"/>
        <v>0</v>
      </c>
      <c r="CI143" s="135">
        <f t="shared" si="233"/>
        <v>0</v>
      </c>
      <c r="CJ143" s="135">
        <f t="shared" si="233"/>
        <v>0</v>
      </c>
      <c r="CK143" s="135">
        <f t="shared" si="203"/>
        <v>560000000</v>
      </c>
      <c r="CL143" s="135">
        <f t="shared" si="164"/>
        <v>0</v>
      </c>
      <c r="CM143" s="135">
        <f t="shared" si="165"/>
        <v>0</v>
      </c>
      <c r="CN143" s="135">
        <f t="shared" si="166"/>
        <v>0</v>
      </c>
      <c r="CO143" s="66"/>
      <c r="CP143" s="77">
        <f t="shared" si="233"/>
        <v>560000000</v>
      </c>
      <c r="CQ143" s="77">
        <f t="shared" si="167"/>
        <v>0</v>
      </c>
      <c r="CR143" s="77">
        <f>+CR144+CR145</f>
        <v>0</v>
      </c>
      <c r="CS143" s="77">
        <f t="shared" si="233"/>
        <v>0</v>
      </c>
      <c r="CT143" s="77">
        <f>+CT144+CT145</f>
        <v>0</v>
      </c>
      <c r="CU143" s="77">
        <f t="shared" si="223"/>
        <v>0</v>
      </c>
      <c r="CV143" s="77">
        <f>+CV144+CV145</f>
        <v>0</v>
      </c>
      <c r="CW143" s="77">
        <f t="shared" si="233"/>
        <v>0</v>
      </c>
      <c r="CX143" s="77">
        <f>+CX144+CX145</f>
        <v>0</v>
      </c>
      <c r="CY143" s="72">
        <f>+CX143-CJ143</f>
        <v>0</v>
      </c>
      <c r="DA143" s="77">
        <f t="shared" ref="DA143" si="234">+DA144+DA145</f>
        <v>560000000</v>
      </c>
      <c r="DB143" s="77"/>
      <c r="DC143" s="77">
        <f>+DC144+DC145</f>
        <v>0</v>
      </c>
      <c r="DD143" s="77">
        <f t="shared" ref="DD143" si="235">+DD144+DD145</f>
        <v>0</v>
      </c>
      <c r="DE143" s="77">
        <f>+DE144+DE145</f>
        <v>0</v>
      </c>
      <c r="DF143" s="77">
        <f t="shared" si="161"/>
        <v>0</v>
      </c>
      <c r="DG143" s="77">
        <f>+DG144+DG145</f>
        <v>0</v>
      </c>
      <c r="DH143" s="77">
        <f t="shared" ref="DH143" si="236">+DH144+DH145</f>
        <v>0</v>
      </c>
      <c r="DI143" s="77">
        <f>+DI144+DI145</f>
        <v>0</v>
      </c>
      <c r="DJ143" s="72">
        <f>+DI143-CU143</f>
        <v>0</v>
      </c>
    </row>
    <row r="144" spans="1:114" outlineLevel="3">
      <c r="A144" s="64" t="str">
        <f>+B144</f>
        <v>A 3-2-1-110</v>
      </c>
      <c r="B144" s="64" t="str">
        <f>+C144&amp;D144</f>
        <v>A 3-2-1-110</v>
      </c>
      <c r="C144" s="204" t="s">
        <v>299</v>
      </c>
      <c r="D144" s="157">
        <v>10</v>
      </c>
      <c r="E144" s="158" t="s">
        <v>384</v>
      </c>
      <c r="F144" s="129">
        <v>0</v>
      </c>
      <c r="G144" s="127">
        <v>0</v>
      </c>
      <c r="H144" s="129">
        <v>0</v>
      </c>
      <c r="I144" s="127"/>
      <c r="J144" s="127"/>
      <c r="K144" s="127"/>
      <c r="L144" s="130"/>
      <c r="M144" s="133"/>
      <c r="N144" s="131"/>
      <c r="O144" s="133"/>
      <c r="P144" s="133"/>
      <c r="Q144" s="127"/>
      <c r="R144" s="127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27">
        <f t="shared" si="204"/>
        <v>0</v>
      </c>
      <c r="AF144" s="129">
        <f t="shared" si="205"/>
        <v>0</v>
      </c>
      <c r="AG144" s="130"/>
      <c r="AH144" s="130"/>
      <c r="AI144" s="127"/>
      <c r="AJ144" s="127">
        <f>+F144-AE144+AF144</f>
        <v>0</v>
      </c>
      <c r="AK144" s="187">
        <v>0</v>
      </c>
      <c r="AL144" s="181">
        <v>0</v>
      </c>
      <c r="AM144" s="181">
        <v>0</v>
      </c>
      <c r="AN144" s="127">
        <v>0</v>
      </c>
      <c r="AO144" s="127">
        <v>0</v>
      </c>
      <c r="AP144" s="127">
        <v>0</v>
      </c>
      <c r="AQ144" s="127"/>
      <c r="AR144" s="127"/>
      <c r="AS144" s="127"/>
      <c r="AT144" s="127"/>
      <c r="AU144" s="127"/>
      <c r="AV144" s="127"/>
      <c r="AW144" s="129">
        <f>+SUM(AK144:AV144)</f>
        <v>0</v>
      </c>
      <c r="AX144" s="129">
        <v>0</v>
      </c>
      <c r="AY144" s="130">
        <v>0</v>
      </c>
      <c r="AZ144" s="127">
        <v>0</v>
      </c>
      <c r="BA144" s="130">
        <v>0</v>
      </c>
      <c r="BB144" s="130">
        <v>0</v>
      </c>
      <c r="BC144" s="130">
        <v>0</v>
      </c>
      <c r="BD144" s="130"/>
      <c r="BE144" s="130"/>
      <c r="BF144" s="130"/>
      <c r="BG144" s="130"/>
      <c r="BH144" s="130"/>
      <c r="BI144" s="130"/>
      <c r="BJ144" s="127">
        <f>+SUM(AX144:BI144)</f>
        <v>0</v>
      </c>
      <c r="BK144" s="127">
        <v>0</v>
      </c>
      <c r="BL144" s="127">
        <v>0</v>
      </c>
      <c r="BM144" s="127">
        <v>0</v>
      </c>
      <c r="BN144" s="127">
        <v>0</v>
      </c>
      <c r="BO144" s="127">
        <v>0</v>
      </c>
      <c r="BP144" s="127">
        <v>0</v>
      </c>
      <c r="BQ144" s="127"/>
      <c r="BR144" s="127"/>
      <c r="BS144" s="127"/>
      <c r="BT144" s="127"/>
      <c r="BU144" s="127"/>
      <c r="BV144" s="127"/>
      <c r="BW144" s="127">
        <f>+SUM(BK144:BV144)</f>
        <v>0</v>
      </c>
      <c r="BX144" s="127">
        <v>0</v>
      </c>
      <c r="BY144" s="127">
        <v>0</v>
      </c>
      <c r="BZ144" s="127">
        <v>0</v>
      </c>
      <c r="CA144" s="127">
        <v>0</v>
      </c>
      <c r="CB144" s="127">
        <v>0</v>
      </c>
      <c r="CC144" s="127">
        <v>0</v>
      </c>
      <c r="CD144" s="127"/>
      <c r="CE144" s="127"/>
      <c r="CF144" s="127"/>
      <c r="CG144" s="127"/>
      <c r="CH144" s="127"/>
      <c r="CI144" s="127"/>
      <c r="CJ144" s="127">
        <f>+SUM(BX144:CI144)</f>
        <v>0</v>
      </c>
      <c r="CK144" s="122">
        <f t="shared" si="203"/>
        <v>0</v>
      </c>
      <c r="CL144" s="122">
        <f t="shared" si="164"/>
        <v>0</v>
      </c>
      <c r="CM144" s="122">
        <f t="shared" si="165"/>
        <v>0</v>
      </c>
      <c r="CN144" s="122">
        <f t="shared" si="166"/>
        <v>0</v>
      </c>
      <c r="CO144" s="66"/>
      <c r="CP144" s="72">
        <v>0</v>
      </c>
      <c r="CQ144" s="72">
        <f t="shared" si="167"/>
        <v>0</v>
      </c>
      <c r="CR144" s="72">
        <v>0</v>
      </c>
      <c r="CS144" s="72">
        <f>+AW144-CR144</f>
        <v>0</v>
      </c>
      <c r="CT144" s="72">
        <v>0</v>
      </c>
      <c r="CU144" s="72">
        <f t="shared" si="223"/>
        <v>0</v>
      </c>
      <c r="CV144" s="72">
        <v>0</v>
      </c>
      <c r="CW144" s="72">
        <f>+BW144-CV144</f>
        <v>0</v>
      </c>
      <c r="CX144" s="72">
        <v>0</v>
      </c>
      <c r="CY144" s="72">
        <f>+CJ144-CX144</f>
        <v>0</v>
      </c>
      <c r="DA144" s="71"/>
      <c r="DB144" s="71"/>
      <c r="DC144" s="71"/>
      <c r="DD144" s="71"/>
      <c r="DE144" s="71"/>
      <c r="DF144" s="71"/>
      <c r="DG144" s="71"/>
      <c r="DH144" s="71"/>
      <c r="DI144" s="71"/>
      <c r="DJ144" s="71"/>
    </row>
    <row r="145" spans="1:114" outlineLevel="3">
      <c r="A145" s="64" t="str">
        <f>+B145</f>
        <v>A 3-2-1-111</v>
      </c>
      <c r="B145" s="64" t="str">
        <f>+C145&amp;D145</f>
        <v>A 3-2-1-111</v>
      </c>
      <c r="C145" s="204" t="s">
        <v>299</v>
      </c>
      <c r="D145" s="157">
        <v>11</v>
      </c>
      <c r="E145" s="158" t="s">
        <v>384</v>
      </c>
      <c r="F145" s="129">
        <v>560000000</v>
      </c>
      <c r="G145" s="127">
        <v>0</v>
      </c>
      <c r="H145" s="129">
        <v>0</v>
      </c>
      <c r="I145" s="127"/>
      <c r="J145" s="127"/>
      <c r="K145" s="127"/>
      <c r="L145" s="130"/>
      <c r="M145" s="133"/>
      <c r="N145" s="131"/>
      <c r="O145" s="133"/>
      <c r="P145" s="133"/>
      <c r="Q145" s="127"/>
      <c r="R145" s="127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27">
        <f t="shared" si="204"/>
        <v>0</v>
      </c>
      <c r="AF145" s="129">
        <f t="shared" si="205"/>
        <v>0</v>
      </c>
      <c r="AG145" s="130"/>
      <c r="AH145" s="130"/>
      <c r="AI145" s="127"/>
      <c r="AJ145" s="127">
        <f>+F145-AE145+AF145</f>
        <v>560000000</v>
      </c>
      <c r="AK145" s="187">
        <v>0</v>
      </c>
      <c r="AL145" s="181">
        <v>0</v>
      </c>
      <c r="AM145" s="181">
        <v>0</v>
      </c>
      <c r="AN145" s="127">
        <v>0</v>
      </c>
      <c r="AO145" s="127">
        <v>0</v>
      </c>
      <c r="AP145" s="127">
        <v>0</v>
      </c>
      <c r="AQ145" s="127"/>
      <c r="AR145" s="127"/>
      <c r="AS145" s="127"/>
      <c r="AT145" s="127"/>
      <c r="AU145" s="127"/>
      <c r="AV145" s="127"/>
      <c r="AW145" s="129">
        <f>+SUM(AK145:AV145)</f>
        <v>0</v>
      </c>
      <c r="AX145" s="129">
        <v>0</v>
      </c>
      <c r="AY145" s="130">
        <v>0</v>
      </c>
      <c r="AZ145" s="127">
        <v>0</v>
      </c>
      <c r="BA145" s="130">
        <v>0</v>
      </c>
      <c r="BB145" s="130">
        <v>0</v>
      </c>
      <c r="BC145" s="130">
        <v>0</v>
      </c>
      <c r="BD145" s="130"/>
      <c r="BE145" s="130"/>
      <c r="BF145" s="130"/>
      <c r="BG145" s="130"/>
      <c r="BH145" s="130"/>
      <c r="BI145" s="130"/>
      <c r="BJ145" s="127">
        <f>+SUM(AX145:BI145)</f>
        <v>0</v>
      </c>
      <c r="BK145" s="127">
        <v>0</v>
      </c>
      <c r="BL145" s="127">
        <v>0</v>
      </c>
      <c r="BM145" s="127">
        <v>0</v>
      </c>
      <c r="BN145" s="127">
        <v>0</v>
      </c>
      <c r="BO145" s="127">
        <v>0</v>
      </c>
      <c r="BP145" s="127">
        <v>0</v>
      </c>
      <c r="BQ145" s="127"/>
      <c r="BR145" s="127"/>
      <c r="BS145" s="127"/>
      <c r="BT145" s="127"/>
      <c r="BU145" s="127"/>
      <c r="BV145" s="127"/>
      <c r="BW145" s="127">
        <f>+SUM(BK145:BV145)</f>
        <v>0</v>
      </c>
      <c r="BX145" s="127">
        <v>0</v>
      </c>
      <c r="BY145" s="127">
        <v>0</v>
      </c>
      <c r="BZ145" s="127">
        <v>0</v>
      </c>
      <c r="CA145" s="127">
        <v>0</v>
      </c>
      <c r="CB145" s="127">
        <v>0</v>
      </c>
      <c r="CC145" s="127">
        <v>0</v>
      </c>
      <c r="CD145" s="127"/>
      <c r="CE145" s="127"/>
      <c r="CF145" s="127"/>
      <c r="CG145" s="127"/>
      <c r="CH145" s="127"/>
      <c r="CI145" s="127"/>
      <c r="CJ145" s="127">
        <f>+SUM(BX145:CI145)</f>
        <v>0</v>
      </c>
      <c r="CK145" s="122">
        <f t="shared" si="203"/>
        <v>560000000</v>
      </c>
      <c r="CL145" s="122">
        <f t="shared" si="164"/>
        <v>0</v>
      </c>
      <c r="CM145" s="122">
        <f t="shared" si="165"/>
        <v>0</v>
      </c>
      <c r="CN145" s="122">
        <f t="shared" si="166"/>
        <v>0</v>
      </c>
      <c r="CO145" s="66"/>
      <c r="CP145" s="72">
        <v>560000000</v>
      </c>
      <c r="CQ145" s="72">
        <f t="shared" si="167"/>
        <v>0</v>
      </c>
      <c r="CR145" s="72">
        <v>0</v>
      </c>
      <c r="CS145" s="72">
        <f>+AW145-CR145</f>
        <v>0</v>
      </c>
      <c r="CT145" s="72">
        <v>0</v>
      </c>
      <c r="CU145" s="72">
        <f t="shared" si="223"/>
        <v>0</v>
      </c>
      <c r="CV145" s="72">
        <v>0</v>
      </c>
      <c r="CW145" s="72">
        <f>+BW145-CV145</f>
        <v>0</v>
      </c>
      <c r="CX145" s="72">
        <v>0</v>
      </c>
      <c r="CY145" s="72">
        <f>+CJ145-CX145</f>
        <v>0</v>
      </c>
      <c r="DA145" s="71">
        <v>560000000</v>
      </c>
      <c r="DB145" s="71">
        <f>+DA145-AJ145</f>
        <v>0</v>
      </c>
      <c r="DC145" s="71">
        <v>0</v>
      </c>
      <c r="DD145" s="71">
        <f>+DC145-AW145</f>
        <v>0</v>
      </c>
      <c r="DE145" s="71">
        <v>0</v>
      </c>
      <c r="DF145" s="71">
        <f>+DE145-BJ145</f>
        <v>0</v>
      </c>
      <c r="DG145" s="71">
        <v>0</v>
      </c>
      <c r="DH145" s="71">
        <f>+DG145-BW145</f>
        <v>0</v>
      </c>
      <c r="DI145" s="71">
        <v>0</v>
      </c>
      <c r="DJ145" s="71">
        <f>+DI145-CJ145</f>
        <v>0</v>
      </c>
    </row>
    <row r="146" spans="1:114" outlineLevel="2">
      <c r="C146" s="205" t="s">
        <v>184</v>
      </c>
      <c r="D146" s="116"/>
      <c r="E146" s="159" t="s">
        <v>185</v>
      </c>
      <c r="F146" s="135">
        <f t="shared" ref="F146:U147" si="237">+F147</f>
        <v>1000000000</v>
      </c>
      <c r="G146" s="133">
        <f t="shared" si="237"/>
        <v>0</v>
      </c>
      <c r="H146" s="135">
        <f t="shared" si="237"/>
        <v>0</v>
      </c>
      <c r="I146" s="133">
        <f t="shared" si="237"/>
        <v>0</v>
      </c>
      <c r="J146" s="133">
        <f t="shared" si="237"/>
        <v>0</v>
      </c>
      <c r="K146" s="133">
        <f t="shared" si="237"/>
        <v>0</v>
      </c>
      <c r="L146" s="131">
        <f t="shared" si="237"/>
        <v>0</v>
      </c>
      <c r="M146" s="133">
        <f t="shared" si="237"/>
        <v>0</v>
      </c>
      <c r="N146" s="131">
        <f t="shared" si="237"/>
        <v>0</v>
      </c>
      <c r="O146" s="133">
        <f t="shared" si="237"/>
        <v>0</v>
      </c>
      <c r="P146" s="133">
        <f t="shared" si="237"/>
        <v>0</v>
      </c>
      <c r="Q146" s="133">
        <f t="shared" si="237"/>
        <v>0</v>
      </c>
      <c r="R146" s="133">
        <f t="shared" si="237"/>
        <v>0</v>
      </c>
      <c r="S146" s="135">
        <f t="shared" si="237"/>
        <v>0</v>
      </c>
      <c r="T146" s="135">
        <f t="shared" si="237"/>
        <v>0</v>
      </c>
      <c r="U146" s="135">
        <f t="shared" si="237"/>
        <v>0</v>
      </c>
      <c r="V146" s="135">
        <f t="shared" ref="V146:CA147" si="238">+V147</f>
        <v>0</v>
      </c>
      <c r="W146" s="135">
        <f t="shared" si="238"/>
        <v>0</v>
      </c>
      <c r="X146" s="135">
        <f t="shared" si="238"/>
        <v>0</v>
      </c>
      <c r="Y146" s="135">
        <f t="shared" si="238"/>
        <v>0</v>
      </c>
      <c r="Z146" s="135">
        <f t="shared" si="238"/>
        <v>0</v>
      </c>
      <c r="AA146" s="135">
        <f t="shared" si="238"/>
        <v>0</v>
      </c>
      <c r="AB146" s="135">
        <f t="shared" si="238"/>
        <v>0</v>
      </c>
      <c r="AC146" s="135">
        <f t="shared" si="238"/>
        <v>0</v>
      </c>
      <c r="AD146" s="135">
        <f t="shared" si="238"/>
        <v>0</v>
      </c>
      <c r="AE146" s="135">
        <f t="shared" si="238"/>
        <v>0</v>
      </c>
      <c r="AF146" s="135">
        <f t="shared" si="238"/>
        <v>0</v>
      </c>
      <c r="AG146" s="131">
        <f t="shared" si="238"/>
        <v>0</v>
      </c>
      <c r="AH146" s="131">
        <f t="shared" si="238"/>
        <v>0</v>
      </c>
      <c r="AI146" s="133">
        <f t="shared" si="238"/>
        <v>0</v>
      </c>
      <c r="AJ146" s="133">
        <f t="shared" si="238"/>
        <v>1000000000</v>
      </c>
      <c r="AK146" s="135">
        <f t="shared" si="238"/>
        <v>0</v>
      </c>
      <c r="AL146" s="135">
        <f t="shared" si="238"/>
        <v>0</v>
      </c>
      <c r="AM146" s="135">
        <f t="shared" si="238"/>
        <v>0</v>
      </c>
      <c r="AN146" s="135">
        <f t="shared" si="238"/>
        <v>960184596</v>
      </c>
      <c r="AO146" s="135">
        <f t="shared" si="238"/>
        <v>0</v>
      </c>
      <c r="AP146" s="135">
        <f t="shared" si="238"/>
        <v>0</v>
      </c>
      <c r="AQ146" s="135">
        <f t="shared" si="238"/>
        <v>0</v>
      </c>
      <c r="AR146" s="135">
        <f t="shared" si="238"/>
        <v>0</v>
      </c>
      <c r="AS146" s="135">
        <f t="shared" si="238"/>
        <v>0</v>
      </c>
      <c r="AT146" s="135">
        <f t="shared" si="238"/>
        <v>0</v>
      </c>
      <c r="AU146" s="135">
        <f t="shared" si="238"/>
        <v>0</v>
      </c>
      <c r="AV146" s="135">
        <f t="shared" si="238"/>
        <v>0</v>
      </c>
      <c r="AW146" s="135">
        <f t="shared" si="238"/>
        <v>960184596</v>
      </c>
      <c r="AX146" s="135">
        <f t="shared" si="238"/>
        <v>0</v>
      </c>
      <c r="AY146" s="131">
        <f t="shared" si="238"/>
        <v>0</v>
      </c>
      <c r="AZ146" s="133">
        <f t="shared" si="238"/>
        <v>0</v>
      </c>
      <c r="BA146" s="135">
        <f t="shared" si="238"/>
        <v>0</v>
      </c>
      <c r="BB146" s="135">
        <f t="shared" si="238"/>
        <v>0</v>
      </c>
      <c r="BC146" s="135">
        <f t="shared" si="238"/>
        <v>0</v>
      </c>
      <c r="BD146" s="135">
        <f t="shared" si="238"/>
        <v>0</v>
      </c>
      <c r="BE146" s="135">
        <f t="shared" si="238"/>
        <v>0</v>
      </c>
      <c r="BF146" s="135">
        <f t="shared" si="238"/>
        <v>0</v>
      </c>
      <c r="BG146" s="135">
        <f t="shared" si="238"/>
        <v>0</v>
      </c>
      <c r="BH146" s="135">
        <f t="shared" si="238"/>
        <v>0</v>
      </c>
      <c r="BI146" s="135">
        <f t="shared" si="238"/>
        <v>0</v>
      </c>
      <c r="BJ146" s="135">
        <f t="shared" si="238"/>
        <v>0</v>
      </c>
      <c r="BK146" s="135">
        <f t="shared" si="238"/>
        <v>0</v>
      </c>
      <c r="BL146" s="135">
        <f t="shared" si="238"/>
        <v>0</v>
      </c>
      <c r="BM146" s="135">
        <f t="shared" si="238"/>
        <v>0</v>
      </c>
      <c r="BN146" s="135">
        <f t="shared" si="238"/>
        <v>0</v>
      </c>
      <c r="BO146" s="135">
        <f t="shared" si="238"/>
        <v>0</v>
      </c>
      <c r="BP146" s="135">
        <f t="shared" si="238"/>
        <v>0</v>
      </c>
      <c r="BQ146" s="135">
        <f t="shared" si="238"/>
        <v>0</v>
      </c>
      <c r="BR146" s="135">
        <f t="shared" si="238"/>
        <v>0</v>
      </c>
      <c r="BS146" s="135">
        <f t="shared" si="238"/>
        <v>0</v>
      </c>
      <c r="BT146" s="135">
        <f t="shared" si="238"/>
        <v>0</v>
      </c>
      <c r="BU146" s="135">
        <f t="shared" si="238"/>
        <v>0</v>
      </c>
      <c r="BV146" s="135">
        <f t="shared" si="238"/>
        <v>0</v>
      </c>
      <c r="BW146" s="135">
        <f t="shared" si="238"/>
        <v>0</v>
      </c>
      <c r="BX146" s="135">
        <f t="shared" si="238"/>
        <v>0</v>
      </c>
      <c r="BY146" s="135">
        <f t="shared" si="238"/>
        <v>0</v>
      </c>
      <c r="BZ146" s="135">
        <f t="shared" si="238"/>
        <v>0</v>
      </c>
      <c r="CA146" s="135">
        <f t="shared" si="238"/>
        <v>0</v>
      </c>
      <c r="CB146" s="135">
        <f t="shared" ref="CB146:CX147" si="239">+CB147</f>
        <v>0</v>
      </c>
      <c r="CC146" s="135">
        <f t="shared" si="239"/>
        <v>0</v>
      </c>
      <c r="CD146" s="135">
        <f t="shared" si="239"/>
        <v>0</v>
      </c>
      <c r="CE146" s="135">
        <f t="shared" si="239"/>
        <v>0</v>
      </c>
      <c r="CF146" s="135">
        <f t="shared" si="239"/>
        <v>0</v>
      </c>
      <c r="CG146" s="135">
        <f t="shared" si="239"/>
        <v>0</v>
      </c>
      <c r="CH146" s="135">
        <f t="shared" si="239"/>
        <v>0</v>
      </c>
      <c r="CI146" s="135">
        <f t="shared" si="239"/>
        <v>0</v>
      </c>
      <c r="CJ146" s="135">
        <f t="shared" si="239"/>
        <v>0</v>
      </c>
      <c r="CK146" s="135">
        <f t="shared" si="203"/>
        <v>39815404</v>
      </c>
      <c r="CL146" s="135">
        <f t="shared" si="164"/>
        <v>960184596</v>
      </c>
      <c r="CM146" s="135">
        <f t="shared" si="165"/>
        <v>0</v>
      </c>
      <c r="CN146" s="135">
        <f t="shared" si="166"/>
        <v>0</v>
      </c>
      <c r="CO146" s="66"/>
      <c r="CP146" s="77">
        <f t="shared" si="239"/>
        <v>1000000000</v>
      </c>
      <c r="CQ146" s="77">
        <f t="shared" si="167"/>
        <v>0</v>
      </c>
      <c r="CR146" s="77">
        <f t="shared" si="239"/>
        <v>960184596</v>
      </c>
      <c r="CS146" s="77">
        <f t="shared" si="239"/>
        <v>0</v>
      </c>
      <c r="CT146" s="77">
        <f t="shared" si="239"/>
        <v>0</v>
      </c>
      <c r="CU146" s="77">
        <f t="shared" si="223"/>
        <v>0</v>
      </c>
      <c r="CV146" s="77">
        <f t="shared" si="239"/>
        <v>0</v>
      </c>
      <c r="CW146" s="77">
        <f t="shared" si="239"/>
        <v>0</v>
      </c>
      <c r="CX146" s="77">
        <f t="shared" si="239"/>
        <v>0</v>
      </c>
      <c r="CY146" s="72">
        <f>+CX146-CJ146</f>
        <v>0</v>
      </c>
      <c r="DA146" s="77">
        <f t="shared" ref="DA146:DI147" si="240">+DA147</f>
        <v>1000000000</v>
      </c>
      <c r="DB146" s="77"/>
      <c r="DC146" s="77">
        <f t="shared" si="240"/>
        <v>960184596</v>
      </c>
      <c r="DD146" s="77">
        <f t="shared" si="240"/>
        <v>0</v>
      </c>
      <c r="DE146" s="77">
        <f t="shared" si="240"/>
        <v>0</v>
      </c>
      <c r="DF146" s="77">
        <f t="shared" si="161"/>
        <v>0</v>
      </c>
      <c r="DG146" s="77">
        <f t="shared" si="240"/>
        <v>0</v>
      </c>
      <c r="DH146" s="77">
        <f t="shared" si="240"/>
        <v>0</v>
      </c>
      <c r="DI146" s="77">
        <f t="shared" si="240"/>
        <v>0</v>
      </c>
      <c r="DJ146" s="72">
        <f>+DI146-CU146</f>
        <v>0</v>
      </c>
    </row>
    <row r="147" spans="1:114" outlineLevel="2">
      <c r="C147" s="205" t="s">
        <v>186</v>
      </c>
      <c r="D147" s="116"/>
      <c r="E147" s="159" t="s">
        <v>187</v>
      </c>
      <c r="F147" s="135">
        <f t="shared" si="237"/>
        <v>1000000000</v>
      </c>
      <c r="G147" s="133">
        <f t="shared" ref="G147:BL147" si="241">+G148</f>
        <v>0</v>
      </c>
      <c r="H147" s="135">
        <f t="shared" si="241"/>
        <v>0</v>
      </c>
      <c r="I147" s="133">
        <f t="shared" si="241"/>
        <v>0</v>
      </c>
      <c r="J147" s="133">
        <f t="shared" si="241"/>
        <v>0</v>
      </c>
      <c r="K147" s="133">
        <f t="shared" si="241"/>
        <v>0</v>
      </c>
      <c r="L147" s="131">
        <f t="shared" si="241"/>
        <v>0</v>
      </c>
      <c r="M147" s="133">
        <f t="shared" si="241"/>
        <v>0</v>
      </c>
      <c r="N147" s="131">
        <f t="shared" si="241"/>
        <v>0</v>
      </c>
      <c r="O147" s="133">
        <f t="shared" si="241"/>
        <v>0</v>
      </c>
      <c r="P147" s="133">
        <f t="shared" si="241"/>
        <v>0</v>
      </c>
      <c r="Q147" s="133">
        <f t="shared" si="241"/>
        <v>0</v>
      </c>
      <c r="R147" s="133">
        <f t="shared" si="241"/>
        <v>0</v>
      </c>
      <c r="S147" s="135">
        <f t="shared" si="241"/>
        <v>0</v>
      </c>
      <c r="T147" s="135">
        <f t="shared" si="241"/>
        <v>0</v>
      </c>
      <c r="U147" s="135">
        <f t="shared" si="241"/>
        <v>0</v>
      </c>
      <c r="V147" s="135">
        <f t="shared" si="241"/>
        <v>0</v>
      </c>
      <c r="W147" s="135">
        <f t="shared" si="241"/>
        <v>0</v>
      </c>
      <c r="X147" s="135">
        <f t="shared" si="241"/>
        <v>0</v>
      </c>
      <c r="Y147" s="135">
        <f t="shared" si="241"/>
        <v>0</v>
      </c>
      <c r="Z147" s="135">
        <f t="shared" si="241"/>
        <v>0</v>
      </c>
      <c r="AA147" s="135">
        <f t="shared" si="241"/>
        <v>0</v>
      </c>
      <c r="AB147" s="135">
        <f t="shared" si="241"/>
        <v>0</v>
      </c>
      <c r="AC147" s="135">
        <f t="shared" si="241"/>
        <v>0</v>
      </c>
      <c r="AD147" s="135">
        <f t="shared" si="241"/>
        <v>0</v>
      </c>
      <c r="AE147" s="135">
        <f t="shared" si="241"/>
        <v>0</v>
      </c>
      <c r="AF147" s="135">
        <f t="shared" si="241"/>
        <v>0</v>
      </c>
      <c r="AG147" s="131">
        <f t="shared" si="241"/>
        <v>0</v>
      </c>
      <c r="AH147" s="131">
        <f t="shared" si="241"/>
        <v>0</v>
      </c>
      <c r="AI147" s="133">
        <f t="shared" si="241"/>
        <v>0</v>
      </c>
      <c r="AJ147" s="133">
        <f t="shared" si="241"/>
        <v>1000000000</v>
      </c>
      <c r="AK147" s="135">
        <f t="shared" si="241"/>
        <v>0</v>
      </c>
      <c r="AL147" s="135">
        <f t="shared" si="241"/>
        <v>0</v>
      </c>
      <c r="AM147" s="135">
        <f t="shared" si="241"/>
        <v>0</v>
      </c>
      <c r="AN147" s="135">
        <f t="shared" si="241"/>
        <v>960184596</v>
      </c>
      <c r="AO147" s="135">
        <f t="shared" si="241"/>
        <v>0</v>
      </c>
      <c r="AP147" s="135">
        <f t="shared" si="241"/>
        <v>0</v>
      </c>
      <c r="AQ147" s="135">
        <f t="shared" si="241"/>
        <v>0</v>
      </c>
      <c r="AR147" s="135">
        <f t="shared" si="241"/>
        <v>0</v>
      </c>
      <c r="AS147" s="135">
        <f t="shared" si="241"/>
        <v>0</v>
      </c>
      <c r="AT147" s="135">
        <f t="shared" si="241"/>
        <v>0</v>
      </c>
      <c r="AU147" s="135">
        <f t="shared" si="241"/>
        <v>0</v>
      </c>
      <c r="AV147" s="135">
        <f t="shared" si="241"/>
        <v>0</v>
      </c>
      <c r="AW147" s="135">
        <f t="shared" si="241"/>
        <v>960184596</v>
      </c>
      <c r="AX147" s="135">
        <f t="shared" si="241"/>
        <v>0</v>
      </c>
      <c r="AY147" s="131">
        <f t="shared" si="241"/>
        <v>0</v>
      </c>
      <c r="AZ147" s="133">
        <f t="shared" si="241"/>
        <v>0</v>
      </c>
      <c r="BA147" s="135">
        <f t="shared" si="241"/>
        <v>0</v>
      </c>
      <c r="BB147" s="135">
        <f t="shared" si="241"/>
        <v>0</v>
      </c>
      <c r="BC147" s="135">
        <f t="shared" si="241"/>
        <v>0</v>
      </c>
      <c r="BD147" s="135">
        <f t="shared" si="241"/>
        <v>0</v>
      </c>
      <c r="BE147" s="135">
        <f t="shared" si="241"/>
        <v>0</v>
      </c>
      <c r="BF147" s="135">
        <f t="shared" si="241"/>
        <v>0</v>
      </c>
      <c r="BG147" s="135">
        <f t="shared" si="241"/>
        <v>0</v>
      </c>
      <c r="BH147" s="135">
        <f t="shared" si="241"/>
        <v>0</v>
      </c>
      <c r="BI147" s="135">
        <f t="shared" si="241"/>
        <v>0</v>
      </c>
      <c r="BJ147" s="135">
        <f t="shared" si="241"/>
        <v>0</v>
      </c>
      <c r="BK147" s="135">
        <f t="shared" si="241"/>
        <v>0</v>
      </c>
      <c r="BL147" s="135">
        <f t="shared" si="241"/>
        <v>0</v>
      </c>
      <c r="BM147" s="135">
        <f t="shared" si="238"/>
        <v>0</v>
      </c>
      <c r="BN147" s="135">
        <f t="shared" si="238"/>
        <v>0</v>
      </c>
      <c r="BO147" s="135">
        <f t="shared" si="238"/>
        <v>0</v>
      </c>
      <c r="BP147" s="135">
        <f t="shared" si="238"/>
        <v>0</v>
      </c>
      <c r="BQ147" s="135">
        <f t="shared" si="238"/>
        <v>0</v>
      </c>
      <c r="BR147" s="135">
        <f t="shared" si="238"/>
        <v>0</v>
      </c>
      <c r="BS147" s="135">
        <f t="shared" si="238"/>
        <v>0</v>
      </c>
      <c r="BT147" s="135">
        <f t="shared" si="238"/>
        <v>0</v>
      </c>
      <c r="BU147" s="135">
        <f t="shared" si="238"/>
        <v>0</v>
      </c>
      <c r="BV147" s="135">
        <f t="shared" si="238"/>
        <v>0</v>
      </c>
      <c r="BW147" s="135">
        <f t="shared" si="238"/>
        <v>0</v>
      </c>
      <c r="BX147" s="135">
        <f t="shared" si="238"/>
        <v>0</v>
      </c>
      <c r="BY147" s="135">
        <f t="shared" si="238"/>
        <v>0</v>
      </c>
      <c r="BZ147" s="135">
        <f t="shared" si="238"/>
        <v>0</v>
      </c>
      <c r="CA147" s="135">
        <f t="shared" si="238"/>
        <v>0</v>
      </c>
      <c r="CB147" s="135">
        <f t="shared" si="239"/>
        <v>0</v>
      </c>
      <c r="CC147" s="135">
        <f t="shared" si="239"/>
        <v>0</v>
      </c>
      <c r="CD147" s="135">
        <f t="shared" si="239"/>
        <v>0</v>
      </c>
      <c r="CE147" s="135">
        <f t="shared" si="239"/>
        <v>0</v>
      </c>
      <c r="CF147" s="135">
        <f t="shared" si="239"/>
        <v>0</v>
      </c>
      <c r="CG147" s="135">
        <f t="shared" si="239"/>
        <v>0</v>
      </c>
      <c r="CH147" s="135">
        <f t="shared" si="239"/>
        <v>0</v>
      </c>
      <c r="CI147" s="135">
        <f t="shared" si="239"/>
        <v>0</v>
      </c>
      <c r="CJ147" s="135">
        <f t="shared" si="239"/>
        <v>0</v>
      </c>
      <c r="CK147" s="135">
        <f t="shared" si="203"/>
        <v>39815404</v>
      </c>
      <c r="CL147" s="135">
        <f t="shared" si="164"/>
        <v>960184596</v>
      </c>
      <c r="CM147" s="135">
        <f t="shared" si="165"/>
        <v>0</v>
      </c>
      <c r="CN147" s="135">
        <f t="shared" si="166"/>
        <v>0</v>
      </c>
      <c r="CO147" s="66"/>
      <c r="CP147" s="77">
        <f t="shared" si="239"/>
        <v>1000000000</v>
      </c>
      <c r="CQ147" s="77">
        <f t="shared" si="167"/>
        <v>0</v>
      </c>
      <c r="CR147" s="77">
        <f t="shared" si="239"/>
        <v>960184596</v>
      </c>
      <c r="CS147" s="77">
        <f t="shared" si="239"/>
        <v>0</v>
      </c>
      <c r="CT147" s="77">
        <f t="shared" si="239"/>
        <v>0</v>
      </c>
      <c r="CU147" s="77">
        <f t="shared" si="223"/>
        <v>0</v>
      </c>
      <c r="CV147" s="77">
        <f t="shared" si="239"/>
        <v>0</v>
      </c>
      <c r="CW147" s="77">
        <f t="shared" si="239"/>
        <v>0</v>
      </c>
      <c r="CX147" s="77">
        <f t="shared" si="239"/>
        <v>0</v>
      </c>
      <c r="CY147" s="72">
        <f>+CX147-CJ147</f>
        <v>0</v>
      </c>
      <c r="DA147" s="77">
        <f t="shared" si="240"/>
        <v>1000000000</v>
      </c>
      <c r="DB147" s="77"/>
      <c r="DC147" s="77">
        <f t="shared" si="240"/>
        <v>960184596</v>
      </c>
      <c r="DD147" s="77">
        <f t="shared" si="240"/>
        <v>0</v>
      </c>
      <c r="DE147" s="77">
        <f t="shared" si="240"/>
        <v>0</v>
      </c>
      <c r="DF147" s="77">
        <f t="shared" si="161"/>
        <v>0</v>
      </c>
      <c r="DG147" s="77">
        <f t="shared" si="240"/>
        <v>0</v>
      </c>
      <c r="DH147" s="77">
        <f t="shared" si="240"/>
        <v>0</v>
      </c>
      <c r="DI147" s="77">
        <f t="shared" si="240"/>
        <v>0</v>
      </c>
      <c r="DJ147" s="72">
        <f>+DI147-CU147</f>
        <v>0</v>
      </c>
    </row>
    <row r="148" spans="1:114" outlineLevel="2">
      <c r="A148" s="64" t="s">
        <v>17</v>
      </c>
      <c r="B148" s="64" t="str">
        <f>+C148&amp;D148</f>
        <v>A 3-5-3-4410</v>
      </c>
      <c r="C148" s="204" t="s">
        <v>90</v>
      </c>
      <c r="D148" s="157">
        <v>10</v>
      </c>
      <c r="E148" s="158" t="s">
        <v>385</v>
      </c>
      <c r="F148" s="129">
        <v>1000000000</v>
      </c>
      <c r="G148" s="127">
        <v>0</v>
      </c>
      <c r="H148" s="129">
        <v>0</v>
      </c>
      <c r="I148" s="127"/>
      <c r="J148" s="127"/>
      <c r="K148" s="127"/>
      <c r="L148" s="130"/>
      <c r="M148" s="133"/>
      <c r="N148" s="131"/>
      <c r="O148" s="133"/>
      <c r="P148" s="133"/>
      <c r="Q148" s="127"/>
      <c r="R148" s="127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27">
        <f t="shared" si="204"/>
        <v>0</v>
      </c>
      <c r="AF148" s="129">
        <f t="shared" si="205"/>
        <v>0</v>
      </c>
      <c r="AG148" s="130"/>
      <c r="AH148" s="130"/>
      <c r="AI148" s="127"/>
      <c r="AJ148" s="127">
        <f>+F148-AE148+AF148</f>
        <v>1000000000</v>
      </c>
      <c r="AK148" s="187">
        <v>0</v>
      </c>
      <c r="AL148" s="181">
        <v>0</v>
      </c>
      <c r="AM148" s="181">
        <v>0</v>
      </c>
      <c r="AN148" s="127">
        <v>960184596</v>
      </c>
      <c r="AO148" s="127">
        <v>0</v>
      </c>
      <c r="AP148" s="127">
        <v>0</v>
      </c>
      <c r="AQ148" s="127"/>
      <c r="AR148" s="127"/>
      <c r="AS148" s="127"/>
      <c r="AT148" s="127"/>
      <c r="AU148" s="127"/>
      <c r="AV148" s="127"/>
      <c r="AW148" s="129">
        <f>+SUM(AK148:AV148)</f>
        <v>960184596</v>
      </c>
      <c r="AX148" s="129">
        <v>0</v>
      </c>
      <c r="AY148" s="130"/>
      <c r="AZ148" s="127">
        <v>0</v>
      </c>
      <c r="BA148" s="130">
        <v>0</v>
      </c>
      <c r="BB148" s="130">
        <v>0</v>
      </c>
      <c r="BC148" s="130">
        <v>0</v>
      </c>
      <c r="BD148" s="130"/>
      <c r="BE148" s="130"/>
      <c r="BF148" s="130"/>
      <c r="BG148" s="130"/>
      <c r="BH148" s="130"/>
      <c r="BI148" s="130"/>
      <c r="BJ148" s="127">
        <f>+SUM(AX148:BI148)</f>
        <v>0</v>
      </c>
      <c r="BK148" s="127">
        <v>0</v>
      </c>
      <c r="BL148" s="127">
        <v>0</v>
      </c>
      <c r="BM148" s="127">
        <v>0</v>
      </c>
      <c r="BN148" s="127">
        <v>0</v>
      </c>
      <c r="BO148" s="127">
        <v>0</v>
      </c>
      <c r="BP148" s="127">
        <v>0</v>
      </c>
      <c r="BQ148" s="127"/>
      <c r="BR148" s="127"/>
      <c r="BS148" s="127"/>
      <c r="BT148" s="127"/>
      <c r="BU148" s="127"/>
      <c r="BV148" s="127"/>
      <c r="BW148" s="127">
        <f>+SUM(BK148:BV148)</f>
        <v>0</v>
      </c>
      <c r="BX148" s="127">
        <v>0</v>
      </c>
      <c r="BY148" s="127">
        <v>0</v>
      </c>
      <c r="BZ148" s="127">
        <v>0</v>
      </c>
      <c r="CA148" s="127">
        <v>0</v>
      </c>
      <c r="CB148" s="127">
        <v>0</v>
      </c>
      <c r="CC148" s="127">
        <v>0</v>
      </c>
      <c r="CD148" s="127"/>
      <c r="CE148" s="127"/>
      <c r="CF148" s="127"/>
      <c r="CG148" s="127"/>
      <c r="CH148" s="127"/>
      <c r="CI148" s="127"/>
      <c r="CJ148" s="127">
        <f>+SUM(BX148:CI148)</f>
        <v>0</v>
      </c>
      <c r="CK148" s="122">
        <f t="shared" si="203"/>
        <v>39815404</v>
      </c>
      <c r="CL148" s="122">
        <f t="shared" si="164"/>
        <v>960184596</v>
      </c>
      <c r="CM148" s="122">
        <f t="shared" si="165"/>
        <v>0</v>
      </c>
      <c r="CN148" s="122">
        <f t="shared" si="166"/>
        <v>0</v>
      </c>
      <c r="CO148" s="66"/>
      <c r="CP148" s="72">
        <v>1000000000</v>
      </c>
      <c r="CQ148" s="72">
        <f t="shared" si="167"/>
        <v>0</v>
      </c>
      <c r="CR148" s="72">
        <v>960184596</v>
      </c>
      <c r="CS148" s="72">
        <f>+AW148-CR148</f>
        <v>0</v>
      </c>
      <c r="CT148" s="72">
        <v>0</v>
      </c>
      <c r="CU148" s="72">
        <f t="shared" si="223"/>
        <v>0</v>
      </c>
      <c r="CV148" s="72">
        <v>0</v>
      </c>
      <c r="CW148" s="72">
        <f>+BW148-CV148</f>
        <v>0</v>
      </c>
      <c r="CX148" s="72">
        <v>0</v>
      </c>
      <c r="CY148" s="72">
        <f>+CJ148-CX148</f>
        <v>0</v>
      </c>
      <c r="DA148" s="71">
        <v>1000000000</v>
      </c>
      <c r="DB148" s="71">
        <f>+DA148-AJ148</f>
        <v>0</v>
      </c>
      <c r="DC148" s="71">
        <v>960184596</v>
      </c>
      <c r="DD148" s="71">
        <f>+DC148-AW148</f>
        <v>0</v>
      </c>
      <c r="DE148" s="71">
        <v>0</v>
      </c>
      <c r="DF148" s="71">
        <f>+DE148-BJ148</f>
        <v>0</v>
      </c>
      <c r="DG148" s="71">
        <v>0</v>
      </c>
      <c r="DH148" s="71">
        <f>+DG148-BW148</f>
        <v>0</v>
      </c>
      <c r="DI148" s="71">
        <v>0</v>
      </c>
      <c r="DJ148" s="71">
        <f>+DI148-CJ148</f>
        <v>0</v>
      </c>
    </row>
    <row r="149" spans="1:114" outlineLevel="2">
      <c r="C149" s="205" t="s">
        <v>188</v>
      </c>
      <c r="D149" s="116"/>
      <c r="E149" s="159" t="s">
        <v>3</v>
      </c>
      <c r="F149" s="135">
        <f>+F150+F153</f>
        <v>214674900000</v>
      </c>
      <c r="G149" s="133">
        <f t="shared" ref="G149:BL149" si="242">+G150+G153</f>
        <v>0</v>
      </c>
      <c r="H149" s="135">
        <f t="shared" si="242"/>
        <v>0</v>
      </c>
      <c r="I149" s="135">
        <f t="shared" si="242"/>
        <v>0</v>
      </c>
      <c r="J149" s="135">
        <f t="shared" si="242"/>
        <v>0</v>
      </c>
      <c r="K149" s="133">
        <f t="shared" si="242"/>
        <v>0</v>
      </c>
      <c r="L149" s="131">
        <f t="shared" si="242"/>
        <v>0</v>
      </c>
      <c r="M149" s="133">
        <f t="shared" si="242"/>
        <v>4494000000</v>
      </c>
      <c r="N149" s="131">
        <f t="shared" si="242"/>
        <v>33540000000</v>
      </c>
      <c r="O149" s="133">
        <f t="shared" si="242"/>
        <v>0</v>
      </c>
      <c r="P149" s="133">
        <f t="shared" si="242"/>
        <v>0</v>
      </c>
      <c r="Q149" s="133">
        <f t="shared" si="242"/>
        <v>0</v>
      </c>
      <c r="R149" s="133">
        <f t="shared" si="242"/>
        <v>0</v>
      </c>
      <c r="S149" s="135">
        <f t="shared" si="242"/>
        <v>0</v>
      </c>
      <c r="T149" s="135">
        <f t="shared" si="242"/>
        <v>0</v>
      </c>
      <c r="U149" s="135">
        <f t="shared" si="242"/>
        <v>0</v>
      </c>
      <c r="V149" s="135">
        <f t="shared" si="242"/>
        <v>0</v>
      </c>
      <c r="W149" s="135">
        <f t="shared" si="242"/>
        <v>0</v>
      </c>
      <c r="X149" s="135">
        <f t="shared" si="242"/>
        <v>0</v>
      </c>
      <c r="Y149" s="135">
        <f t="shared" si="242"/>
        <v>0</v>
      </c>
      <c r="Z149" s="135">
        <f t="shared" si="242"/>
        <v>0</v>
      </c>
      <c r="AA149" s="135">
        <f t="shared" si="242"/>
        <v>0</v>
      </c>
      <c r="AB149" s="135">
        <f t="shared" si="242"/>
        <v>0</v>
      </c>
      <c r="AC149" s="135">
        <f t="shared" si="242"/>
        <v>0</v>
      </c>
      <c r="AD149" s="135">
        <f t="shared" si="242"/>
        <v>0</v>
      </c>
      <c r="AE149" s="135">
        <f t="shared" si="242"/>
        <v>4494000000</v>
      </c>
      <c r="AF149" s="135">
        <f t="shared" si="242"/>
        <v>33540000000</v>
      </c>
      <c r="AG149" s="131">
        <f t="shared" si="242"/>
        <v>0</v>
      </c>
      <c r="AH149" s="131">
        <f t="shared" si="242"/>
        <v>0</v>
      </c>
      <c r="AI149" s="133">
        <f t="shared" si="242"/>
        <v>0</v>
      </c>
      <c r="AJ149" s="133">
        <f t="shared" si="242"/>
        <v>243720900000</v>
      </c>
      <c r="AK149" s="135">
        <f t="shared" si="242"/>
        <v>157000587168</v>
      </c>
      <c r="AL149" s="135">
        <f t="shared" si="242"/>
        <v>2136126096</v>
      </c>
      <c r="AM149" s="135">
        <f t="shared" si="242"/>
        <v>711107567</v>
      </c>
      <c r="AN149" s="135">
        <f t="shared" si="242"/>
        <v>1440450279</v>
      </c>
      <c r="AO149" s="135">
        <f t="shared" si="242"/>
        <v>164344196</v>
      </c>
      <c r="AP149" s="135">
        <f t="shared" si="242"/>
        <v>99308243</v>
      </c>
      <c r="AQ149" s="135">
        <f t="shared" si="242"/>
        <v>0</v>
      </c>
      <c r="AR149" s="135">
        <f t="shared" si="242"/>
        <v>0</v>
      </c>
      <c r="AS149" s="135">
        <f t="shared" si="242"/>
        <v>0</v>
      </c>
      <c r="AT149" s="135">
        <f t="shared" si="242"/>
        <v>0</v>
      </c>
      <c r="AU149" s="135">
        <f t="shared" si="242"/>
        <v>0</v>
      </c>
      <c r="AV149" s="135">
        <f t="shared" si="242"/>
        <v>0</v>
      </c>
      <c r="AW149" s="135">
        <f t="shared" si="242"/>
        <v>161551923549</v>
      </c>
      <c r="AX149" s="135">
        <f t="shared" si="242"/>
        <v>140097803325</v>
      </c>
      <c r="AY149" s="131">
        <f t="shared" si="242"/>
        <v>5431180374</v>
      </c>
      <c r="AZ149" s="133">
        <f t="shared" si="242"/>
        <v>820391671</v>
      </c>
      <c r="BA149" s="135">
        <f t="shared" si="242"/>
        <v>9520553629</v>
      </c>
      <c r="BB149" s="135">
        <f t="shared" si="242"/>
        <v>1133109720</v>
      </c>
      <c r="BC149" s="135">
        <f t="shared" si="242"/>
        <v>1692120227</v>
      </c>
      <c r="BD149" s="135">
        <f t="shared" si="242"/>
        <v>0</v>
      </c>
      <c r="BE149" s="135">
        <f t="shared" si="242"/>
        <v>0</v>
      </c>
      <c r="BF149" s="135">
        <f t="shared" si="242"/>
        <v>0</v>
      </c>
      <c r="BG149" s="135">
        <f t="shared" si="242"/>
        <v>0</v>
      </c>
      <c r="BH149" s="135">
        <f t="shared" si="242"/>
        <v>0</v>
      </c>
      <c r="BI149" s="135">
        <f t="shared" si="242"/>
        <v>0</v>
      </c>
      <c r="BJ149" s="135">
        <f t="shared" si="242"/>
        <v>158695158946</v>
      </c>
      <c r="BK149" s="135">
        <f t="shared" si="242"/>
        <v>3400000</v>
      </c>
      <c r="BL149" s="135">
        <f t="shared" si="242"/>
        <v>14819180654</v>
      </c>
      <c r="BM149" s="135">
        <f t="shared" ref="BM149:CW149" si="243">+BM150+BM153</f>
        <v>18668543145</v>
      </c>
      <c r="BN149" s="135">
        <f t="shared" si="243"/>
        <v>22441565235</v>
      </c>
      <c r="BO149" s="135">
        <f t="shared" si="243"/>
        <v>19738057114</v>
      </c>
      <c r="BP149" s="135">
        <f t="shared" si="243"/>
        <v>16494065880</v>
      </c>
      <c r="BQ149" s="135">
        <f t="shared" si="243"/>
        <v>0</v>
      </c>
      <c r="BR149" s="135">
        <f t="shared" si="243"/>
        <v>0</v>
      </c>
      <c r="BS149" s="135">
        <f t="shared" si="243"/>
        <v>0</v>
      </c>
      <c r="BT149" s="135">
        <f t="shared" si="243"/>
        <v>0</v>
      </c>
      <c r="BU149" s="135">
        <f t="shared" si="243"/>
        <v>0</v>
      </c>
      <c r="BV149" s="135">
        <f t="shared" si="243"/>
        <v>0</v>
      </c>
      <c r="BW149" s="135">
        <f t="shared" si="243"/>
        <v>92164812028</v>
      </c>
      <c r="BX149" s="135">
        <f t="shared" si="243"/>
        <v>3400000</v>
      </c>
      <c r="BY149" s="135">
        <f t="shared" si="243"/>
        <v>13122629494</v>
      </c>
      <c r="BZ149" s="135">
        <f t="shared" si="243"/>
        <v>20029802999</v>
      </c>
      <c r="CA149" s="135">
        <f t="shared" si="243"/>
        <v>16525363709</v>
      </c>
      <c r="CB149" s="135">
        <f t="shared" si="243"/>
        <v>25038377887</v>
      </c>
      <c r="CC149" s="135">
        <f t="shared" si="243"/>
        <v>17197687313</v>
      </c>
      <c r="CD149" s="135">
        <f t="shared" si="243"/>
        <v>0</v>
      </c>
      <c r="CE149" s="135">
        <f t="shared" si="243"/>
        <v>0</v>
      </c>
      <c r="CF149" s="135">
        <f t="shared" si="243"/>
        <v>0</v>
      </c>
      <c r="CG149" s="135">
        <f t="shared" si="243"/>
        <v>0</v>
      </c>
      <c r="CH149" s="135">
        <f t="shared" si="243"/>
        <v>0</v>
      </c>
      <c r="CI149" s="135">
        <f t="shared" si="243"/>
        <v>0</v>
      </c>
      <c r="CJ149" s="135">
        <f t="shared" si="243"/>
        <v>91917261402</v>
      </c>
      <c r="CK149" s="135">
        <f t="shared" si="203"/>
        <v>82168976451</v>
      </c>
      <c r="CL149" s="135">
        <f t="shared" si="164"/>
        <v>2856764603</v>
      </c>
      <c r="CM149" s="135">
        <f t="shared" si="165"/>
        <v>66530346918</v>
      </c>
      <c r="CN149" s="135">
        <f t="shared" si="166"/>
        <v>247550626</v>
      </c>
      <c r="CO149" s="66"/>
      <c r="CP149" s="77">
        <f t="shared" si="243"/>
        <v>243720900000</v>
      </c>
      <c r="CQ149" s="77">
        <f t="shared" si="167"/>
        <v>0</v>
      </c>
      <c r="CR149" s="77">
        <f>+CR150+CR153</f>
        <v>161551923549</v>
      </c>
      <c r="CS149" s="77">
        <f t="shared" si="243"/>
        <v>0</v>
      </c>
      <c r="CT149" s="77">
        <f>+CT150+CT153</f>
        <v>158695158946</v>
      </c>
      <c r="CU149" s="77">
        <f t="shared" si="223"/>
        <v>0</v>
      </c>
      <c r="CV149" s="77">
        <f>+CV150+CV153</f>
        <v>92164812028</v>
      </c>
      <c r="CW149" s="77">
        <f t="shared" si="243"/>
        <v>0</v>
      </c>
      <c r="CX149" s="77">
        <f>+CX150+CX153</f>
        <v>91917261402</v>
      </c>
      <c r="CY149" s="72">
        <f>+CX149-CJ149</f>
        <v>0</v>
      </c>
      <c r="DA149" s="77">
        <f t="shared" ref="DA149" si="244">+DA150+DA153</f>
        <v>243720900000</v>
      </c>
      <c r="DB149" s="77"/>
      <c r="DC149" s="77">
        <f>+DC150+DC153</f>
        <v>161551923549</v>
      </c>
      <c r="DD149" s="77">
        <f t="shared" ref="DD149" si="245">+DD150+DD153</f>
        <v>0</v>
      </c>
      <c r="DE149" s="77">
        <f>+DE150+DE153</f>
        <v>158695158946</v>
      </c>
      <c r="DF149" s="71">
        <f>+DE149-BJ149</f>
        <v>0</v>
      </c>
      <c r="DG149" s="77">
        <f>+DG150+DG153</f>
        <v>92164812028</v>
      </c>
      <c r="DH149" s="77">
        <f t="shared" ref="DH149" si="246">+DH150+DH153</f>
        <v>0</v>
      </c>
      <c r="DI149" s="77">
        <f>+DI150+DI153</f>
        <v>91917261402</v>
      </c>
      <c r="DJ149" s="71">
        <f>+DI149-CJ149</f>
        <v>0</v>
      </c>
    </row>
    <row r="150" spans="1:114" s="73" customFormat="1" outlineLevel="3">
      <c r="A150" s="228" t="s">
        <v>18</v>
      </c>
      <c r="C150" s="205" t="s">
        <v>190</v>
      </c>
      <c r="D150" s="116"/>
      <c r="E150" s="159" t="s">
        <v>446</v>
      </c>
      <c r="F150" s="135">
        <f>+F151+F152</f>
        <v>77000000</v>
      </c>
      <c r="G150" s="133">
        <f t="shared" ref="G150:BL150" si="247">+G151+G152</f>
        <v>0</v>
      </c>
      <c r="H150" s="135">
        <f t="shared" si="247"/>
        <v>0</v>
      </c>
      <c r="I150" s="135">
        <f t="shared" si="247"/>
        <v>0</v>
      </c>
      <c r="J150" s="135">
        <f t="shared" si="247"/>
        <v>0</v>
      </c>
      <c r="K150" s="133">
        <f t="shared" si="247"/>
        <v>0</v>
      </c>
      <c r="L150" s="131">
        <f t="shared" si="247"/>
        <v>0</v>
      </c>
      <c r="M150" s="133">
        <f t="shared" si="247"/>
        <v>0</v>
      </c>
      <c r="N150" s="131">
        <f t="shared" si="247"/>
        <v>40000000</v>
      </c>
      <c r="O150" s="133">
        <f t="shared" si="247"/>
        <v>0</v>
      </c>
      <c r="P150" s="133">
        <f t="shared" si="247"/>
        <v>0</v>
      </c>
      <c r="Q150" s="133">
        <f t="shared" si="247"/>
        <v>0</v>
      </c>
      <c r="R150" s="133">
        <f t="shared" si="247"/>
        <v>0</v>
      </c>
      <c r="S150" s="135">
        <f t="shared" si="247"/>
        <v>0</v>
      </c>
      <c r="T150" s="135">
        <f t="shared" si="247"/>
        <v>0</v>
      </c>
      <c r="U150" s="135">
        <f t="shared" si="247"/>
        <v>0</v>
      </c>
      <c r="V150" s="135">
        <f t="shared" si="247"/>
        <v>0</v>
      </c>
      <c r="W150" s="135">
        <f t="shared" si="247"/>
        <v>0</v>
      </c>
      <c r="X150" s="135">
        <f t="shared" si="247"/>
        <v>0</v>
      </c>
      <c r="Y150" s="135">
        <f t="shared" si="247"/>
        <v>0</v>
      </c>
      <c r="Z150" s="135">
        <f t="shared" si="247"/>
        <v>0</v>
      </c>
      <c r="AA150" s="135">
        <f t="shared" si="247"/>
        <v>0</v>
      </c>
      <c r="AB150" s="135">
        <f t="shared" si="247"/>
        <v>0</v>
      </c>
      <c r="AC150" s="135">
        <f t="shared" si="247"/>
        <v>0</v>
      </c>
      <c r="AD150" s="135">
        <f t="shared" si="247"/>
        <v>0</v>
      </c>
      <c r="AE150" s="135">
        <f t="shared" si="247"/>
        <v>0</v>
      </c>
      <c r="AF150" s="135">
        <f t="shared" si="247"/>
        <v>40000000</v>
      </c>
      <c r="AG150" s="131">
        <f t="shared" si="247"/>
        <v>0</v>
      </c>
      <c r="AH150" s="131">
        <f t="shared" si="247"/>
        <v>0</v>
      </c>
      <c r="AI150" s="133">
        <f t="shared" si="247"/>
        <v>0</v>
      </c>
      <c r="AJ150" s="133">
        <f t="shared" si="247"/>
        <v>117000000</v>
      </c>
      <c r="AK150" s="135">
        <f t="shared" si="247"/>
        <v>0</v>
      </c>
      <c r="AL150" s="135">
        <f t="shared" si="247"/>
        <v>0</v>
      </c>
      <c r="AM150" s="135">
        <f t="shared" si="247"/>
        <v>500000</v>
      </c>
      <c r="AN150" s="135">
        <f t="shared" si="247"/>
        <v>0</v>
      </c>
      <c r="AO150" s="135">
        <f t="shared" si="247"/>
        <v>106578382</v>
      </c>
      <c r="AP150" s="135">
        <f t="shared" si="247"/>
        <v>656450</v>
      </c>
      <c r="AQ150" s="135">
        <f t="shared" si="247"/>
        <v>0</v>
      </c>
      <c r="AR150" s="135">
        <f t="shared" si="247"/>
        <v>0</v>
      </c>
      <c r="AS150" s="135">
        <f t="shared" si="247"/>
        <v>0</v>
      </c>
      <c r="AT150" s="135">
        <f t="shared" si="247"/>
        <v>0</v>
      </c>
      <c r="AU150" s="135">
        <f t="shared" si="247"/>
        <v>0</v>
      </c>
      <c r="AV150" s="135">
        <f t="shared" si="247"/>
        <v>0</v>
      </c>
      <c r="AW150" s="135">
        <f t="shared" si="247"/>
        <v>107734832</v>
      </c>
      <c r="AX150" s="135">
        <f t="shared" si="247"/>
        <v>0</v>
      </c>
      <c r="AY150" s="131">
        <f t="shared" si="247"/>
        <v>0</v>
      </c>
      <c r="AZ150" s="133">
        <f t="shared" si="247"/>
        <v>500000</v>
      </c>
      <c r="BA150" s="135">
        <f t="shared" si="247"/>
        <v>0</v>
      </c>
      <c r="BB150" s="135">
        <f t="shared" si="247"/>
        <v>0</v>
      </c>
      <c r="BC150" s="135">
        <f t="shared" si="247"/>
        <v>106578382</v>
      </c>
      <c r="BD150" s="135">
        <f t="shared" si="247"/>
        <v>0</v>
      </c>
      <c r="BE150" s="135">
        <f t="shared" si="247"/>
        <v>0</v>
      </c>
      <c r="BF150" s="135">
        <f t="shared" si="247"/>
        <v>0</v>
      </c>
      <c r="BG150" s="135">
        <f t="shared" si="247"/>
        <v>0</v>
      </c>
      <c r="BH150" s="135">
        <f t="shared" si="247"/>
        <v>0</v>
      </c>
      <c r="BI150" s="135">
        <f t="shared" si="247"/>
        <v>0</v>
      </c>
      <c r="BJ150" s="135">
        <f t="shared" si="247"/>
        <v>107078382</v>
      </c>
      <c r="BK150" s="135">
        <f t="shared" si="247"/>
        <v>0</v>
      </c>
      <c r="BL150" s="135">
        <f t="shared" si="247"/>
        <v>0</v>
      </c>
      <c r="BM150" s="135">
        <f t="shared" ref="BM150:CW150" si="248">+BM151+BM152</f>
        <v>500000</v>
      </c>
      <c r="BN150" s="135">
        <f t="shared" si="248"/>
        <v>0</v>
      </c>
      <c r="BO150" s="135">
        <f t="shared" si="248"/>
        <v>0</v>
      </c>
      <c r="BP150" s="135">
        <f t="shared" si="248"/>
        <v>0</v>
      </c>
      <c r="BQ150" s="135">
        <f t="shared" si="248"/>
        <v>0</v>
      </c>
      <c r="BR150" s="135">
        <f t="shared" si="248"/>
        <v>0</v>
      </c>
      <c r="BS150" s="135">
        <f t="shared" si="248"/>
        <v>0</v>
      </c>
      <c r="BT150" s="135">
        <f t="shared" si="248"/>
        <v>0</v>
      </c>
      <c r="BU150" s="135">
        <f t="shared" si="248"/>
        <v>0</v>
      </c>
      <c r="BV150" s="135">
        <f t="shared" si="248"/>
        <v>0</v>
      </c>
      <c r="BW150" s="135">
        <f t="shared" si="248"/>
        <v>500000</v>
      </c>
      <c r="BX150" s="135">
        <f t="shared" si="248"/>
        <v>0</v>
      </c>
      <c r="BY150" s="135">
        <f t="shared" si="248"/>
        <v>0</v>
      </c>
      <c r="BZ150" s="135">
        <f t="shared" si="248"/>
        <v>500000</v>
      </c>
      <c r="CA150" s="135">
        <f t="shared" si="248"/>
        <v>0</v>
      </c>
      <c r="CB150" s="135">
        <f t="shared" si="248"/>
        <v>0</v>
      </c>
      <c r="CC150" s="135">
        <f t="shared" si="248"/>
        <v>0</v>
      </c>
      <c r="CD150" s="135">
        <f t="shared" si="248"/>
        <v>0</v>
      </c>
      <c r="CE150" s="135">
        <f t="shared" si="248"/>
        <v>0</v>
      </c>
      <c r="CF150" s="135">
        <f t="shared" si="248"/>
        <v>0</v>
      </c>
      <c r="CG150" s="135">
        <f t="shared" si="248"/>
        <v>0</v>
      </c>
      <c r="CH150" s="135">
        <f t="shared" si="248"/>
        <v>0</v>
      </c>
      <c r="CI150" s="135">
        <f t="shared" si="248"/>
        <v>0</v>
      </c>
      <c r="CJ150" s="135">
        <f t="shared" si="248"/>
        <v>500000</v>
      </c>
      <c r="CK150" s="135">
        <f t="shared" si="203"/>
        <v>9265168</v>
      </c>
      <c r="CL150" s="135">
        <f t="shared" ref="CL150:CL187" si="249">+AW150-BJ150</f>
        <v>656450</v>
      </c>
      <c r="CM150" s="135">
        <f t="shared" ref="CM150:CM187" si="250">+BJ150-BW150</f>
        <v>106578382</v>
      </c>
      <c r="CN150" s="135">
        <f t="shared" ref="CN150:CN187" si="251">+BW150-CJ150</f>
        <v>0</v>
      </c>
      <c r="CO150" s="66"/>
      <c r="CP150" s="77">
        <f t="shared" si="248"/>
        <v>117000000</v>
      </c>
      <c r="CQ150" s="77">
        <f t="shared" ref="CQ150:CQ187" si="252">+AJ150-CP150</f>
        <v>0</v>
      </c>
      <c r="CR150" s="77">
        <f>+CR151+CR152</f>
        <v>107734832</v>
      </c>
      <c r="CS150" s="77">
        <f t="shared" si="248"/>
        <v>0</v>
      </c>
      <c r="CT150" s="77">
        <f>+CT151+CT152</f>
        <v>107078382</v>
      </c>
      <c r="CU150" s="77">
        <f t="shared" ref="CU150:CU187" si="253">+CT150-BJ150</f>
        <v>0</v>
      </c>
      <c r="CV150" s="77">
        <f>+CV151+CV152</f>
        <v>500000</v>
      </c>
      <c r="CW150" s="77">
        <f t="shared" si="248"/>
        <v>0</v>
      </c>
      <c r="CX150" s="77">
        <f>+CX151+CX152</f>
        <v>500000</v>
      </c>
      <c r="CY150" s="72">
        <f>+CX150-CJ150</f>
        <v>0</v>
      </c>
      <c r="DA150" s="71">
        <v>117000000</v>
      </c>
      <c r="DB150" s="71">
        <f>+DA150-AJ150</f>
        <v>0</v>
      </c>
      <c r="DC150" s="71">
        <v>107734832</v>
      </c>
      <c r="DD150" s="71">
        <f>+DC150-AW150</f>
        <v>0</v>
      </c>
      <c r="DE150" s="71">
        <v>107078382</v>
      </c>
      <c r="DF150" s="71">
        <f>+DE150-BJ150</f>
        <v>0</v>
      </c>
      <c r="DG150" s="71">
        <v>500000</v>
      </c>
      <c r="DH150" s="71">
        <f>+DG150-BW150</f>
        <v>0</v>
      </c>
      <c r="DI150" s="71">
        <v>500000</v>
      </c>
      <c r="DJ150" s="71">
        <f>+DI150-CJ150</f>
        <v>0</v>
      </c>
    </row>
    <row r="151" spans="1:114" ht="12.75" customHeight="1" outlineLevel="4">
      <c r="B151" s="64" t="str">
        <f>+C151&amp;D151</f>
        <v>A 3-6-1-110</v>
      </c>
      <c r="C151" s="204" t="s">
        <v>300</v>
      </c>
      <c r="D151" s="157">
        <v>10</v>
      </c>
      <c r="E151" s="158" t="s">
        <v>446</v>
      </c>
      <c r="F151" s="129">
        <v>77000000</v>
      </c>
      <c r="G151" s="127">
        <v>0</v>
      </c>
      <c r="H151" s="129">
        <v>0</v>
      </c>
      <c r="I151" s="127"/>
      <c r="J151" s="127"/>
      <c r="K151" s="127"/>
      <c r="L151" s="130"/>
      <c r="M151" s="133"/>
      <c r="N151" s="130">
        <v>40000000</v>
      </c>
      <c r="O151" s="133"/>
      <c r="P151" s="133"/>
      <c r="Q151" s="127"/>
      <c r="R151" s="127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27">
        <f t="shared" si="204"/>
        <v>0</v>
      </c>
      <c r="AF151" s="129">
        <f t="shared" si="205"/>
        <v>40000000</v>
      </c>
      <c r="AG151" s="130"/>
      <c r="AH151" s="130"/>
      <c r="AI151" s="127"/>
      <c r="AJ151" s="127">
        <f>+F151-AE151+AF151</f>
        <v>117000000</v>
      </c>
      <c r="AK151" s="187">
        <v>0</v>
      </c>
      <c r="AL151" s="181">
        <v>0</v>
      </c>
      <c r="AM151" s="181">
        <v>500000</v>
      </c>
      <c r="AN151" s="127">
        <v>0</v>
      </c>
      <c r="AO151" s="127">
        <v>106578382</v>
      </c>
      <c r="AP151" s="127">
        <v>656450</v>
      </c>
      <c r="AQ151" s="127"/>
      <c r="AR151" s="127"/>
      <c r="AS151" s="127"/>
      <c r="AT151" s="127"/>
      <c r="AU151" s="127"/>
      <c r="AV151" s="127"/>
      <c r="AW151" s="129">
        <f>+SUM(AK151:AV151)</f>
        <v>107734832</v>
      </c>
      <c r="AX151" s="129">
        <v>0</v>
      </c>
      <c r="AY151" s="130">
        <v>0</v>
      </c>
      <c r="AZ151" s="127">
        <v>500000</v>
      </c>
      <c r="BA151" s="130">
        <v>0</v>
      </c>
      <c r="BB151" s="130">
        <v>0</v>
      </c>
      <c r="BC151" s="130">
        <v>106578382</v>
      </c>
      <c r="BD151" s="130"/>
      <c r="BE151" s="130"/>
      <c r="BF151" s="130"/>
      <c r="BG151" s="130"/>
      <c r="BH151" s="130"/>
      <c r="BI151" s="130"/>
      <c r="BJ151" s="127">
        <f>+SUM(AX151:BI151)</f>
        <v>107078382</v>
      </c>
      <c r="BK151" s="127">
        <v>0</v>
      </c>
      <c r="BL151" s="127">
        <v>0</v>
      </c>
      <c r="BM151" s="127">
        <v>500000</v>
      </c>
      <c r="BN151" s="127">
        <v>0</v>
      </c>
      <c r="BO151" s="127">
        <v>0</v>
      </c>
      <c r="BP151" s="127">
        <v>0</v>
      </c>
      <c r="BQ151" s="127"/>
      <c r="BR151" s="127"/>
      <c r="BS151" s="127"/>
      <c r="BT151" s="127"/>
      <c r="BU151" s="127"/>
      <c r="BV151" s="127"/>
      <c r="BW151" s="127">
        <f>+SUM(BK151:BV151)</f>
        <v>500000</v>
      </c>
      <c r="BX151" s="127">
        <v>0</v>
      </c>
      <c r="BY151" s="127">
        <v>0</v>
      </c>
      <c r="BZ151" s="127">
        <v>500000</v>
      </c>
      <c r="CA151" s="127">
        <v>0</v>
      </c>
      <c r="CB151" s="127">
        <v>0</v>
      </c>
      <c r="CC151" s="127">
        <v>0</v>
      </c>
      <c r="CD151" s="127"/>
      <c r="CE151" s="127"/>
      <c r="CF151" s="127"/>
      <c r="CG151" s="127"/>
      <c r="CH151" s="127"/>
      <c r="CI151" s="127"/>
      <c r="CJ151" s="127">
        <f>+SUM(BX151:CI151)</f>
        <v>500000</v>
      </c>
      <c r="CK151" s="122">
        <f t="shared" si="203"/>
        <v>9265168</v>
      </c>
      <c r="CL151" s="122">
        <f t="shared" si="249"/>
        <v>656450</v>
      </c>
      <c r="CM151" s="122">
        <f t="shared" si="250"/>
        <v>106578382</v>
      </c>
      <c r="CN151" s="122">
        <f t="shared" si="251"/>
        <v>0</v>
      </c>
      <c r="CO151" s="66"/>
      <c r="CP151" s="72">
        <v>117000000</v>
      </c>
      <c r="CQ151" s="72">
        <f t="shared" si="252"/>
        <v>0</v>
      </c>
      <c r="CR151" s="72">
        <v>107734832</v>
      </c>
      <c r="CS151" s="72">
        <f>+AW151-CR151</f>
        <v>0</v>
      </c>
      <c r="CT151" s="72">
        <v>107078382</v>
      </c>
      <c r="CU151" s="72">
        <f t="shared" si="253"/>
        <v>0</v>
      </c>
      <c r="CV151" s="72">
        <v>500000</v>
      </c>
      <c r="CW151" s="72">
        <f>+BW151-CV151</f>
        <v>0</v>
      </c>
      <c r="CX151" s="72">
        <v>500000</v>
      </c>
      <c r="CY151" s="72">
        <f>+CJ151-CX151</f>
        <v>0</v>
      </c>
      <c r="DA151" s="72">
        <v>0</v>
      </c>
      <c r="DB151" s="72"/>
      <c r="DC151" s="72">
        <v>0</v>
      </c>
      <c r="DD151" s="72">
        <f>+BH151-DC151</f>
        <v>0</v>
      </c>
      <c r="DE151" s="72">
        <v>0</v>
      </c>
      <c r="DF151" s="72">
        <f t="shared" ref="DF151:DF152" si="254">+DE151-BU151</f>
        <v>0</v>
      </c>
      <c r="DG151" s="72">
        <v>0</v>
      </c>
      <c r="DH151" s="72">
        <f>+CH151-DG151</f>
        <v>0</v>
      </c>
      <c r="DI151" s="72">
        <v>0</v>
      </c>
      <c r="DJ151" s="72">
        <f>+CU151-DI151</f>
        <v>0</v>
      </c>
    </row>
    <row r="152" spans="1:114" ht="11.25" customHeight="1" outlineLevel="4">
      <c r="B152" s="64" t="str">
        <f>+C152&amp;D152</f>
        <v>A 3-6-1-111</v>
      </c>
      <c r="C152" s="204" t="s">
        <v>300</v>
      </c>
      <c r="D152" s="157">
        <v>11</v>
      </c>
      <c r="E152" s="158" t="s">
        <v>446</v>
      </c>
      <c r="F152" s="129">
        <v>0</v>
      </c>
      <c r="G152" s="127">
        <v>0</v>
      </c>
      <c r="H152" s="129">
        <v>0</v>
      </c>
      <c r="I152" s="127"/>
      <c r="J152" s="127"/>
      <c r="K152" s="127"/>
      <c r="L152" s="130"/>
      <c r="M152" s="133"/>
      <c r="N152" s="131"/>
      <c r="O152" s="133"/>
      <c r="P152" s="133"/>
      <c r="Q152" s="127"/>
      <c r="R152" s="127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27">
        <f t="shared" si="204"/>
        <v>0</v>
      </c>
      <c r="AF152" s="129">
        <f t="shared" si="205"/>
        <v>0</v>
      </c>
      <c r="AG152" s="130"/>
      <c r="AH152" s="130"/>
      <c r="AI152" s="127"/>
      <c r="AJ152" s="127">
        <f>+F152-AE152+AF152</f>
        <v>0</v>
      </c>
      <c r="AK152" s="187">
        <v>0</v>
      </c>
      <c r="AL152" s="181">
        <v>0</v>
      </c>
      <c r="AM152" s="181">
        <v>0</v>
      </c>
      <c r="AN152" s="127">
        <v>0</v>
      </c>
      <c r="AO152" s="127">
        <v>0</v>
      </c>
      <c r="AP152" s="127">
        <v>0</v>
      </c>
      <c r="AQ152" s="127"/>
      <c r="AR152" s="127"/>
      <c r="AS152" s="127"/>
      <c r="AT152" s="127"/>
      <c r="AU152" s="127"/>
      <c r="AV152" s="127"/>
      <c r="AW152" s="129">
        <f>+SUM(AK152:AV152)</f>
        <v>0</v>
      </c>
      <c r="AX152" s="129">
        <v>0</v>
      </c>
      <c r="AY152" s="130">
        <v>0</v>
      </c>
      <c r="AZ152" s="127">
        <v>0</v>
      </c>
      <c r="BA152" s="130">
        <v>0</v>
      </c>
      <c r="BB152" s="130">
        <v>0</v>
      </c>
      <c r="BC152" s="130">
        <v>0</v>
      </c>
      <c r="BD152" s="130"/>
      <c r="BE152" s="130"/>
      <c r="BF152" s="130"/>
      <c r="BG152" s="130"/>
      <c r="BH152" s="130"/>
      <c r="BI152" s="130"/>
      <c r="BJ152" s="127">
        <f>+SUM(AX152:BI152)</f>
        <v>0</v>
      </c>
      <c r="BK152" s="127">
        <v>0</v>
      </c>
      <c r="BL152" s="127">
        <v>0</v>
      </c>
      <c r="BM152" s="127">
        <v>0</v>
      </c>
      <c r="BN152" s="127">
        <v>0</v>
      </c>
      <c r="BO152" s="127">
        <v>0</v>
      </c>
      <c r="BP152" s="127">
        <v>0</v>
      </c>
      <c r="BQ152" s="127"/>
      <c r="BR152" s="127"/>
      <c r="BS152" s="127"/>
      <c r="BT152" s="127"/>
      <c r="BU152" s="127"/>
      <c r="BV152" s="127"/>
      <c r="BW152" s="127">
        <f>+SUM(BK152:BV152)</f>
        <v>0</v>
      </c>
      <c r="BX152" s="127">
        <v>0</v>
      </c>
      <c r="BY152" s="127">
        <v>0</v>
      </c>
      <c r="BZ152" s="127">
        <v>0</v>
      </c>
      <c r="CA152" s="127">
        <v>0</v>
      </c>
      <c r="CB152" s="127">
        <v>0</v>
      </c>
      <c r="CC152" s="127">
        <v>0</v>
      </c>
      <c r="CD152" s="127"/>
      <c r="CE152" s="127"/>
      <c r="CF152" s="127"/>
      <c r="CG152" s="127"/>
      <c r="CH152" s="127"/>
      <c r="CI152" s="127"/>
      <c r="CJ152" s="127">
        <f>+SUM(BX152:CI152)</f>
        <v>0</v>
      </c>
      <c r="CK152" s="122">
        <f t="shared" si="203"/>
        <v>0</v>
      </c>
      <c r="CL152" s="122">
        <f t="shared" si="249"/>
        <v>0</v>
      </c>
      <c r="CM152" s="122">
        <f t="shared" si="250"/>
        <v>0</v>
      </c>
      <c r="CN152" s="122">
        <f t="shared" si="251"/>
        <v>0</v>
      </c>
      <c r="CO152" s="66"/>
      <c r="CP152" s="72">
        <v>0</v>
      </c>
      <c r="CQ152" s="72">
        <f t="shared" si="252"/>
        <v>0</v>
      </c>
      <c r="CR152" s="72">
        <v>0</v>
      </c>
      <c r="CS152" s="72">
        <f>+AW152-CR152</f>
        <v>0</v>
      </c>
      <c r="CT152" s="72">
        <v>0</v>
      </c>
      <c r="CU152" s="72">
        <f t="shared" si="253"/>
        <v>0</v>
      </c>
      <c r="CV152" s="72">
        <v>0</v>
      </c>
      <c r="CW152" s="72">
        <f>+BW152-CV152</f>
        <v>0</v>
      </c>
      <c r="CX152" s="72">
        <v>0</v>
      </c>
      <c r="CY152" s="72">
        <f>+CJ152-CX152</f>
        <v>0</v>
      </c>
      <c r="DA152" s="72">
        <v>0</v>
      </c>
      <c r="DB152" s="72"/>
      <c r="DC152" s="72">
        <v>0</v>
      </c>
      <c r="DD152" s="72">
        <f>+BH152-DC152</f>
        <v>0</v>
      </c>
      <c r="DE152" s="72">
        <v>0</v>
      </c>
      <c r="DF152" s="72">
        <f t="shared" si="254"/>
        <v>0</v>
      </c>
      <c r="DG152" s="72">
        <v>0</v>
      </c>
      <c r="DH152" s="72">
        <f>+CH152-DG152</f>
        <v>0</v>
      </c>
      <c r="DI152" s="72">
        <v>0</v>
      </c>
      <c r="DJ152" s="72">
        <f>+CU152-DI152</f>
        <v>0</v>
      </c>
    </row>
    <row r="153" spans="1:114" ht="11.25" customHeight="1" outlineLevel="3">
      <c r="C153" s="204" t="s">
        <v>191</v>
      </c>
      <c r="D153" s="157"/>
      <c r="E153" s="159" t="s">
        <v>192</v>
      </c>
      <c r="F153" s="135">
        <f>+F154+F155+F156+F159+F160+F161</f>
        <v>214597900000</v>
      </c>
      <c r="G153" s="133">
        <f t="shared" ref="G153:BL153" si="255">+G154+G155+G156+G159+G160+G161</f>
        <v>0</v>
      </c>
      <c r="H153" s="135">
        <f t="shared" si="255"/>
        <v>0</v>
      </c>
      <c r="I153" s="135">
        <f t="shared" si="255"/>
        <v>0</v>
      </c>
      <c r="J153" s="135">
        <f t="shared" si="255"/>
        <v>0</v>
      </c>
      <c r="K153" s="133">
        <f t="shared" si="255"/>
        <v>0</v>
      </c>
      <c r="L153" s="131">
        <f t="shared" si="255"/>
        <v>0</v>
      </c>
      <c r="M153" s="133">
        <f t="shared" si="255"/>
        <v>4494000000</v>
      </c>
      <c r="N153" s="131">
        <f t="shared" si="255"/>
        <v>33500000000</v>
      </c>
      <c r="O153" s="133">
        <f t="shared" si="255"/>
        <v>0</v>
      </c>
      <c r="P153" s="133">
        <f t="shared" si="255"/>
        <v>0</v>
      </c>
      <c r="Q153" s="133">
        <f t="shared" si="255"/>
        <v>0</v>
      </c>
      <c r="R153" s="133">
        <f t="shared" si="255"/>
        <v>0</v>
      </c>
      <c r="S153" s="135">
        <f t="shared" si="255"/>
        <v>0</v>
      </c>
      <c r="T153" s="135">
        <f t="shared" si="255"/>
        <v>0</v>
      </c>
      <c r="U153" s="135">
        <f t="shared" si="255"/>
        <v>0</v>
      </c>
      <c r="V153" s="135">
        <f t="shared" si="255"/>
        <v>0</v>
      </c>
      <c r="W153" s="135">
        <f t="shared" si="255"/>
        <v>0</v>
      </c>
      <c r="X153" s="135">
        <f t="shared" si="255"/>
        <v>0</v>
      </c>
      <c r="Y153" s="135">
        <f t="shared" si="255"/>
        <v>0</v>
      </c>
      <c r="Z153" s="135">
        <f t="shared" si="255"/>
        <v>0</v>
      </c>
      <c r="AA153" s="135">
        <f t="shared" si="255"/>
        <v>0</v>
      </c>
      <c r="AB153" s="135">
        <f t="shared" si="255"/>
        <v>0</v>
      </c>
      <c r="AC153" s="135">
        <f t="shared" si="255"/>
        <v>0</v>
      </c>
      <c r="AD153" s="135">
        <f t="shared" si="255"/>
        <v>0</v>
      </c>
      <c r="AE153" s="135">
        <f t="shared" si="255"/>
        <v>4494000000</v>
      </c>
      <c r="AF153" s="135">
        <f t="shared" si="255"/>
        <v>33500000000</v>
      </c>
      <c r="AG153" s="131">
        <f t="shared" si="255"/>
        <v>0</v>
      </c>
      <c r="AH153" s="131">
        <f t="shared" si="255"/>
        <v>0</v>
      </c>
      <c r="AI153" s="133">
        <f t="shared" si="255"/>
        <v>0</v>
      </c>
      <c r="AJ153" s="133">
        <f t="shared" si="255"/>
        <v>243603900000</v>
      </c>
      <c r="AK153" s="135">
        <f t="shared" si="255"/>
        <v>157000587168</v>
      </c>
      <c r="AL153" s="135">
        <f t="shared" si="255"/>
        <v>2136126096</v>
      </c>
      <c r="AM153" s="135">
        <f t="shared" si="255"/>
        <v>710607567</v>
      </c>
      <c r="AN153" s="135">
        <f t="shared" si="255"/>
        <v>1440450279</v>
      </c>
      <c r="AO153" s="135">
        <f t="shared" si="255"/>
        <v>57765814</v>
      </c>
      <c r="AP153" s="135">
        <f t="shared" si="255"/>
        <v>98651793</v>
      </c>
      <c r="AQ153" s="135">
        <f t="shared" si="255"/>
        <v>0</v>
      </c>
      <c r="AR153" s="135">
        <f t="shared" si="255"/>
        <v>0</v>
      </c>
      <c r="AS153" s="135">
        <f t="shared" si="255"/>
        <v>0</v>
      </c>
      <c r="AT153" s="135">
        <f t="shared" si="255"/>
        <v>0</v>
      </c>
      <c r="AU153" s="135">
        <f t="shared" si="255"/>
        <v>0</v>
      </c>
      <c r="AV153" s="135">
        <f t="shared" si="255"/>
        <v>0</v>
      </c>
      <c r="AW153" s="135">
        <f t="shared" si="255"/>
        <v>161444188717</v>
      </c>
      <c r="AX153" s="135">
        <f t="shared" si="255"/>
        <v>140097803325</v>
      </c>
      <c r="AY153" s="131">
        <f t="shared" si="255"/>
        <v>5431180374</v>
      </c>
      <c r="AZ153" s="133">
        <f t="shared" si="255"/>
        <v>819891671</v>
      </c>
      <c r="BA153" s="135">
        <f t="shared" si="255"/>
        <v>9520553629</v>
      </c>
      <c r="BB153" s="135">
        <f t="shared" si="255"/>
        <v>1133109720</v>
      </c>
      <c r="BC153" s="135">
        <f t="shared" si="255"/>
        <v>1585541845</v>
      </c>
      <c r="BD153" s="135">
        <f t="shared" si="255"/>
        <v>0</v>
      </c>
      <c r="BE153" s="135">
        <f t="shared" si="255"/>
        <v>0</v>
      </c>
      <c r="BF153" s="135">
        <f t="shared" si="255"/>
        <v>0</v>
      </c>
      <c r="BG153" s="135">
        <f t="shared" si="255"/>
        <v>0</v>
      </c>
      <c r="BH153" s="135">
        <f t="shared" si="255"/>
        <v>0</v>
      </c>
      <c r="BI153" s="135">
        <f t="shared" si="255"/>
        <v>0</v>
      </c>
      <c r="BJ153" s="135">
        <f t="shared" si="255"/>
        <v>158588080564</v>
      </c>
      <c r="BK153" s="135">
        <f t="shared" si="255"/>
        <v>3400000</v>
      </c>
      <c r="BL153" s="135">
        <f t="shared" si="255"/>
        <v>14819180654</v>
      </c>
      <c r="BM153" s="135">
        <f t="shared" ref="BM153:CX153" si="256">+BM154+BM155+BM156+BM159+BM160+BM161</f>
        <v>18668043145</v>
      </c>
      <c r="BN153" s="135">
        <f t="shared" si="256"/>
        <v>22441565235</v>
      </c>
      <c r="BO153" s="135">
        <f t="shared" si="256"/>
        <v>19738057114</v>
      </c>
      <c r="BP153" s="135">
        <f t="shared" si="256"/>
        <v>16494065880</v>
      </c>
      <c r="BQ153" s="135">
        <f t="shared" si="256"/>
        <v>0</v>
      </c>
      <c r="BR153" s="135">
        <f t="shared" si="256"/>
        <v>0</v>
      </c>
      <c r="BS153" s="135">
        <f t="shared" si="256"/>
        <v>0</v>
      </c>
      <c r="BT153" s="135">
        <f t="shared" si="256"/>
        <v>0</v>
      </c>
      <c r="BU153" s="135">
        <f t="shared" si="256"/>
        <v>0</v>
      </c>
      <c r="BV153" s="135">
        <f t="shared" si="256"/>
        <v>0</v>
      </c>
      <c r="BW153" s="135">
        <f t="shared" si="256"/>
        <v>92164312028</v>
      </c>
      <c r="BX153" s="135">
        <f t="shared" si="256"/>
        <v>3400000</v>
      </c>
      <c r="BY153" s="135">
        <f t="shared" si="256"/>
        <v>13122629494</v>
      </c>
      <c r="BZ153" s="135">
        <f t="shared" si="256"/>
        <v>20029302999</v>
      </c>
      <c r="CA153" s="135">
        <f t="shared" si="256"/>
        <v>16525363709</v>
      </c>
      <c r="CB153" s="135">
        <f t="shared" si="256"/>
        <v>25038377887</v>
      </c>
      <c r="CC153" s="135">
        <f t="shared" si="256"/>
        <v>17197687313</v>
      </c>
      <c r="CD153" s="135">
        <f t="shared" si="256"/>
        <v>0</v>
      </c>
      <c r="CE153" s="135">
        <f t="shared" si="256"/>
        <v>0</v>
      </c>
      <c r="CF153" s="135">
        <f t="shared" si="256"/>
        <v>0</v>
      </c>
      <c r="CG153" s="135">
        <f t="shared" si="256"/>
        <v>0</v>
      </c>
      <c r="CH153" s="135">
        <f t="shared" si="256"/>
        <v>0</v>
      </c>
      <c r="CI153" s="135">
        <f t="shared" si="256"/>
        <v>0</v>
      </c>
      <c r="CJ153" s="135">
        <f t="shared" si="256"/>
        <v>91916761402</v>
      </c>
      <c r="CK153" s="135">
        <f t="shared" si="203"/>
        <v>82159711283</v>
      </c>
      <c r="CL153" s="135">
        <f t="shared" si="249"/>
        <v>2856108153</v>
      </c>
      <c r="CM153" s="135">
        <f t="shared" si="250"/>
        <v>66423768536</v>
      </c>
      <c r="CN153" s="135">
        <f t="shared" si="251"/>
        <v>247550626</v>
      </c>
      <c r="CO153" s="66"/>
      <c r="CP153" s="77">
        <f t="shared" si="256"/>
        <v>243603900000</v>
      </c>
      <c r="CQ153" s="77">
        <f t="shared" si="252"/>
        <v>0</v>
      </c>
      <c r="CR153" s="77">
        <f t="shared" si="256"/>
        <v>161444188717</v>
      </c>
      <c r="CS153" s="77">
        <f t="shared" si="256"/>
        <v>0</v>
      </c>
      <c r="CT153" s="77">
        <f t="shared" si="256"/>
        <v>158588080564</v>
      </c>
      <c r="CU153" s="77">
        <f t="shared" si="253"/>
        <v>0</v>
      </c>
      <c r="CV153" s="77">
        <f t="shared" si="256"/>
        <v>92164312028</v>
      </c>
      <c r="CW153" s="77">
        <f t="shared" si="256"/>
        <v>0</v>
      </c>
      <c r="CX153" s="77">
        <f t="shared" si="256"/>
        <v>91916761402</v>
      </c>
      <c r="CY153" s="72">
        <f>+CX153-CJ153</f>
        <v>0</v>
      </c>
      <c r="DA153" s="77">
        <f>+DA154+DA155+DA156+DA159+DA160+DA161</f>
        <v>243603900000</v>
      </c>
      <c r="DB153" s="77"/>
      <c r="DC153" s="77">
        <f t="shared" ref="DC153:DE153" si="257">+DC154+DC155+DC156+DC159+DC160+DC161</f>
        <v>161444188717</v>
      </c>
      <c r="DD153" s="77">
        <f t="shared" si="257"/>
        <v>0</v>
      </c>
      <c r="DE153" s="77">
        <f t="shared" si="257"/>
        <v>158588080564</v>
      </c>
      <c r="DF153" s="71">
        <f t="shared" ref="DF153:DF156" si="258">+DE153-BJ153</f>
        <v>0</v>
      </c>
      <c r="DG153" s="77">
        <f t="shared" ref="DG153:DI153" si="259">+DG154+DG155+DG156+DG159+DG160+DG161</f>
        <v>92164312028</v>
      </c>
      <c r="DH153" s="77">
        <f t="shared" si="259"/>
        <v>0</v>
      </c>
      <c r="DI153" s="77">
        <f t="shared" si="259"/>
        <v>91916761402</v>
      </c>
      <c r="DJ153" s="71">
        <f t="shared" ref="DJ153:DJ156" si="260">+DI153-CJ153</f>
        <v>0</v>
      </c>
    </row>
    <row r="154" spans="1:114" s="73" customFormat="1" outlineLevel="4">
      <c r="A154" s="228" t="s">
        <v>19</v>
      </c>
      <c r="B154" s="73" t="str">
        <f>+C154&amp;D154</f>
        <v>A 3-6-3-410</v>
      </c>
      <c r="C154" s="205" t="s">
        <v>301</v>
      </c>
      <c r="D154" s="116">
        <v>10</v>
      </c>
      <c r="E154" s="159" t="s">
        <v>438</v>
      </c>
      <c r="F154" s="135">
        <v>431000000</v>
      </c>
      <c r="G154" s="133">
        <v>0</v>
      </c>
      <c r="H154" s="135">
        <v>0</v>
      </c>
      <c r="I154" s="127"/>
      <c r="J154" s="127"/>
      <c r="K154" s="133"/>
      <c r="L154" s="131"/>
      <c r="M154" s="133"/>
      <c r="N154" s="131"/>
      <c r="O154" s="133"/>
      <c r="P154" s="133"/>
      <c r="Q154" s="127"/>
      <c r="R154" s="127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3">
        <f t="shared" si="204"/>
        <v>0</v>
      </c>
      <c r="AF154" s="135">
        <f t="shared" si="205"/>
        <v>0</v>
      </c>
      <c r="AG154" s="131"/>
      <c r="AH154" s="130"/>
      <c r="AI154" s="127"/>
      <c r="AJ154" s="133">
        <f>+F154-AE154+AF154</f>
        <v>431000000</v>
      </c>
      <c r="AK154" s="188">
        <v>285400000</v>
      </c>
      <c r="AL154" s="183">
        <v>21000000</v>
      </c>
      <c r="AM154" s="183">
        <v>0</v>
      </c>
      <c r="AN154" s="127">
        <v>0</v>
      </c>
      <c r="AO154" s="127">
        <v>0</v>
      </c>
      <c r="AP154" s="127">
        <v>0</v>
      </c>
      <c r="AQ154" s="127"/>
      <c r="AR154" s="127"/>
      <c r="AS154" s="127"/>
      <c r="AT154" s="127"/>
      <c r="AU154" s="127"/>
      <c r="AV154" s="127"/>
      <c r="AW154" s="135">
        <f t="shared" ref="AW154:AW161" si="261">+SUM(AK154:AV154)</f>
        <v>306400000</v>
      </c>
      <c r="AX154" s="135">
        <v>0</v>
      </c>
      <c r="AY154" s="131">
        <v>149333333</v>
      </c>
      <c r="AZ154" s="133">
        <v>19280211</v>
      </c>
      <c r="BA154" s="131">
        <v>25500000</v>
      </c>
      <c r="BB154" s="130">
        <v>818558</v>
      </c>
      <c r="BC154" s="130">
        <v>0</v>
      </c>
      <c r="BD154" s="130"/>
      <c r="BE154" s="130"/>
      <c r="BF154" s="130"/>
      <c r="BG154" s="130"/>
      <c r="BH154" s="130"/>
      <c r="BI154" s="130"/>
      <c r="BJ154" s="133">
        <f t="shared" ref="BJ154:BJ161" si="262">+SUM(AX154:BI154)</f>
        <v>194932102</v>
      </c>
      <c r="BK154" s="127">
        <v>0</v>
      </c>
      <c r="BL154" s="133">
        <v>0</v>
      </c>
      <c r="BM154" s="127">
        <v>15042122</v>
      </c>
      <c r="BN154" s="127">
        <v>14471542</v>
      </c>
      <c r="BO154" s="127">
        <v>14000000</v>
      </c>
      <c r="BP154" s="127">
        <v>14000000</v>
      </c>
      <c r="BQ154" s="127"/>
      <c r="BR154" s="127"/>
      <c r="BS154" s="127"/>
      <c r="BT154" s="127"/>
      <c r="BU154" s="127"/>
      <c r="BV154" s="127"/>
      <c r="BW154" s="133">
        <f t="shared" ref="BW154:BW161" si="263">+SUM(BK154:BV154)</f>
        <v>57513664</v>
      </c>
      <c r="BX154" s="127">
        <v>0</v>
      </c>
      <c r="BY154" s="133">
        <v>0</v>
      </c>
      <c r="BZ154" s="127">
        <v>15042122</v>
      </c>
      <c r="CA154" s="127">
        <v>14471542</v>
      </c>
      <c r="CB154" s="127">
        <v>14000000</v>
      </c>
      <c r="CC154" s="127">
        <v>14000000</v>
      </c>
      <c r="CD154" s="127"/>
      <c r="CE154" s="127"/>
      <c r="CF154" s="127"/>
      <c r="CG154" s="127"/>
      <c r="CH154" s="127"/>
      <c r="CI154" s="127"/>
      <c r="CJ154" s="133">
        <f t="shared" ref="CJ154:CJ161" si="264">+SUM(BX154:CI154)</f>
        <v>57513664</v>
      </c>
      <c r="CK154" s="122">
        <f t="shared" si="203"/>
        <v>124600000</v>
      </c>
      <c r="CL154" s="122">
        <f t="shared" si="249"/>
        <v>111467898</v>
      </c>
      <c r="CM154" s="122">
        <f t="shared" si="250"/>
        <v>137418438</v>
      </c>
      <c r="CN154" s="122">
        <f t="shared" si="251"/>
        <v>0</v>
      </c>
      <c r="CO154" s="63"/>
      <c r="CP154" s="72">
        <v>431000000</v>
      </c>
      <c r="CQ154" s="72">
        <f t="shared" si="252"/>
        <v>0</v>
      </c>
      <c r="CR154" s="72">
        <v>306400000</v>
      </c>
      <c r="CS154" s="72">
        <f>+AW154-CR154</f>
        <v>0</v>
      </c>
      <c r="CT154" s="72">
        <v>194932102</v>
      </c>
      <c r="CU154" s="72">
        <f t="shared" si="253"/>
        <v>0</v>
      </c>
      <c r="CV154" s="72">
        <v>57513664</v>
      </c>
      <c r="CW154" s="72">
        <f>+BW154-CV154</f>
        <v>0</v>
      </c>
      <c r="CX154" s="72">
        <v>57513664</v>
      </c>
      <c r="CY154" s="72">
        <f>+CJ154-CX154</f>
        <v>0</v>
      </c>
      <c r="DA154" s="71">
        <v>431000000</v>
      </c>
      <c r="DB154" s="71">
        <f t="shared" ref="DB154:DB156" si="265">+DA154-AJ154</f>
        <v>0</v>
      </c>
      <c r="DC154" s="71">
        <v>306400000</v>
      </c>
      <c r="DD154" s="71">
        <f t="shared" ref="DD154:DD156" si="266">+DC154-AW154</f>
        <v>0</v>
      </c>
      <c r="DE154" s="71">
        <v>194932102</v>
      </c>
      <c r="DF154" s="71">
        <f t="shared" si="258"/>
        <v>0</v>
      </c>
      <c r="DG154" s="71">
        <v>57513664</v>
      </c>
      <c r="DH154" s="71">
        <f t="shared" ref="DH154:DH156" si="267">+DG154-BW154</f>
        <v>0</v>
      </c>
      <c r="DI154" s="71">
        <v>57513664</v>
      </c>
      <c r="DJ154" s="71">
        <f t="shared" si="260"/>
        <v>0</v>
      </c>
    </row>
    <row r="155" spans="1:114" s="73" customFormat="1" outlineLevel="4">
      <c r="A155" s="228" t="s">
        <v>20</v>
      </c>
      <c r="B155" s="73" t="str">
        <f>+C155&amp;D155</f>
        <v>A 3-6-3-710</v>
      </c>
      <c r="C155" s="205" t="s">
        <v>302</v>
      </c>
      <c r="D155" s="116">
        <v>10</v>
      </c>
      <c r="E155" s="159" t="s">
        <v>407</v>
      </c>
      <c r="F155" s="135">
        <v>145477900000</v>
      </c>
      <c r="G155" s="133">
        <v>0</v>
      </c>
      <c r="H155" s="135">
        <v>0</v>
      </c>
      <c r="I155" s="127"/>
      <c r="J155" s="127"/>
      <c r="K155" s="133"/>
      <c r="L155" s="131"/>
      <c r="M155" s="133"/>
      <c r="N155" s="130">
        <v>33500000000</v>
      </c>
      <c r="O155" s="133"/>
      <c r="P155" s="133"/>
      <c r="Q155" s="127"/>
      <c r="R155" s="127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3">
        <f t="shared" si="204"/>
        <v>0</v>
      </c>
      <c r="AF155" s="135">
        <f t="shared" si="205"/>
        <v>33500000000</v>
      </c>
      <c r="AG155" s="131"/>
      <c r="AH155" s="130"/>
      <c r="AI155" s="127"/>
      <c r="AJ155" s="133">
        <f>+F155-AE155+AF155</f>
        <v>178977900000</v>
      </c>
      <c r="AK155" s="188">
        <v>145472000000</v>
      </c>
      <c r="AL155" s="183">
        <v>0</v>
      </c>
      <c r="AM155" s="183">
        <v>0</v>
      </c>
      <c r="AN155" s="127">
        <v>4000000</v>
      </c>
      <c r="AO155" s="127">
        <v>0</v>
      </c>
      <c r="AP155" s="127">
        <v>0</v>
      </c>
      <c r="AQ155" s="127"/>
      <c r="AR155" s="127"/>
      <c r="AS155" s="127"/>
      <c r="AT155" s="127"/>
      <c r="AU155" s="127"/>
      <c r="AV155" s="127"/>
      <c r="AW155" s="135">
        <f t="shared" si="261"/>
        <v>145476000000</v>
      </c>
      <c r="AX155" s="135">
        <v>140004886648</v>
      </c>
      <c r="AY155" s="131">
        <v>1175701661</v>
      </c>
      <c r="AZ155" s="133">
        <v>204213333</v>
      </c>
      <c r="BA155" s="131">
        <v>566933336</v>
      </c>
      <c r="BB155" s="131">
        <v>179600001</v>
      </c>
      <c r="BC155" s="131">
        <v>996990000</v>
      </c>
      <c r="BD155" s="130"/>
      <c r="BE155" s="130"/>
      <c r="BF155" s="130"/>
      <c r="BG155" s="130"/>
      <c r="BH155" s="130"/>
      <c r="BI155" s="130"/>
      <c r="BJ155" s="133">
        <f t="shared" si="262"/>
        <v>143128324979</v>
      </c>
      <c r="BK155" s="127">
        <v>0</v>
      </c>
      <c r="BL155" s="133">
        <v>12956599936</v>
      </c>
      <c r="BM155" s="133">
        <v>16037166706</v>
      </c>
      <c r="BN155" s="133">
        <v>15984153334</v>
      </c>
      <c r="BO155" s="127">
        <v>16111761667</v>
      </c>
      <c r="BP155" s="127">
        <v>16018503335</v>
      </c>
      <c r="BQ155" s="127"/>
      <c r="BR155" s="127"/>
      <c r="BS155" s="127"/>
      <c r="BT155" s="127"/>
      <c r="BU155" s="127"/>
      <c r="BV155" s="127"/>
      <c r="BW155" s="133">
        <f t="shared" si="263"/>
        <v>77108184978</v>
      </c>
      <c r="BX155" s="127">
        <v>0</v>
      </c>
      <c r="BY155" s="133">
        <v>12956599936</v>
      </c>
      <c r="BZ155" s="127">
        <v>16037166706</v>
      </c>
      <c r="CA155" s="127">
        <v>15984153334</v>
      </c>
      <c r="CB155" s="127">
        <v>16111761667</v>
      </c>
      <c r="CC155" s="127">
        <v>16018503335</v>
      </c>
      <c r="CD155" s="127"/>
      <c r="CE155" s="127"/>
      <c r="CF155" s="127"/>
      <c r="CG155" s="127"/>
      <c r="CH155" s="127"/>
      <c r="CI155" s="127"/>
      <c r="CJ155" s="133">
        <f t="shared" si="264"/>
        <v>77108184978</v>
      </c>
      <c r="CK155" s="122">
        <f t="shared" si="203"/>
        <v>33501900000</v>
      </c>
      <c r="CL155" s="122">
        <f t="shared" si="249"/>
        <v>2347675021</v>
      </c>
      <c r="CM155" s="122">
        <f t="shared" si="250"/>
        <v>66020140001</v>
      </c>
      <c r="CN155" s="122">
        <f t="shared" si="251"/>
        <v>0</v>
      </c>
      <c r="CO155" s="63"/>
      <c r="CP155" s="72">
        <v>178977900000</v>
      </c>
      <c r="CQ155" s="72">
        <f t="shared" si="252"/>
        <v>0</v>
      </c>
      <c r="CR155" s="72">
        <v>145476000000</v>
      </c>
      <c r="CS155" s="72">
        <f>+AW155-CR155</f>
        <v>0</v>
      </c>
      <c r="CT155" s="72">
        <v>143128324979</v>
      </c>
      <c r="CU155" s="72">
        <f t="shared" si="253"/>
        <v>0</v>
      </c>
      <c r="CV155" s="72">
        <v>77108184978</v>
      </c>
      <c r="CW155" s="72">
        <f>+BW155-CV155</f>
        <v>0</v>
      </c>
      <c r="CX155" s="72">
        <v>77108184978</v>
      </c>
      <c r="CY155" s="72">
        <f>+CJ155-CX155</f>
        <v>0</v>
      </c>
      <c r="DA155" s="71">
        <v>178977900000</v>
      </c>
      <c r="DB155" s="71">
        <f t="shared" si="265"/>
        <v>0</v>
      </c>
      <c r="DC155" s="71">
        <v>145476000000</v>
      </c>
      <c r="DD155" s="71">
        <f t="shared" si="266"/>
        <v>0</v>
      </c>
      <c r="DE155" s="71">
        <v>143128324979</v>
      </c>
      <c r="DF155" s="71">
        <f t="shared" si="258"/>
        <v>0</v>
      </c>
      <c r="DG155" s="71">
        <v>77108184978</v>
      </c>
      <c r="DH155" s="71">
        <f t="shared" si="267"/>
        <v>0</v>
      </c>
      <c r="DI155" s="71">
        <v>77108184978</v>
      </c>
      <c r="DJ155" s="71">
        <f t="shared" si="260"/>
        <v>0</v>
      </c>
    </row>
    <row r="156" spans="1:114" s="73" customFormat="1" outlineLevel="4">
      <c r="A156" s="228" t="s">
        <v>21</v>
      </c>
      <c r="C156" s="205"/>
      <c r="D156" s="116">
        <v>16</v>
      </c>
      <c r="E156" s="159" t="s">
        <v>439</v>
      </c>
      <c r="F156" s="135">
        <f>+SUM(F157:F158)</f>
        <v>63654000000</v>
      </c>
      <c r="G156" s="133">
        <f t="shared" ref="G156:BL156" si="268">+SUM(G157:G158)</f>
        <v>0</v>
      </c>
      <c r="H156" s="135">
        <f t="shared" si="268"/>
        <v>0</v>
      </c>
      <c r="I156" s="135">
        <f t="shared" si="268"/>
        <v>0</v>
      </c>
      <c r="J156" s="135">
        <f t="shared" si="268"/>
        <v>0</v>
      </c>
      <c r="K156" s="133">
        <f t="shared" si="268"/>
        <v>0</v>
      </c>
      <c r="L156" s="131">
        <f t="shared" si="268"/>
        <v>0</v>
      </c>
      <c r="M156" s="133">
        <f t="shared" si="268"/>
        <v>0</v>
      </c>
      <c r="N156" s="131">
        <f t="shared" si="268"/>
        <v>0</v>
      </c>
      <c r="O156" s="133">
        <f t="shared" si="268"/>
        <v>0</v>
      </c>
      <c r="P156" s="133">
        <f t="shared" si="268"/>
        <v>0</v>
      </c>
      <c r="Q156" s="133">
        <f t="shared" si="268"/>
        <v>0</v>
      </c>
      <c r="R156" s="133">
        <f t="shared" si="268"/>
        <v>0</v>
      </c>
      <c r="S156" s="135">
        <f t="shared" si="268"/>
        <v>0</v>
      </c>
      <c r="T156" s="135">
        <f t="shared" si="268"/>
        <v>0</v>
      </c>
      <c r="U156" s="135">
        <f t="shared" si="268"/>
        <v>0</v>
      </c>
      <c r="V156" s="135">
        <f t="shared" si="268"/>
        <v>0</v>
      </c>
      <c r="W156" s="135">
        <f t="shared" si="268"/>
        <v>0</v>
      </c>
      <c r="X156" s="135">
        <f t="shared" si="268"/>
        <v>0</v>
      </c>
      <c r="Y156" s="135">
        <f t="shared" si="268"/>
        <v>0</v>
      </c>
      <c r="Z156" s="135">
        <f t="shared" si="268"/>
        <v>0</v>
      </c>
      <c r="AA156" s="135">
        <f t="shared" si="268"/>
        <v>0</v>
      </c>
      <c r="AB156" s="135">
        <f t="shared" si="268"/>
        <v>0</v>
      </c>
      <c r="AC156" s="135">
        <f t="shared" si="268"/>
        <v>0</v>
      </c>
      <c r="AD156" s="135">
        <f t="shared" si="268"/>
        <v>0</v>
      </c>
      <c r="AE156" s="135">
        <f t="shared" si="268"/>
        <v>0</v>
      </c>
      <c r="AF156" s="135">
        <f t="shared" si="268"/>
        <v>0</v>
      </c>
      <c r="AG156" s="131">
        <f t="shared" si="268"/>
        <v>0</v>
      </c>
      <c r="AH156" s="131">
        <f t="shared" si="268"/>
        <v>0</v>
      </c>
      <c r="AI156" s="133">
        <f t="shared" si="268"/>
        <v>0</v>
      </c>
      <c r="AJ156" s="133">
        <f t="shared" si="268"/>
        <v>63654000000</v>
      </c>
      <c r="AK156" s="135">
        <f t="shared" si="268"/>
        <v>11243187168</v>
      </c>
      <c r="AL156" s="135">
        <f t="shared" si="268"/>
        <v>2115126096</v>
      </c>
      <c r="AM156" s="135">
        <f t="shared" si="268"/>
        <v>710607567</v>
      </c>
      <c r="AN156" s="135">
        <f t="shared" si="268"/>
        <v>1436450279</v>
      </c>
      <c r="AO156" s="135">
        <f t="shared" si="268"/>
        <v>57765814</v>
      </c>
      <c r="AP156" s="135">
        <f t="shared" si="268"/>
        <v>98651793</v>
      </c>
      <c r="AQ156" s="135">
        <f t="shared" si="268"/>
        <v>0</v>
      </c>
      <c r="AR156" s="135">
        <f t="shared" si="268"/>
        <v>0</v>
      </c>
      <c r="AS156" s="135">
        <f t="shared" si="268"/>
        <v>0</v>
      </c>
      <c r="AT156" s="135">
        <f t="shared" si="268"/>
        <v>0</v>
      </c>
      <c r="AU156" s="135">
        <f t="shared" si="268"/>
        <v>0</v>
      </c>
      <c r="AV156" s="135">
        <f t="shared" si="268"/>
        <v>0</v>
      </c>
      <c r="AW156" s="135">
        <f t="shared" si="268"/>
        <v>15661788717</v>
      </c>
      <c r="AX156" s="135">
        <f t="shared" si="268"/>
        <v>92916677</v>
      </c>
      <c r="AY156" s="131">
        <f t="shared" si="268"/>
        <v>4106145380</v>
      </c>
      <c r="AZ156" s="133">
        <f t="shared" si="268"/>
        <v>596398127</v>
      </c>
      <c r="BA156" s="135">
        <f t="shared" si="268"/>
        <v>8928120293</v>
      </c>
      <c r="BB156" s="135">
        <f t="shared" si="268"/>
        <v>952691161</v>
      </c>
      <c r="BC156" s="135">
        <f t="shared" si="268"/>
        <v>588551845</v>
      </c>
      <c r="BD156" s="135">
        <f t="shared" si="268"/>
        <v>0</v>
      </c>
      <c r="BE156" s="135">
        <f t="shared" si="268"/>
        <v>0</v>
      </c>
      <c r="BF156" s="135">
        <f t="shared" si="268"/>
        <v>0</v>
      </c>
      <c r="BG156" s="135">
        <f t="shared" si="268"/>
        <v>0</v>
      </c>
      <c r="BH156" s="135">
        <f t="shared" si="268"/>
        <v>0</v>
      </c>
      <c r="BI156" s="135">
        <f t="shared" si="268"/>
        <v>0</v>
      </c>
      <c r="BJ156" s="135">
        <f t="shared" si="268"/>
        <v>15264823483</v>
      </c>
      <c r="BK156" s="135">
        <f t="shared" si="268"/>
        <v>3400000</v>
      </c>
      <c r="BL156" s="135">
        <f t="shared" si="268"/>
        <v>1862580718</v>
      </c>
      <c r="BM156" s="135">
        <f t="shared" ref="BM156:CX156" si="269">+SUM(BM157:BM158)</f>
        <v>2615834317</v>
      </c>
      <c r="BN156" s="135">
        <f t="shared" si="269"/>
        <v>6442940359</v>
      </c>
      <c r="BO156" s="135">
        <f t="shared" si="269"/>
        <v>3612295447</v>
      </c>
      <c r="BP156" s="135">
        <f t="shared" si="269"/>
        <v>461562545</v>
      </c>
      <c r="BQ156" s="135">
        <f t="shared" si="269"/>
        <v>0</v>
      </c>
      <c r="BR156" s="135">
        <f t="shared" si="269"/>
        <v>0</v>
      </c>
      <c r="BS156" s="135">
        <f t="shared" si="269"/>
        <v>0</v>
      </c>
      <c r="BT156" s="135">
        <f t="shared" si="269"/>
        <v>0</v>
      </c>
      <c r="BU156" s="135">
        <f t="shared" si="269"/>
        <v>0</v>
      </c>
      <c r="BV156" s="135">
        <f t="shared" si="269"/>
        <v>0</v>
      </c>
      <c r="BW156" s="135">
        <f t="shared" si="269"/>
        <v>14998613386</v>
      </c>
      <c r="BX156" s="135">
        <f t="shared" si="269"/>
        <v>3400000</v>
      </c>
      <c r="BY156" s="135">
        <f t="shared" si="269"/>
        <v>166029558</v>
      </c>
      <c r="BZ156" s="135">
        <f t="shared" si="269"/>
        <v>3977094171</v>
      </c>
      <c r="CA156" s="135">
        <f t="shared" si="269"/>
        <v>526738833</v>
      </c>
      <c r="CB156" s="135">
        <f t="shared" si="269"/>
        <v>8912616220</v>
      </c>
      <c r="CC156" s="135">
        <f t="shared" si="269"/>
        <v>1165183978</v>
      </c>
      <c r="CD156" s="135">
        <f t="shared" si="269"/>
        <v>0</v>
      </c>
      <c r="CE156" s="135">
        <f t="shared" si="269"/>
        <v>0</v>
      </c>
      <c r="CF156" s="135">
        <f t="shared" si="269"/>
        <v>0</v>
      </c>
      <c r="CG156" s="135">
        <f t="shared" si="269"/>
        <v>0</v>
      </c>
      <c r="CH156" s="135">
        <f t="shared" si="269"/>
        <v>0</v>
      </c>
      <c r="CI156" s="135">
        <f t="shared" si="269"/>
        <v>0</v>
      </c>
      <c r="CJ156" s="135">
        <f t="shared" si="269"/>
        <v>14751062760</v>
      </c>
      <c r="CK156" s="135">
        <f t="shared" si="203"/>
        <v>47992211283</v>
      </c>
      <c r="CL156" s="135">
        <f t="shared" si="249"/>
        <v>396965234</v>
      </c>
      <c r="CM156" s="135">
        <f t="shared" si="250"/>
        <v>266210097</v>
      </c>
      <c r="CN156" s="135">
        <f t="shared" si="251"/>
        <v>247550626</v>
      </c>
      <c r="CO156" s="66"/>
      <c r="CP156" s="77">
        <f t="shared" si="269"/>
        <v>63654000000</v>
      </c>
      <c r="CQ156" s="77">
        <f t="shared" si="252"/>
        <v>0</v>
      </c>
      <c r="CR156" s="77">
        <f t="shared" si="269"/>
        <v>15661788717</v>
      </c>
      <c r="CS156" s="77">
        <f t="shared" si="269"/>
        <v>0</v>
      </c>
      <c r="CT156" s="77">
        <f t="shared" si="269"/>
        <v>15264823483</v>
      </c>
      <c r="CU156" s="77">
        <f t="shared" si="269"/>
        <v>0</v>
      </c>
      <c r="CV156" s="77">
        <f t="shared" si="269"/>
        <v>14998613386</v>
      </c>
      <c r="CW156" s="77">
        <f t="shared" si="269"/>
        <v>0</v>
      </c>
      <c r="CX156" s="77">
        <f t="shared" si="269"/>
        <v>14751062760</v>
      </c>
      <c r="CY156" s="72">
        <f>+CX156-CJ156</f>
        <v>0</v>
      </c>
      <c r="DA156" s="71">
        <v>63654000000</v>
      </c>
      <c r="DB156" s="71">
        <f t="shared" si="265"/>
        <v>0</v>
      </c>
      <c r="DC156" s="71">
        <v>15661788717</v>
      </c>
      <c r="DD156" s="71">
        <f t="shared" si="266"/>
        <v>0</v>
      </c>
      <c r="DE156" s="71">
        <v>15264823483</v>
      </c>
      <c r="DF156" s="71">
        <f t="shared" si="258"/>
        <v>0</v>
      </c>
      <c r="DG156" s="71">
        <v>14998613386</v>
      </c>
      <c r="DH156" s="71">
        <f t="shared" si="267"/>
        <v>0</v>
      </c>
      <c r="DI156" s="71">
        <v>14751062760</v>
      </c>
      <c r="DJ156" s="71">
        <f t="shared" si="260"/>
        <v>0</v>
      </c>
    </row>
    <row r="157" spans="1:114" outlineLevel="5">
      <c r="A157" s="64" t="str">
        <f>+B157</f>
        <v>A 3-6-3-11-116</v>
      </c>
      <c r="B157" s="64" t="str">
        <f>+C157&amp;D157</f>
        <v>A 3-6-3-11-116</v>
      </c>
      <c r="C157" s="204" t="s">
        <v>127</v>
      </c>
      <c r="D157" s="157">
        <v>16</v>
      </c>
      <c r="E157" s="158" t="s">
        <v>125</v>
      </c>
      <c r="F157" s="129">
        <v>55300000000</v>
      </c>
      <c r="G157" s="127">
        <v>0</v>
      </c>
      <c r="H157" s="129">
        <v>0</v>
      </c>
      <c r="I157" s="127"/>
      <c r="J157" s="127"/>
      <c r="K157" s="127"/>
      <c r="L157" s="130"/>
      <c r="M157" s="133"/>
      <c r="N157" s="131"/>
      <c r="O157" s="133"/>
      <c r="P157" s="133"/>
      <c r="Q157" s="127"/>
      <c r="R157" s="127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27">
        <f t="shared" si="204"/>
        <v>0</v>
      </c>
      <c r="AF157" s="129">
        <f t="shared" si="205"/>
        <v>0</v>
      </c>
      <c r="AG157" s="130"/>
      <c r="AH157" s="130"/>
      <c r="AI157" s="127"/>
      <c r="AJ157" s="127">
        <f>+F157-AE157+AF157</f>
        <v>55300000000</v>
      </c>
      <c r="AK157" s="187">
        <v>10913187168</v>
      </c>
      <c r="AL157" s="181">
        <v>2115126096</v>
      </c>
      <c r="AM157" s="181">
        <v>409407567</v>
      </c>
      <c r="AN157" s="127">
        <v>1436450279</v>
      </c>
      <c r="AO157" s="127">
        <v>57765814</v>
      </c>
      <c r="AP157" s="127">
        <v>98651793</v>
      </c>
      <c r="AQ157" s="127"/>
      <c r="AR157" s="127"/>
      <c r="AS157" s="127"/>
      <c r="AT157" s="127"/>
      <c r="AU157" s="127"/>
      <c r="AV157" s="127"/>
      <c r="AW157" s="129">
        <f t="shared" si="261"/>
        <v>15030588717</v>
      </c>
      <c r="AX157" s="129">
        <v>63116677</v>
      </c>
      <c r="AY157" s="130">
        <v>4029406642</v>
      </c>
      <c r="AZ157" s="127">
        <v>366992127</v>
      </c>
      <c r="BA157" s="130">
        <v>8898588543</v>
      </c>
      <c r="BB157" s="130">
        <v>901609961</v>
      </c>
      <c r="BC157" s="130">
        <v>583477945</v>
      </c>
      <c r="BD157" s="130"/>
      <c r="BE157" s="130"/>
      <c r="BF157" s="130"/>
      <c r="BG157" s="130"/>
      <c r="BH157" s="130"/>
      <c r="BI157" s="130"/>
      <c r="BJ157" s="127">
        <f t="shared" si="262"/>
        <v>14843191895</v>
      </c>
      <c r="BK157" s="127">
        <v>0</v>
      </c>
      <c r="BL157" s="127">
        <v>1760241980</v>
      </c>
      <c r="BM157" s="127">
        <v>2565974317</v>
      </c>
      <c r="BN157" s="127">
        <v>6359792609</v>
      </c>
      <c r="BO157" s="127">
        <v>3555328263</v>
      </c>
      <c r="BP157" s="127">
        <v>426542545</v>
      </c>
      <c r="BQ157" s="127"/>
      <c r="BR157" s="127"/>
      <c r="BS157" s="127"/>
      <c r="BT157" s="127"/>
      <c r="BU157" s="127"/>
      <c r="BV157" s="127"/>
      <c r="BW157" s="127">
        <f t="shared" si="263"/>
        <v>14667879714</v>
      </c>
      <c r="BX157" s="127">
        <v>0</v>
      </c>
      <c r="BY157" s="127">
        <v>63690820</v>
      </c>
      <c r="BZ157" s="127">
        <v>3927234171</v>
      </c>
      <c r="CA157" s="127">
        <v>471941083</v>
      </c>
      <c r="CB157" s="127">
        <v>8827299036</v>
      </c>
      <c r="CC157" s="127">
        <v>1133163978</v>
      </c>
      <c r="CD157" s="127"/>
      <c r="CE157" s="127"/>
      <c r="CF157" s="127"/>
      <c r="CG157" s="127"/>
      <c r="CH157" s="127"/>
      <c r="CI157" s="127"/>
      <c r="CJ157" s="127">
        <f t="shared" si="264"/>
        <v>14423329088</v>
      </c>
      <c r="CK157" s="122">
        <f t="shared" si="203"/>
        <v>40269411283</v>
      </c>
      <c r="CL157" s="122">
        <f t="shared" si="249"/>
        <v>187396822</v>
      </c>
      <c r="CM157" s="122">
        <f t="shared" si="250"/>
        <v>175312181</v>
      </c>
      <c r="CN157" s="122">
        <f t="shared" si="251"/>
        <v>244550626</v>
      </c>
      <c r="CO157" s="66"/>
      <c r="CP157" s="72">
        <v>55300000000</v>
      </c>
      <c r="CQ157" s="72">
        <f t="shared" si="252"/>
        <v>0</v>
      </c>
      <c r="CR157" s="72">
        <v>15030588717</v>
      </c>
      <c r="CS157" s="72">
        <f>+AW157-CR157</f>
        <v>0</v>
      </c>
      <c r="CT157" s="72">
        <v>14843191895</v>
      </c>
      <c r="CU157" s="72">
        <f>+CT157-BJ157</f>
        <v>0</v>
      </c>
      <c r="CV157" s="72">
        <v>14667879714</v>
      </c>
      <c r="CW157" s="72">
        <f>+BW157-CV157</f>
        <v>0</v>
      </c>
      <c r="CX157" s="72">
        <v>14423329088</v>
      </c>
      <c r="CY157" s="72">
        <f>+CJ157-CX157</f>
        <v>0</v>
      </c>
      <c r="DA157" s="72">
        <v>0</v>
      </c>
      <c r="DB157" s="72"/>
      <c r="DC157" s="72">
        <v>0</v>
      </c>
      <c r="DD157" s="72">
        <f>+BH157-DC157</f>
        <v>0</v>
      </c>
      <c r="DE157" s="72">
        <v>0</v>
      </c>
      <c r="DF157" s="72">
        <f>+DE157-BU157</f>
        <v>0</v>
      </c>
      <c r="DG157" s="72">
        <v>0</v>
      </c>
      <c r="DH157" s="72">
        <f>+CH157-DG157</f>
        <v>0</v>
      </c>
      <c r="DI157" s="72">
        <v>0</v>
      </c>
      <c r="DJ157" s="72">
        <f>+CU157-DI157</f>
        <v>0</v>
      </c>
    </row>
    <row r="158" spans="1:114" outlineLevel="5">
      <c r="A158" s="64" t="str">
        <f>+B158</f>
        <v>A 3-6-3-11-216</v>
      </c>
      <c r="B158" s="64" t="str">
        <f>+C158&amp;D158</f>
        <v>A 3-6-3-11-216</v>
      </c>
      <c r="C158" s="204" t="s">
        <v>128</v>
      </c>
      <c r="D158" s="157">
        <v>16</v>
      </c>
      <c r="E158" s="158" t="s">
        <v>126</v>
      </c>
      <c r="F158" s="129">
        <v>8354000000</v>
      </c>
      <c r="G158" s="127">
        <v>0</v>
      </c>
      <c r="H158" s="129">
        <v>0</v>
      </c>
      <c r="I158" s="127"/>
      <c r="J158" s="127"/>
      <c r="K158" s="127"/>
      <c r="L158" s="130"/>
      <c r="M158" s="133"/>
      <c r="N158" s="131"/>
      <c r="O158" s="133"/>
      <c r="P158" s="133"/>
      <c r="Q158" s="127"/>
      <c r="R158" s="127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27">
        <f t="shared" si="204"/>
        <v>0</v>
      </c>
      <c r="AF158" s="129">
        <f t="shared" si="205"/>
        <v>0</v>
      </c>
      <c r="AG158" s="130"/>
      <c r="AH158" s="130"/>
      <c r="AI158" s="127"/>
      <c r="AJ158" s="127">
        <f>+F158-AE158+AF158</f>
        <v>8354000000</v>
      </c>
      <c r="AK158" s="187">
        <v>330000000</v>
      </c>
      <c r="AL158" s="181">
        <v>0</v>
      </c>
      <c r="AM158" s="181">
        <v>301200000</v>
      </c>
      <c r="AN158" s="127">
        <v>0</v>
      </c>
      <c r="AO158" s="127">
        <v>0</v>
      </c>
      <c r="AP158" s="127">
        <v>0</v>
      </c>
      <c r="AQ158" s="127"/>
      <c r="AR158" s="127"/>
      <c r="AS158" s="127"/>
      <c r="AT158" s="127"/>
      <c r="AU158" s="127"/>
      <c r="AV158" s="127"/>
      <c r="AW158" s="129">
        <f t="shared" si="261"/>
        <v>631200000</v>
      </c>
      <c r="AX158" s="129">
        <v>29800000</v>
      </c>
      <c r="AY158" s="130">
        <v>76738738</v>
      </c>
      <c r="AZ158" s="127">
        <v>229406000</v>
      </c>
      <c r="BA158" s="130">
        <v>29531750</v>
      </c>
      <c r="BB158" s="130">
        <v>51081200</v>
      </c>
      <c r="BC158" s="130">
        <v>5073900</v>
      </c>
      <c r="BD158" s="130"/>
      <c r="BE158" s="130"/>
      <c r="BF158" s="130"/>
      <c r="BG158" s="130"/>
      <c r="BH158" s="130"/>
      <c r="BI158" s="130"/>
      <c r="BJ158" s="127">
        <f t="shared" si="262"/>
        <v>421631588</v>
      </c>
      <c r="BK158" s="127">
        <v>3400000</v>
      </c>
      <c r="BL158" s="127">
        <v>102338738</v>
      </c>
      <c r="BM158" s="127">
        <v>49860000</v>
      </c>
      <c r="BN158" s="127">
        <v>83147750</v>
      </c>
      <c r="BO158" s="127">
        <v>56967184</v>
      </c>
      <c r="BP158" s="127">
        <v>35020000</v>
      </c>
      <c r="BQ158" s="127"/>
      <c r="BR158" s="127"/>
      <c r="BS158" s="127"/>
      <c r="BT158" s="127"/>
      <c r="BU158" s="127"/>
      <c r="BV158" s="127"/>
      <c r="BW158" s="127">
        <f t="shared" si="263"/>
        <v>330733672</v>
      </c>
      <c r="BX158" s="127">
        <v>3400000</v>
      </c>
      <c r="BY158" s="127">
        <v>102338738</v>
      </c>
      <c r="BZ158" s="127">
        <v>49860000</v>
      </c>
      <c r="CA158" s="127">
        <v>54797750</v>
      </c>
      <c r="CB158" s="127">
        <v>85317184</v>
      </c>
      <c r="CC158" s="127">
        <v>32020000</v>
      </c>
      <c r="CD158" s="127"/>
      <c r="CE158" s="127"/>
      <c r="CF158" s="127"/>
      <c r="CG158" s="127"/>
      <c r="CH158" s="127"/>
      <c r="CI158" s="127"/>
      <c r="CJ158" s="127">
        <f t="shared" si="264"/>
        <v>327733672</v>
      </c>
      <c r="CK158" s="122">
        <f t="shared" si="203"/>
        <v>7722800000</v>
      </c>
      <c r="CL158" s="122">
        <f t="shared" si="249"/>
        <v>209568412</v>
      </c>
      <c r="CM158" s="122">
        <f t="shared" si="250"/>
        <v>90897916</v>
      </c>
      <c r="CN158" s="122">
        <f t="shared" si="251"/>
        <v>3000000</v>
      </c>
      <c r="CO158" s="66"/>
      <c r="CP158" s="72">
        <v>8354000000</v>
      </c>
      <c r="CQ158" s="72">
        <f t="shared" si="252"/>
        <v>0</v>
      </c>
      <c r="CR158" s="72">
        <v>631200000</v>
      </c>
      <c r="CS158" s="72">
        <f>+AW158-CR158</f>
        <v>0</v>
      </c>
      <c r="CT158" s="72">
        <v>421631588</v>
      </c>
      <c r="CU158" s="72">
        <f>+CT158-BJ158</f>
        <v>0</v>
      </c>
      <c r="CV158" s="72">
        <v>330733672</v>
      </c>
      <c r="CW158" s="72">
        <f>+BW158-CV158</f>
        <v>0</v>
      </c>
      <c r="CX158" s="72">
        <v>327733672</v>
      </c>
      <c r="CY158" s="72">
        <f>+CJ158-CX158</f>
        <v>0</v>
      </c>
      <c r="DA158" s="72">
        <v>0</v>
      </c>
      <c r="DB158" s="72"/>
      <c r="DC158" s="72">
        <v>0</v>
      </c>
      <c r="DD158" s="72">
        <f>+BH158-DC158</f>
        <v>0</v>
      </c>
      <c r="DE158" s="72">
        <v>0</v>
      </c>
      <c r="DF158" s="72">
        <f>+DE158-BU158</f>
        <v>0</v>
      </c>
      <c r="DG158" s="72">
        <v>0</v>
      </c>
      <c r="DH158" s="72">
        <f>+CH158-DG158</f>
        <v>0</v>
      </c>
      <c r="DI158" s="72">
        <v>0</v>
      </c>
      <c r="DJ158" s="72">
        <f>+CU158-DI158</f>
        <v>0</v>
      </c>
    </row>
    <row r="159" spans="1:114" s="73" customFormat="1" outlineLevel="4">
      <c r="A159" s="228" t="s">
        <v>22</v>
      </c>
      <c r="B159" s="73" t="str">
        <f>C159&amp;D159</f>
        <v>A 3-6-3-2110</v>
      </c>
      <c r="C159" s="205" t="s">
        <v>91</v>
      </c>
      <c r="D159" s="116">
        <v>10</v>
      </c>
      <c r="E159" s="159" t="s">
        <v>189</v>
      </c>
      <c r="F159" s="135">
        <v>4494000000</v>
      </c>
      <c r="G159" s="133">
        <v>0</v>
      </c>
      <c r="H159" s="135">
        <v>0</v>
      </c>
      <c r="I159" s="127"/>
      <c r="J159" s="127"/>
      <c r="K159" s="133"/>
      <c r="L159" s="131"/>
      <c r="M159" s="127">
        <v>4494000000</v>
      </c>
      <c r="N159" s="130"/>
      <c r="O159" s="133"/>
      <c r="P159" s="133"/>
      <c r="Q159" s="127"/>
      <c r="R159" s="127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3">
        <f t="shared" si="204"/>
        <v>4494000000</v>
      </c>
      <c r="AF159" s="135">
        <f t="shared" si="205"/>
        <v>0</v>
      </c>
      <c r="AG159" s="131"/>
      <c r="AH159" s="130"/>
      <c r="AI159" s="127"/>
      <c r="AJ159" s="133">
        <f>+F159-AE159+AF159</f>
        <v>0</v>
      </c>
      <c r="AK159" s="188">
        <v>0</v>
      </c>
      <c r="AL159" s="183">
        <v>0</v>
      </c>
      <c r="AM159" s="183">
        <v>0</v>
      </c>
      <c r="AN159" s="127">
        <v>0</v>
      </c>
      <c r="AO159" s="127">
        <v>0</v>
      </c>
      <c r="AP159" s="127">
        <v>0</v>
      </c>
      <c r="AQ159" s="127"/>
      <c r="AR159" s="127"/>
      <c r="AS159" s="127"/>
      <c r="AT159" s="127"/>
      <c r="AU159" s="127"/>
      <c r="AV159" s="127"/>
      <c r="AW159" s="135">
        <f t="shared" si="261"/>
        <v>0</v>
      </c>
      <c r="AX159" s="129">
        <v>0</v>
      </c>
      <c r="AY159" s="131">
        <v>0</v>
      </c>
      <c r="AZ159" s="127">
        <v>0</v>
      </c>
      <c r="BA159" s="130">
        <v>0</v>
      </c>
      <c r="BB159" s="130">
        <v>0</v>
      </c>
      <c r="BC159" s="130">
        <v>0</v>
      </c>
      <c r="BD159" s="130"/>
      <c r="BE159" s="130"/>
      <c r="BF159" s="130"/>
      <c r="BG159" s="130"/>
      <c r="BH159" s="130"/>
      <c r="BI159" s="130"/>
      <c r="BJ159" s="133">
        <f t="shared" si="262"/>
        <v>0</v>
      </c>
      <c r="BK159" s="127">
        <v>0</v>
      </c>
      <c r="BL159" s="133">
        <v>0</v>
      </c>
      <c r="BM159" s="127">
        <v>0</v>
      </c>
      <c r="BN159" s="127">
        <v>0</v>
      </c>
      <c r="BO159" s="127">
        <v>0</v>
      </c>
      <c r="BP159" s="127">
        <v>0</v>
      </c>
      <c r="BQ159" s="127"/>
      <c r="BR159" s="127"/>
      <c r="BS159" s="127"/>
      <c r="BT159" s="127"/>
      <c r="BU159" s="127"/>
      <c r="BV159" s="127"/>
      <c r="BW159" s="133">
        <f t="shared" si="263"/>
        <v>0</v>
      </c>
      <c r="BX159" s="127">
        <v>0</v>
      </c>
      <c r="BY159" s="133">
        <v>0</v>
      </c>
      <c r="BZ159" s="127">
        <v>0</v>
      </c>
      <c r="CA159" s="127">
        <v>0</v>
      </c>
      <c r="CB159" s="127">
        <v>0</v>
      </c>
      <c r="CC159" s="127">
        <v>0</v>
      </c>
      <c r="CD159" s="127"/>
      <c r="CE159" s="127"/>
      <c r="CF159" s="127"/>
      <c r="CG159" s="127"/>
      <c r="CH159" s="127"/>
      <c r="CI159" s="127"/>
      <c r="CJ159" s="133">
        <f t="shared" si="264"/>
        <v>0</v>
      </c>
      <c r="CK159" s="122">
        <f t="shared" si="203"/>
        <v>0</v>
      </c>
      <c r="CL159" s="122">
        <f t="shared" si="249"/>
        <v>0</v>
      </c>
      <c r="CM159" s="122">
        <f t="shared" si="250"/>
        <v>0</v>
      </c>
      <c r="CN159" s="122">
        <f t="shared" si="251"/>
        <v>0</v>
      </c>
      <c r="CO159" s="63"/>
      <c r="CP159" s="72">
        <v>0</v>
      </c>
      <c r="CQ159" s="72">
        <f t="shared" si="252"/>
        <v>0</v>
      </c>
      <c r="CR159" s="72">
        <v>0</v>
      </c>
      <c r="CS159" s="72">
        <f>+AW159-CR159</f>
        <v>0</v>
      </c>
      <c r="CT159" s="72">
        <v>0</v>
      </c>
      <c r="CU159" s="72">
        <f>+CT159-BJ159</f>
        <v>0</v>
      </c>
      <c r="CV159" s="72">
        <v>0</v>
      </c>
      <c r="CW159" s="72">
        <f>+BW159-CV159</f>
        <v>0</v>
      </c>
      <c r="CX159" s="72">
        <v>0</v>
      </c>
      <c r="CY159" s="72">
        <f>+CJ159-CX159</f>
        <v>0</v>
      </c>
      <c r="DA159" s="71">
        <v>0</v>
      </c>
      <c r="DB159" s="71">
        <f t="shared" ref="DB159:DB160" si="270">+DA159-AJ159</f>
        <v>0</v>
      </c>
      <c r="DC159" s="71">
        <v>0</v>
      </c>
      <c r="DD159" s="71">
        <f t="shared" ref="DD159:DD160" si="271">+DC159-AW159</f>
        <v>0</v>
      </c>
      <c r="DE159" s="71">
        <v>0</v>
      </c>
      <c r="DF159" s="71">
        <f t="shared" ref="DF159:DF160" si="272">+DE159-BJ159</f>
        <v>0</v>
      </c>
      <c r="DG159" s="71">
        <v>0</v>
      </c>
      <c r="DH159" s="71">
        <f t="shared" ref="DH159:DH160" si="273">+DG159-BW159</f>
        <v>0</v>
      </c>
      <c r="DI159" s="71">
        <v>0</v>
      </c>
      <c r="DJ159" s="71">
        <f t="shared" ref="DJ159:DJ160" si="274">+DI159-CJ159</f>
        <v>0</v>
      </c>
    </row>
    <row r="160" spans="1:114" s="73" customFormat="1" outlineLevel="4">
      <c r="A160" s="228" t="s">
        <v>23</v>
      </c>
      <c r="B160" s="73" t="str">
        <f>C160&amp;D160</f>
        <v>A 3-6-3-6616</v>
      </c>
      <c r="C160" s="205" t="s">
        <v>92</v>
      </c>
      <c r="D160" s="116">
        <v>16</v>
      </c>
      <c r="E160" s="159" t="s">
        <v>440</v>
      </c>
      <c r="F160" s="135">
        <v>541000000</v>
      </c>
      <c r="G160" s="133">
        <v>0</v>
      </c>
      <c r="H160" s="135">
        <v>0</v>
      </c>
      <c r="I160" s="127"/>
      <c r="J160" s="127"/>
      <c r="K160" s="133"/>
      <c r="L160" s="131"/>
      <c r="M160" s="133"/>
      <c r="N160" s="131"/>
      <c r="O160" s="133"/>
      <c r="P160" s="133"/>
      <c r="Q160" s="127"/>
      <c r="R160" s="127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3">
        <f t="shared" si="204"/>
        <v>0</v>
      </c>
      <c r="AF160" s="135">
        <f t="shared" si="205"/>
        <v>0</v>
      </c>
      <c r="AG160" s="131"/>
      <c r="AH160" s="130"/>
      <c r="AI160" s="127"/>
      <c r="AJ160" s="133">
        <f>+F160-AE160+AF160</f>
        <v>541000000</v>
      </c>
      <c r="AK160" s="188">
        <v>0</v>
      </c>
      <c r="AL160" s="183">
        <v>0</v>
      </c>
      <c r="AM160" s="183">
        <v>0</v>
      </c>
      <c r="AN160" s="127">
        <v>0</v>
      </c>
      <c r="AO160" s="127">
        <v>0</v>
      </c>
      <c r="AP160" s="127">
        <v>0</v>
      </c>
      <c r="AQ160" s="127"/>
      <c r="AR160" s="127"/>
      <c r="AS160" s="127"/>
      <c r="AT160" s="127"/>
      <c r="AU160" s="127"/>
      <c r="AV160" s="127"/>
      <c r="AW160" s="135">
        <f t="shared" si="261"/>
        <v>0</v>
      </c>
      <c r="AX160" s="129">
        <v>0</v>
      </c>
      <c r="AY160" s="131">
        <v>0</v>
      </c>
      <c r="AZ160" s="127">
        <v>0</v>
      </c>
      <c r="BA160" s="130">
        <v>0</v>
      </c>
      <c r="BB160" s="130">
        <v>0</v>
      </c>
      <c r="BC160" s="130">
        <v>0</v>
      </c>
      <c r="BD160" s="130"/>
      <c r="BE160" s="130"/>
      <c r="BF160" s="130"/>
      <c r="BG160" s="130"/>
      <c r="BH160" s="130"/>
      <c r="BI160" s="130"/>
      <c r="BJ160" s="133">
        <f t="shared" si="262"/>
        <v>0</v>
      </c>
      <c r="BK160" s="127">
        <v>0</v>
      </c>
      <c r="BL160" s="133">
        <v>0</v>
      </c>
      <c r="BM160" s="127">
        <v>0</v>
      </c>
      <c r="BN160" s="127">
        <v>0</v>
      </c>
      <c r="BO160" s="127">
        <v>0</v>
      </c>
      <c r="BP160" s="127">
        <v>0</v>
      </c>
      <c r="BQ160" s="127"/>
      <c r="BR160" s="127"/>
      <c r="BS160" s="127"/>
      <c r="BT160" s="127"/>
      <c r="BU160" s="127"/>
      <c r="BV160" s="127"/>
      <c r="BW160" s="133">
        <f t="shared" si="263"/>
        <v>0</v>
      </c>
      <c r="BX160" s="127">
        <v>0</v>
      </c>
      <c r="BY160" s="133">
        <v>0</v>
      </c>
      <c r="BZ160" s="127">
        <v>0</v>
      </c>
      <c r="CA160" s="127">
        <v>0</v>
      </c>
      <c r="CB160" s="127">
        <v>0</v>
      </c>
      <c r="CC160" s="127">
        <v>0</v>
      </c>
      <c r="CD160" s="127"/>
      <c r="CE160" s="127"/>
      <c r="CF160" s="127"/>
      <c r="CG160" s="127"/>
      <c r="CH160" s="127"/>
      <c r="CI160" s="127"/>
      <c r="CJ160" s="133">
        <f t="shared" si="264"/>
        <v>0</v>
      </c>
      <c r="CK160" s="122">
        <f t="shared" si="203"/>
        <v>541000000</v>
      </c>
      <c r="CL160" s="122">
        <f t="shared" si="249"/>
        <v>0</v>
      </c>
      <c r="CM160" s="122">
        <f t="shared" si="250"/>
        <v>0</v>
      </c>
      <c r="CN160" s="122">
        <f t="shared" si="251"/>
        <v>0</v>
      </c>
      <c r="CO160" s="63"/>
      <c r="CP160" s="72">
        <v>541000000</v>
      </c>
      <c r="CQ160" s="72">
        <f t="shared" si="252"/>
        <v>0</v>
      </c>
      <c r="CR160" s="72">
        <v>0</v>
      </c>
      <c r="CS160" s="72">
        <f>+AW160-CR160</f>
        <v>0</v>
      </c>
      <c r="CT160" s="72">
        <v>0</v>
      </c>
      <c r="CU160" s="72">
        <f>+CT160-BJ160</f>
        <v>0</v>
      </c>
      <c r="CV160" s="72">
        <v>0</v>
      </c>
      <c r="CW160" s="72">
        <f>+BW160-CV160</f>
        <v>0</v>
      </c>
      <c r="CX160" s="72">
        <v>0</v>
      </c>
      <c r="CY160" s="72">
        <f>+CJ160-CX160</f>
        <v>0</v>
      </c>
      <c r="DA160" s="71">
        <v>541000000</v>
      </c>
      <c r="DB160" s="71">
        <f t="shared" si="270"/>
        <v>0</v>
      </c>
      <c r="DC160" s="71">
        <v>0</v>
      </c>
      <c r="DD160" s="71">
        <f t="shared" si="271"/>
        <v>0</v>
      </c>
      <c r="DE160" s="71">
        <v>0</v>
      </c>
      <c r="DF160" s="71">
        <f t="shared" si="272"/>
        <v>0</v>
      </c>
      <c r="DG160" s="71">
        <v>0</v>
      </c>
      <c r="DH160" s="71">
        <f t="shared" si="273"/>
        <v>0</v>
      </c>
      <c r="DI160" s="71">
        <v>0</v>
      </c>
      <c r="DJ160" s="71">
        <f t="shared" si="274"/>
        <v>0</v>
      </c>
    </row>
    <row r="161" spans="1:114" s="73" customFormat="1" ht="16" outlineLevel="4" thickBot="1">
      <c r="B161" s="73" t="str">
        <f>+C161&amp;D161</f>
        <v>A 3-6-3-99910</v>
      </c>
      <c r="C161" s="206" t="s">
        <v>93</v>
      </c>
      <c r="D161" s="117">
        <v>10</v>
      </c>
      <c r="E161" s="160" t="s">
        <v>441</v>
      </c>
      <c r="F161" s="140">
        <v>0</v>
      </c>
      <c r="G161" s="138">
        <v>0</v>
      </c>
      <c r="H161" s="140">
        <v>0</v>
      </c>
      <c r="I161" s="138"/>
      <c r="J161" s="138"/>
      <c r="K161" s="138"/>
      <c r="L161" s="141"/>
      <c r="M161" s="138"/>
      <c r="N161" s="141"/>
      <c r="O161" s="138"/>
      <c r="P161" s="138"/>
      <c r="Q161" s="138"/>
      <c r="R161" s="138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38">
        <f t="shared" si="204"/>
        <v>0</v>
      </c>
      <c r="AF161" s="140">
        <f t="shared" si="205"/>
        <v>0</v>
      </c>
      <c r="AG161" s="141"/>
      <c r="AH161" s="141"/>
      <c r="AI161" s="138"/>
      <c r="AJ161" s="138">
        <f>+F161-AE161+AF161</f>
        <v>0</v>
      </c>
      <c r="AK161" s="189">
        <v>0</v>
      </c>
      <c r="AL161" s="190">
        <v>0</v>
      </c>
      <c r="AM161" s="183">
        <v>0</v>
      </c>
      <c r="AN161" s="127">
        <v>0</v>
      </c>
      <c r="AO161" s="142">
        <v>0</v>
      </c>
      <c r="AP161" s="142">
        <v>0</v>
      </c>
      <c r="AQ161" s="142"/>
      <c r="AR161" s="142"/>
      <c r="AS161" s="142"/>
      <c r="AT161" s="142"/>
      <c r="AU161" s="142"/>
      <c r="AV161" s="142"/>
      <c r="AW161" s="140">
        <f t="shared" si="261"/>
        <v>0</v>
      </c>
      <c r="AX161" s="161">
        <v>0</v>
      </c>
      <c r="AY161" s="141">
        <v>0</v>
      </c>
      <c r="AZ161" s="142">
        <v>0</v>
      </c>
      <c r="BA161" s="162">
        <v>0</v>
      </c>
      <c r="BB161" s="162">
        <v>0</v>
      </c>
      <c r="BC161" s="162">
        <v>0</v>
      </c>
      <c r="BD161" s="162"/>
      <c r="BE161" s="162"/>
      <c r="BF161" s="162"/>
      <c r="BG161" s="162"/>
      <c r="BH161" s="162"/>
      <c r="BI161" s="162"/>
      <c r="BJ161" s="138">
        <f t="shared" si="262"/>
        <v>0</v>
      </c>
      <c r="BK161" s="142">
        <v>0</v>
      </c>
      <c r="BL161" s="138">
        <v>0</v>
      </c>
      <c r="BM161" s="127">
        <v>0</v>
      </c>
      <c r="BN161" s="142">
        <v>0</v>
      </c>
      <c r="BO161" s="142">
        <v>0</v>
      </c>
      <c r="BP161" s="142">
        <v>0</v>
      </c>
      <c r="BQ161" s="142"/>
      <c r="BR161" s="142"/>
      <c r="BS161" s="142"/>
      <c r="BT161" s="142"/>
      <c r="BU161" s="142"/>
      <c r="BV161" s="142"/>
      <c r="BW161" s="138">
        <f t="shared" si="263"/>
        <v>0</v>
      </c>
      <c r="BX161" s="142">
        <v>0</v>
      </c>
      <c r="BY161" s="138">
        <v>0</v>
      </c>
      <c r="BZ161" s="127">
        <v>0</v>
      </c>
      <c r="CA161" s="127">
        <v>0</v>
      </c>
      <c r="CB161" s="142">
        <v>0</v>
      </c>
      <c r="CC161" s="142">
        <v>0</v>
      </c>
      <c r="CD161" s="142"/>
      <c r="CE161" s="142"/>
      <c r="CF161" s="142"/>
      <c r="CG161" s="142"/>
      <c r="CH161" s="142"/>
      <c r="CI161" s="142"/>
      <c r="CJ161" s="138">
        <f t="shared" si="264"/>
        <v>0</v>
      </c>
      <c r="CK161" s="143">
        <f t="shared" si="203"/>
        <v>0</v>
      </c>
      <c r="CL161" s="143">
        <f t="shared" si="249"/>
        <v>0</v>
      </c>
      <c r="CM161" s="143">
        <f t="shared" si="250"/>
        <v>0</v>
      </c>
      <c r="CN161" s="143">
        <f t="shared" si="251"/>
        <v>0</v>
      </c>
      <c r="CO161" s="63"/>
      <c r="CP161" s="72">
        <v>0</v>
      </c>
      <c r="CQ161" s="72">
        <f t="shared" si="252"/>
        <v>0</v>
      </c>
      <c r="CR161" s="72">
        <v>0</v>
      </c>
      <c r="CS161" s="72">
        <f>+AW161-CR161</f>
        <v>0</v>
      </c>
      <c r="CT161" s="72">
        <v>0</v>
      </c>
      <c r="CU161" s="72">
        <f>+CT161-BJ161</f>
        <v>0</v>
      </c>
      <c r="CV161" s="72">
        <v>0</v>
      </c>
      <c r="CW161" s="72">
        <f>+BW161-CV161</f>
        <v>0</v>
      </c>
      <c r="CX161" s="72">
        <v>0</v>
      </c>
      <c r="CY161" s="72">
        <f>+CJ161-CX161</f>
        <v>0</v>
      </c>
      <c r="DA161" s="71"/>
      <c r="DB161" s="71"/>
      <c r="DC161" s="71"/>
      <c r="DD161" s="71"/>
      <c r="DE161" s="71"/>
      <c r="DF161" s="71"/>
      <c r="DG161" s="71"/>
      <c r="DH161" s="71"/>
      <c r="DI161" s="71"/>
      <c r="DJ161" s="71"/>
    </row>
    <row r="162" spans="1:114" ht="16" thickBot="1">
      <c r="C162" s="211"/>
      <c r="D162" s="145"/>
      <c r="E162" s="113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6"/>
      <c r="AK162" s="175"/>
      <c r="AL162" s="175"/>
      <c r="AM162" s="175"/>
      <c r="AN162" s="175"/>
      <c r="AO162" s="175"/>
      <c r="AP162" s="175"/>
      <c r="AQ162" s="177"/>
      <c r="AR162" s="175"/>
      <c r="AS162" s="175"/>
      <c r="AT162" s="175"/>
      <c r="AU162" s="175"/>
      <c r="AV162" s="175"/>
      <c r="AW162" s="175"/>
      <c r="AX162" s="175"/>
      <c r="AY162" s="175"/>
      <c r="AZ162" s="131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  <c r="CH162" s="175"/>
      <c r="CI162" s="175"/>
      <c r="CJ162" s="175"/>
      <c r="CK162" s="177"/>
      <c r="CL162" s="177"/>
      <c r="CM162" s="177"/>
      <c r="CN162" s="178"/>
      <c r="CO162" s="66"/>
      <c r="CP162" s="89"/>
      <c r="CQ162" s="89">
        <f t="shared" si="252"/>
        <v>0</v>
      </c>
      <c r="CR162" s="89">
        <v>0</v>
      </c>
      <c r="CS162" s="89"/>
      <c r="CT162" s="89">
        <v>0</v>
      </c>
      <c r="CU162" s="89">
        <f t="shared" si="253"/>
        <v>0</v>
      </c>
      <c r="CV162" s="89">
        <v>0</v>
      </c>
      <c r="CW162" s="89"/>
      <c r="CX162" s="89">
        <v>0</v>
      </c>
      <c r="CY162" s="72">
        <f>+CX162-CJ162</f>
        <v>0</v>
      </c>
      <c r="DA162" s="89"/>
      <c r="DB162" s="89"/>
      <c r="DC162" s="89">
        <v>0</v>
      </c>
      <c r="DD162" s="89"/>
      <c r="DE162" s="89">
        <v>0</v>
      </c>
      <c r="DF162" s="89">
        <f t="shared" ref="DF162" si="275">+DE162-BU162</f>
        <v>0</v>
      </c>
      <c r="DG162" s="89">
        <v>0</v>
      </c>
      <c r="DH162" s="89"/>
      <c r="DI162" s="89">
        <v>0</v>
      </c>
      <c r="DJ162" s="72">
        <f>+DI162-CU162</f>
        <v>0</v>
      </c>
    </row>
    <row r="163" spans="1:114" s="90" customFormat="1">
      <c r="A163" s="90" t="s">
        <v>41</v>
      </c>
      <c r="C163" s="212"/>
      <c r="D163" s="145"/>
      <c r="E163" s="163" t="s">
        <v>437</v>
      </c>
      <c r="F163" s="164">
        <f t="shared" ref="F163:AI163" si="276">+F164+F165+F167+F168+F169+F172+F173+F174+F175+F178+F179+F180+F181+F184+F166</f>
        <v>34821000000</v>
      </c>
      <c r="G163" s="164">
        <f t="shared" si="276"/>
        <v>0</v>
      </c>
      <c r="H163" s="164">
        <f t="shared" si="276"/>
        <v>0</v>
      </c>
      <c r="I163" s="164">
        <f t="shared" si="276"/>
        <v>0</v>
      </c>
      <c r="J163" s="164">
        <f t="shared" si="276"/>
        <v>0</v>
      </c>
      <c r="K163" s="164">
        <f t="shared" si="276"/>
        <v>0</v>
      </c>
      <c r="L163" s="164">
        <f t="shared" si="276"/>
        <v>0</v>
      </c>
      <c r="M163" s="164">
        <f t="shared" si="276"/>
        <v>0</v>
      </c>
      <c r="N163" s="164">
        <f t="shared" si="276"/>
        <v>0</v>
      </c>
      <c r="O163" s="164">
        <f t="shared" si="276"/>
        <v>0</v>
      </c>
      <c r="P163" s="164">
        <f t="shared" si="276"/>
        <v>0</v>
      </c>
      <c r="Q163" s="164">
        <f t="shared" si="276"/>
        <v>0</v>
      </c>
      <c r="R163" s="164">
        <f t="shared" si="276"/>
        <v>0</v>
      </c>
      <c r="S163" s="164">
        <f t="shared" si="276"/>
        <v>0</v>
      </c>
      <c r="T163" s="164">
        <f t="shared" si="276"/>
        <v>0</v>
      </c>
      <c r="U163" s="164">
        <f t="shared" si="276"/>
        <v>0</v>
      </c>
      <c r="V163" s="164">
        <f t="shared" si="276"/>
        <v>0</v>
      </c>
      <c r="W163" s="164">
        <f t="shared" si="276"/>
        <v>0</v>
      </c>
      <c r="X163" s="164">
        <f t="shared" si="276"/>
        <v>0</v>
      </c>
      <c r="Y163" s="164">
        <f t="shared" si="276"/>
        <v>0</v>
      </c>
      <c r="Z163" s="164">
        <f t="shared" si="276"/>
        <v>0</v>
      </c>
      <c r="AA163" s="164">
        <f t="shared" si="276"/>
        <v>0</v>
      </c>
      <c r="AB163" s="164">
        <f t="shared" si="276"/>
        <v>0</v>
      </c>
      <c r="AC163" s="164">
        <f t="shared" si="276"/>
        <v>0</v>
      </c>
      <c r="AD163" s="164">
        <f t="shared" si="276"/>
        <v>0</v>
      </c>
      <c r="AE163" s="164">
        <f t="shared" si="276"/>
        <v>0</v>
      </c>
      <c r="AF163" s="164">
        <f t="shared" si="276"/>
        <v>0</v>
      </c>
      <c r="AG163" s="164">
        <f>+AG164+AG165+AG167+AG168+AG169+AG172+AG173+AG174+AG175+AG178+AG179+AG180+AG181+AG184+AG166</f>
        <v>3920126780</v>
      </c>
      <c r="AH163" s="164">
        <f t="shared" si="276"/>
        <v>0</v>
      </c>
      <c r="AI163" s="164">
        <f t="shared" si="276"/>
        <v>4000000000</v>
      </c>
      <c r="AJ163" s="164">
        <f>+AJ164+AJ165+AJ167+AJ168+AJ169+AJ172+AJ173+AJ174+AJ175+AJ178+AJ179+AJ180+AJ181+AJ184+AJ166</f>
        <v>33983323220</v>
      </c>
      <c r="AK163" s="164">
        <f t="shared" ref="AK163:CN163" si="277">+AK164+AK165+AK167+AK168+AK169+AK172+AK173+AK174+AK175+AK178+AK179+AK180+AK181+AK184+AK166</f>
        <v>6648208171</v>
      </c>
      <c r="AL163" s="164">
        <f t="shared" si="277"/>
        <v>3949991601</v>
      </c>
      <c r="AM163" s="164">
        <f t="shared" si="277"/>
        <v>991261686</v>
      </c>
      <c r="AN163" s="164">
        <f t="shared" si="277"/>
        <v>513429648</v>
      </c>
      <c r="AO163" s="164">
        <f t="shared" si="277"/>
        <v>748967521</v>
      </c>
      <c r="AP163" s="164">
        <f t="shared" si="277"/>
        <v>1199384827</v>
      </c>
      <c r="AQ163" s="164">
        <f t="shared" si="277"/>
        <v>0</v>
      </c>
      <c r="AR163" s="164">
        <f t="shared" si="277"/>
        <v>0</v>
      </c>
      <c r="AS163" s="164">
        <f t="shared" si="277"/>
        <v>0</v>
      </c>
      <c r="AT163" s="164">
        <f t="shared" si="277"/>
        <v>0</v>
      </c>
      <c r="AU163" s="164">
        <f t="shared" si="277"/>
        <v>0</v>
      </c>
      <c r="AV163" s="164">
        <f t="shared" si="277"/>
        <v>0</v>
      </c>
      <c r="AW163" s="164">
        <f t="shared" si="277"/>
        <v>14051243454</v>
      </c>
      <c r="AX163" s="164">
        <f t="shared" si="277"/>
        <v>1668791645</v>
      </c>
      <c r="AY163" s="164">
        <f t="shared" si="277"/>
        <v>2827837878</v>
      </c>
      <c r="AZ163" s="164">
        <f t="shared" si="277"/>
        <v>2102797088</v>
      </c>
      <c r="BA163" s="164">
        <f t="shared" si="277"/>
        <v>961034246</v>
      </c>
      <c r="BB163" s="164">
        <f t="shared" si="277"/>
        <v>659169545</v>
      </c>
      <c r="BC163" s="164">
        <f t="shared" si="277"/>
        <v>661358400</v>
      </c>
      <c r="BD163" s="164">
        <f t="shared" si="277"/>
        <v>0</v>
      </c>
      <c r="BE163" s="164">
        <f t="shared" si="277"/>
        <v>0</v>
      </c>
      <c r="BF163" s="164">
        <f t="shared" si="277"/>
        <v>0</v>
      </c>
      <c r="BG163" s="164">
        <f t="shared" si="277"/>
        <v>0</v>
      </c>
      <c r="BH163" s="164">
        <f t="shared" si="277"/>
        <v>0</v>
      </c>
      <c r="BI163" s="164">
        <f t="shared" si="277"/>
        <v>0</v>
      </c>
      <c r="BJ163" s="164">
        <f t="shared" si="277"/>
        <v>8880988802</v>
      </c>
      <c r="BK163" s="164">
        <f t="shared" si="277"/>
        <v>0</v>
      </c>
      <c r="BL163" s="164">
        <f t="shared" si="277"/>
        <v>506293931</v>
      </c>
      <c r="BM163" s="164">
        <f t="shared" si="277"/>
        <v>348481812</v>
      </c>
      <c r="BN163" s="164">
        <f t="shared" si="277"/>
        <v>649452210</v>
      </c>
      <c r="BO163" s="164">
        <f t="shared" si="277"/>
        <v>722881548</v>
      </c>
      <c r="BP163" s="164">
        <f t="shared" si="277"/>
        <v>783067084</v>
      </c>
      <c r="BQ163" s="164">
        <f t="shared" si="277"/>
        <v>0</v>
      </c>
      <c r="BR163" s="164">
        <f t="shared" si="277"/>
        <v>0</v>
      </c>
      <c r="BS163" s="164">
        <f t="shared" si="277"/>
        <v>0</v>
      </c>
      <c r="BT163" s="164">
        <f t="shared" si="277"/>
        <v>0</v>
      </c>
      <c r="BU163" s="164">
        <f t="shared" si="277"/>
        <v>0</v>
      </c>
      <c r="BV163" s="164">
        <f t="shared" si="277"/>
        <v>0</v>
      </c>
      <c r="BW163" s="164">
        <f t="shared" si="277"/>
        <v>3030927854</v>
      </c>
      <c r="BX163" s="164">
        <f t="shared" si="277"/>
        <v>0</v>
      </c>
      <c r="BY163" s="164">
        <f t="shared" si="277"/>
        <v>502965428</v>
      </c>
      <c r="BZ163" s="164">
        <f t="shared" si="277"/>
        <v>351810315</v>
      </c>
      <c r="CA163" s="164">
        <f t="shared" si="277"/>
        <v>649452210</v>
      </c>
      <c r="CB163" s="164">
        <f t="shared" si="277"/>
        <v>696414650</v>
      </c>
      <c r="CC163" s="164">
        <f t="shared" si="277"/>
        <v>783067084</v>
      </c>
      <c r="CD163" s="164">
        <f t="shared" si="277"/>
        <v>0</v>
      </c>
      <c r="CE163" s="164">
        <f t="shared" si="277"/>
        <v>0</v>
      </c>
      <c r="CF163" s="164">
        <f t="shared" si="277"/>
        <v>0</v>
      </c>
      <c r="CG163" s="164">
        <f t="shared" si="277"/>
        <v>0</v>
      </c>
      <c r="CH163" s="164">
        <f t="shared" si="277"/>
        <v>0</v>
      </c>
      <c r="CI163" s="164">
        <f t="shared" si="277"/>
        <v>0</v>
      </c>
      <c r="CJ163" s="164">
        <f t="shared" si="277"/>
        <v>3030927854</v>
      </c>
      <c r="CK163" s="164">
        <f t="shared" si="277"/>
        <v>19932079766</v>
      </c>
      <c r="CL163" s="164">
        <f t="shared" si="277"/>
        <v>5170254652</v>
      </c>
      <c r="CM163" s="164">
        <f t="shared" si="277"/>
        <v>5850060948</v>
      </c>
      <c r="CN163" s="164">
        <f t="shared" si="277"/>
        <v>0</v>
      </c>
      <c r="CO163" s="91"/>
      <c r="CP163" s="164">
        <f t="shared" ref="CP163:CY163" si="278">+CP164+CP165+CP167+CP168+CP169+CP172+CP173+CP174+CP175+CP178+CP179+CP180+CP181+CP184+CP166</f>
        <v>33983323220</v>
      </c>
      <c r="CQ163" s="164">
        <f t="shared" si="278"/>
        <v>0</v>
      </c>
      <c r="CR163" s="164">
        <f t="shared" si="278"/>
        <v>14051243454</v>
      </c>
      <c r="CS163" s="164">
        <f t="shared" si="278"/>
        <v>0</v>
      </c>
      <c r="CT163" s="164">
        <f t="shared" si="278"/>
        <v>8880988802</v>
      </c>
      <c r="CU163" s="164">
        <f t="shared" si="278"/>
        <v>0</v>
      </c>
      <c r="CV163" s="164">
        <f t="shared" si="278"/>
        <v>3030927854</v>
      </c>
      <c r="CW163" s="164">
        <f t="shared" si="278"/>
        <v>0</v>
      </c>
      <c r="CX163" s="164">
        <f t="shared" si="278"/>
        <v>3030927854</v>
      </c>
      <c r="CY163" s="164">
        <f t="shared" si="278"/>
        <v>0</v>
      </c>
      <c r="DA163" s="164">
        <f t="shared" ref="DA163" si="279">+DA164+DA165+DA167+DA168+DA169+DA172+DA173+DA174+DA175+DA178+DA179+DA180+DA181+DA184+DA166</f>
        <v>38821000000</v>
      </c>
      <c r="DB163" s="164"/>
      <c r="DC163" s="164">
        <f t="shared" ref="DC163" si="280">+DC164+DC165+DC167+DC168+DC169+DC172+DC173+DC174+DC175+DC178+DC179+DC180+DC181+DC184+DC166</f>
        <v>14051243454</v>
      </c>
      <c r="DD163" s="164">
        <f t="shared" ref="DD163" si="281">+DD164+DD165+DD167+DD168+DD169+DD172+DD173+DD174+DD175+DD178+DD179+DD180+DD181+DD184+DD166</f>
        <v>0</v>
      </c>
      <c r="DE163" s="164">
        <f t="shared" ref="DE163" si="282">+DE164+DE165+DE167+DE168+DE169+DE172+DE173+DE174+DE175+DE178+DE179+DE180+DE181+DE184+DE166</f>
        <v>8880988802</v>
      </c>
      <c r="DF163" s="164">
        <f t="shared" ref="DF163" si="283">+DF164+DF165+DF167+DF168+DF169+DF172+DF173+DF174+DF175+DF178+DF179+DF180+DF181+DF184+DF166</f>
        <v>0</v>
      </c>
      <c r="DG163" s="164">
        <f t="shared" ref="DG163" si="284">+DG164+DG165+DG167+DG168+DG169+DG172+DG173+DG174+DG175+DG178+DG179+DG180+DG181+DG184+DG166</f>
        <v>3030927854</v>
      </c>
      <c r="DH163" s="164">
        <f t="shared" ref="DH163" si="285">+DH164+DH165+DH167+DH168+DH169+DH172+DH173+DH174+DH175+DH178+DH179+DH180+DH181+DH184+DH166</f>
        <v>0</v>
      </c>
      <c r="DI163" s="164">
        <f t="shared" ref="DI163" si="286">+DI164+DI165+DI167+DI168+DI169+DI172+DI173+DI174+DI175+DI178+DI179+DI180+DI181+DI184+DI166</f>
        <v>3030927854</v>
      </c>
      <c r="DJ163" s="164">
        <f t="shared" ref="DJ163" si="287">+DJ164+DJ165+DJ167+DJ168+DJ169+DJ172+DJ173+DJ174+DJ175+DJ178+DJ179+DJ180+DJ181+DJ184+DJ166</f>
        <v>0</v>
      </c>
    </row>
    <row r="164" spans="1:114" s="95" customFormat="1" ht="53.25" customHeight="1">
      <c r="A164" s="228" t="s">
        <v>24</v>
      </c>
      <c r="B164" s="92" t="str">
        <f>+C164&amp;D164</f>
        <v>C 121-800-110</v>
      </c>
      <c r="C164" s="213" t="s">
        <v>129</v>
      </c>
      <c r="D164" s="165">
        <v>10</v>
      </c>
      <c r="E164" s="166" t="s">
        <v>130</v>
      </c>
      <c r="F164" s="167">
        <v>16600000000</v>
      </c>
      <c r="G164" s="167">
        <v>0</v>
      </c>
      <c r="H164" s="167">
        <v>0</v>
      </c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8">
        <f t="shared" ref="AE164:AE174" si="288">+G164+I164+K164+M164+O164+Q164+S164+U164+W164+Y164+AA164+AC164</f>
        <v>0</v>
      </c>
      <c r="AF164" s="168">
        <f t="shared" ref="AF164:AF174" si="289">+H164+J164+L164+N164+P164+R164+T164+V164+X164+Z164+AB164+AD164</f>
        <v>0</v>
      </c>
      <c r="AG164" s="167">
        <v>2600000000</v>
      </c>
      <c r="AH164" s="167"/>
      <c r="AI164" s="167"/>
      <c r="AJ164" s="167">
        <f>+F164-AE164+AF164-AG164</f>
        <v>14000000000</v>
      </c>
      <c r="AK164" s="183">
        <v>0</v>
      </c>
      <c r="AL164" s="183">
        <v>0</v>
      </c>
      <c r="AM164" s="181">
        <v>0</v>
      </c>
      <c r="AN164" s="127">
        <v>0</v>
      </c>
      <c r="AO164" s="167">
        <v>0</v>
      </c>
      <c r="AP164" s="167">
        <v>0</v>
      </c>
      <c r="AQ164" s="167"/>
      <c r="AR164" s="167"/>
      <c r="AS164" s="167"/>
      <c r="AT164" s="167"/>
      <c r="AU164" s="167"/>
      <c r="AV164" s="167"/>
      <c r="AW164" s="167">
        <f t="shared" ref="AW164:AW187" si="290">+SUM(AK164:AV164)</f>
        <v>0</v>
      </c>
      <c r="AX164" s="167">
        <v>0</v>
      </c>
      <c r="AY164" s="167">
        <v>0</v>
      </c>
      <c r="AZ164" s="167">
        <v>0</v>
      </c>
      <c r="BA164" s="167">
        <v>0</v>
      </c>
      <c r="BB164" s="167">
        <v>0</v>
      </c>
      <c r="BC164" s="167">
        <v>0</v>
      </c>
      <c r="BD164" s="167"/>
      <c r="BE164" s="167"/>
      <c r="BF164" s="167"/>
      <c r="BG164" s="167"/>
      <c r="BH164" s="167"/>
      <c r="BI164" s="167"/>
      <c r="BJ164" s="167">
        <f t="shared" ref="BJ164:BJ179" si="291">+SUM(AX164:BI164)</f>
        <v>0</v>
      </c>
      <c r="BK164" s="167">
        <v>0</v>
      </c>
      <c r="BL164" s="167">
        <v>0</v>
      </c>
      <c r="BM164" s="127">
        <v>0</v>
      </c>
      <c r="BN164" s="167">
        <v>0</v>
      </c>
      <c r="BO164" s="167">
        <v>0</v>
      </c>
      <c r="BP164" s="167">
        <v>0</v>
      </c>
      <c r="BQ164" s="167"/>
      <c r="BR164" s="167"/>
      <c r="BS164" s="167"/>
      <c r="BT164" s="167"/>
      <c r="BU164" s="167"/>
      <c r="BV164" s="167"/>
      <c r="BW164" s="167">
        <f t="shared" ref="BW164:BW187" si="292">+SUM(BK164:BV164)</f>
        <v>0</v>
      </c>
      <c r="BX164" s="167">
        <v>0</v>
      </c>
      <c r="BY164" s="167">
        <v>0</v>
      </c>
      <c r="BZ164" s="127">
        <v>0</v>
      </c>
      <c r="CA164" s="127">
        <v>0</v>
      </c>
      <c r="CB164" s="167">
        <v>0</v>
      </c>
      <c r="CC164" s="167">
        <v>0</v>
      </c>
      <c r="CD164" s="167"/>
      <c r="CE164" s="167"/>
      <c r="CF164" s="167"/>
      <c r="CG164" s="167"/>
      <c r="CH164" s="167"/>
      <c r="CI164" s="167"/>
      <c r="CJ164" s="167">
        <f t="shared" ref="CJ164:CJ187" si="293">+SUM(BX164:CI164)</f>
        <v>0</v>
      </c>
      <c r="CK164" s="167">
        <f t="shared" si="203"/>
        <v>14000000000</v>
      </c>
      <c r="CL164" s="167">
        <f t="shared" si="249"/>
        <v>0</v>
      </c>
      <c r="CM164" s="167">
        <f t="shared" si="250"/>
        <v>0</v>
      </c>
      <c r="CN164" s="167">
        <f t="shared" si="251"/>
        <v>0</v>
      </c>
      <c r="CO164" s="93"/>
      <c r="CP164" s="72">
        <v>14000000000</v>
      </c>
      <c r="CQ164" s="94">
        <f t="shared" si="252"/>
        <v>0</v>
      </c>
      <c r="CR164" s="72">
        <v>0</v>
      </c>
      <c r="CS164" s="72">
        <f>+AW164-CR164</f>
        <v>0</v>
      </c>
      <c r="CT164" s="72">
        <v>0</v>
      </c>
      <c r="CU164" s="72">
        <f t="shared" si="253"/>
        <v>0</v>
      </c>
      <c r="CV164" s="72">
        <v>0</v>
      </c>
      <c r="CW164" s="72">
        <f>+BW164-CV164</f>
        <v>0</v>
      </c>
      <c r="CX164" s="72">
        <v>0</v>
      </c>
      <c r="CY164" s="72">
        <f>+CJ164-CX164</f>
        <v>0</v>
      </c>
      <c r="DA164" s="71">
        <v>16600000000</v>
      </c>
      <c r="DB164" s="71">
        <f t="shared" ref="DB164:DB169" si="294">+DA164-AJ164</f>
        <v>2600000000</v>
      </c>
      <c r="DC164" s="71">
        <v>0</v>
      </c>
      <c r="DD164" s="71">
        <f t="shared" ref="DD164:DD169" si="295">+DC164-AW164</f>
        <v>0</v>
      </c>
      <c r="DE164" s="71">
        <v>0</v>
      </c>
      <c r="DF164" s="71">
        <f t="shared" ref="DF164:DF169" si="296">+DE164-BJ164</f>
        <v>0</v>
      </c>
      <c r="DG164" s="71">
        <v>0</v>
      </c>
      <c r="DH164" s="71">
        <f t="shared" ref="DH164:DH169" si="297">+DG164-BW164</f>
        <v>0</v>
      </c>
      <c r="DI164" s="71">
        <v>0</v>
      </c>
      <c r="DJ164" s="71">
        <f t="shared" ref="DJ164:DJ169" si="298">+DI164-CJ164</f>
        <v>0</v>
      </c>
    </row>
    <row r="165" spans="1:114" s="95" customFormat="1" ht="30">
      <c r="A165" s="228" t="s">
        <v>25</v>
      </c>
      <c r="B165" s="92" t="str">
        <f>+C165&amp;D165</f>
        <v>C 122-800-210</v>
      </c>
      <c r="C165" s="213" t="s">
        <v>95</v>
      </c>
      <c r="D165" s="165">
        <v>10</v>
      </c>
      <c r="E165" s="166" t="s">
        <v>445</v>
      </c>
      <c r="F165" s="167">
        <v>721000000</v>
      </c>
      <c r="G165" s="167">
        <v>0</v>
      </c>
      <c r="H165" s="167">
        <v>0</v>
      </c>
      <c r="I165" s="167">
        <v>0</v>
      </c>
      <c r="J165" s="167">
        <v>0</v>
      </c>
      <c r="K165" s="167">
        <v>0</v>
      </c>
      <c r="L165" s="167"/>
      <c r="M165" s="167">
        <v>0</v>
      </c>
      <c r="N165" s="167"/>
      <c r="O165" s="167">
        <v>0</v>
      </c>
      <c r="P165" s="167"/>
      <c r="Q165" s="167">
        <v>0</v>
      </c>
      <c r="R165" s="167"/>
      <c r="S165" s="167">
        <v>0</v>
      </c>
      <c r="T165" s="167">
        <v>0</v>
      </c>
      <c r="U165" s="167">
        <v>0</v>
      </c>
      <c r="V165" s="167">
        <v>0</v>
      </c>
      <c r="W165" s="167">
        <v>0</v>
      </c>
      <c r="X165" s="169"/>
      <c r="Y165" s="167"/>
      <c r="Z165" s="167"/>
      <c r="AA165" s="167"/>
      <c r="AB165" s="167"/>
      <c r="AC165" s="167"/>
      <c r="AD165" s="167"/>
      <c r="AE165" s="168">
        <f t="shared" si="288"/>
        <v>0</v>
      </c>
      <c r="AF165" s="168">
        <f t="shared" si="289"/>
        <v>0</v>
      </c>
      <c r="AG165" s="169"/>
      <c r="AH165" s="169"/>
      <c r="AI165" s="169"/>
      <c r="AJ165" s="167">
        <f>+F165-AE165+AF165-AG165</f>
        <v>721000000</v>
      </c>
      <c r="AK165" s="183">
        <v>721000000</v>
      </c>
      <c r="AL165" s="183">
        <v>0</v>
      </c>
      <c r="AM165" s="181">
        <v>0</v>
      </c>
      <c r="AN165" s="127">
        <v>0</v>
      </c>
      <c r="AO165" s="127">
        <v>0</v>
      </c>
      <c r="AP165" s="169">
        <v>0</v>
      </c>
      <c r="AQ165" s="169"/>
      <c r="AR165" s="169"/>
      <c r="AS165" s="169"/>
      <c r="AT165" s="169"/>
      <c r="AU165" s="169"/>
      <c r="AV165" s="169"/>
      <c r="AW165" s="167">
        <f t="shared" si="290"/>
        <v>721000000</v>
      </c>
      <c r="AX165" s="167">
        <v>721000000</v>
      </c>
      <c r="AY165" s="167">
        <v>0</v>
      </c>
      <c r="AZ165" s="167">
        <v>0</v>
      </c>
      <c r="BA165" s="167">
        <v>0</v>
      </c>
      <c r="BB165" s="167">
        <v>0</v>
      </c>
      <c r="BC165" s="167">
        <v>0</v>
      </c>
      <c r="BD165" s="169"/>
      <c r="BE165" s="169"/>
      <c r="BF165" s="169"/>
      <c r="BG165" s="169"/>
      <c r="BH165" s="169"/>
      <c r="BI165" s="169"/>
      <c r="BJ165" s="167">
        <f t="shared" si="291"/>
        <v>721000000</v>
      </c>
      <c r="BK165" s="167">
        <v>0</v>
      </c>
      <c r="BL165" s="167">
        <v>0</v>
      </c>
      <c r="BM165" s="127">
        <v>0</v>
      </c>
      <c r="BN165" s="127">
        <v>0</v>
      </c>
      <c r="BO165" s="127">
        <v>0</v>
      </c>
      <c r="BP165" s="127">
        <v>0</v>
      </c>
      <c r="BQ165" s="169"/>
      <c r="BR165" s="169"/>
      <c r="BS165" s="169"/>
      <c r="BT165" s="169"/>
      <c r="BU165" s="169"/>
      <c r="BV165" s="169"/>
      <c r="BW165" s="167">
        <f t="shared" si="292"/>
        <v>0</v>
      </c>
      <c r="BX165" s="167">
        <v>0</v>
      </c>
      <c r="BY165" s="169">
        <v>0</v>
      </c>
      <c r="BZ165" s="127">
        <v>0</v>
      </c>
      <c r="CA165" s="127">
        <v>0</v>
      </c>
      <c r="CB165" s="169">
        <v>0</v>
      </c>
      <c r="CC165" s="169">
        <v>0</v>
      </c>
      <c r="CD165" s="169"/>
      <c r="CE165" s="169"/>
      <c r="CF165" s="169"/>
      <c r="CG165" s="169"/>
      <c r="CH165" s="169"/>
      <c r="CI165" s="169"/>
      <c r="CJ165" s="167">
        <f t="shared" si="293"/>
        <v>0</v>
      </c>
      <c r="CK165" s="167">
        <f t="shared" si="203"/>
        <v>0</v>
      </c>
      <c r="CL165" s="167">
        <f t="shared" si="249"/>
        <v>0</v>
      </c>
      <c r="CM165" s="167">
        <f t="shared" si="250"/>
        <v>721000000</v>
      </c>
      <c r="CN165" s="167">
        <f t="shared" si="251"/>
        <v>0</v>
      </c>
      <c r="CP165" s="72">
        <v>721000000</v>
      </c>
      <c r="CQ165" s="94">
        <f t="shared" si="252"/>
        <v>0</v>
      </c>
      <c r="CR165" s="72">
        <v>721000000</v>
      </c>
      <c r="CS165" s="72">
        <f>+AW165-CR165</f>
        <v>0</v>
      </c>
      <c r="CT165" s="72">
        <v>721000000</v>
      </c>
      <c r="CU165" s="72">
        <f t="shared" si="253"/>
        <v>0</v>
      </c>
      <c r="CV165" s="72">
        <v>0</v>
      </c>
      <c r="CW165" s="72">
        <f>+BW165-CV165</f>
        <v>0</v>
      </c>
      <c r="CX165" s="72">
        <v>0</v>
      </c>
      <c r="CY165" s="72">
        <f>+CJ165-CX165</f>
        <v>0</v>
      </c>
      <c r="DA165" s="71">
        <v>721000000</v>
      </c>
      <c r="DB165" s="71">
        <f t="shared" si="294"/>
        <v>0</v>
      </c>
      <c r="DC165" s="71">
        <v>721000000</v>
      </c>
      <c r="DD165" s="71">
        <f t="shared" si="295"/>
        <v>0</v>
      </c>
      <c r="DE165" s="71">
        <v>721000000</v>
      </c>
      <c r="DF165" s="71">
        <f t="shared" si="296"/>
        <v>0</v>
      </c>
      <c r="DG165" s="71">
        <v>0</v>
      </c>
      <c r="DH165" s="71">
        <f t="shared" si="297"/>
        <v>0</v>
      </c>
      <c r="DI165" s="71">
        <v>0</v>
      </c>
      <c r="DJ165" s="71">
        <f t="shared" si="298"/>
        <v>0</v>
      </c>
    </row>
    <row r="166" spans="1:114" s="95" customFormat="1" ht="30">
      <c r="A166" s="284" t="s">
        <v>46</v>
      </c>
      <c r="B166" s="92" t="str">
        <f>+C166&amp;D166</f>
        <v>C 122-800-211</v>
      </c>
      <c r="C166" s="213" t="s">
        <v>95</v>
      </c>
      <c r="D166" s="165">
        <v>11</v>
      </c>
      <c r="E166" s="166" t="s">
        <v>445</v>
      </c>
      <c r="F166" s="285">
        <v>0</v>
      </c>
      <c r="G166" s="285">
        <v>0</v>
      </c>
      <c r="H166" s="285">
        <v>0</v>
      </c>
      <c r="I166" s="285">
        <v>0</v>
      </c>
      <c r="J166" s="285">
        <v>0</v>
      </c>
      <c r="K166" s="285">
        <v>0</v>
      </c>
      <c r="L166" s="285"/>
      <c r="M166" s="285">
        <v>0</v>
      </c>
      <c r="N166" s="285"/>
      <c r="O166" s="285">
        <v>0</v>
      </c>
      <c r="P166" s="285"/>
      <c r="Q166" s="285">
        <v>0</v>
      </c>
      <c r="R166" s="285"/>
      <c r="S166" s="285">
        <v>0</v>
      </c>
      <c r="T166" s="285">
        <v>0</v>
      </c>
      <c r="U166" s="285">
        <v>0</v>
      </c>
      <c r="V166" s="285">
        <v>0</v>
      </c>
      <c r="W166" s="285">
        <v>0</v>
      </c>
      <c r="X166" s="286"/>
      <c r="Y166" s="285"/>
      <c r="Z166" s="285"/>
      <c r="AA166" s="285"/>
      <c r="AB166" s="285"/>
      <c r="AC166" s="285"/>
      <c r="AD166" s="285"/>
      <c r="AE166" s="287">
        <f>+G166+I166+K166+M166+O166+Q166+S166+U166+W166+Y166+AA166+AC166</f>
        <v>0</v>
      </c>
      <c r="AF166" s="287">
        <f>+H166+J166+L166+N166+P166+R166+T166+V166+X166+Z166+AB166+AD166</f>
        <v>0</v>
      </c>
      <c r="AG166" s="286"/>
      <c r="AH166" s="286"/>
      <c r="AI166" s="288">
        <v>4000000000</v>
      </c>
      <c r="AJ166" s="285">
        <f>+F166-AE166+AF166-AG166+AI166</f>
        <v>4000000000</v>
      </c>
      <c r="AK166" s="289"/>
      <c r="AL166" s="289">
        <v>0</v>
      </c>
      <c r="AM166" s="290">
        <v>0</v>
      </c>
      <c r="AN166" s="291">
        <v>0</v>
      </c>
      <c r="AO166" s="291">
        <v>0</v>
      </c>
      <c r="AP166" s="285">
        <v>1000000000</v>
      </c>
      <c r="AQ166" s="286"/>
      <c r="AR166" s="286"/>
      <c r="AS166" s="286"/>
      <c r="AT166" s="286"/>
      <c r="AU166" s="286"/>
      <c r="AV166" s="286"/>
      <c r="AW166" s="285">
        <f>+SUM(AK166:AV166)</f>
        <v>1000000000</v>
      </c>
      <c r="AX166" s="285"/>
      <c r="AY166" s="285">
        <v>0</v>
      </c>
      <c r="AZ166" s="285">
        <v>0</v>
      </c>
      <c r="BA166" s="285">
        <v>0</v>
      </c>
      <c r="BB166" s="285">
        <v>0</v>
      </c>
      <c r="BC166" s="285">
        <v>0</v>
      </c>
      <c r="BD166" s="286"/>
      <c r="BE166" s="286"/>
      <c r="BF166" s="286"/>
      <c r="BG166" s="286"/>
      <c r="BH166" s="286"/>
      <c r="BI166" s="286"/>
      <c r="BJ166" s="285">
        <f>+SUM(AX166:BI166)</f>
        <v>0</v>
      </c>
      <c r="BK166" s="285">
        <v>0</v>
      </c>
      <c r="BL166" s="285">
        <v>0</v>
      </c>
      <c r="BM166" s="291">
        <v>0</v>
      </c>
      <c r="BN166" s="291">
        <v>0</v>
      </c>
      <c r="BO166" s="291">
        <v>0</v>
      </c>
      <c r="BP166" s="291">
        <v>0</v>
      </c>
      <c r="BQ166" s="286"/>
      <c r="BR166" s="286"/>
      <c r="BS166" s="286"/>
      <c r="BT166" s="286"/>
      <c r="BU166" s="286"/>
      <c r="BV166" s="286"/>
      <c r="BW166" s="285">
        <f>+SUM(BK166:BV166)</f>
        <v>0</v>
      </c>
      <c r="BX166" s="285">
        <v>0</v>
      </c>
      <c r="BY166" s="286">
        <v>0</v>
      </c>
      <c r="BZ166" s="291">
        <v>0</v>
      </c>
      <c r="CA166" s="291">
        <v>0</v>
      </c>
      <c r="CB166" s="286">
        <v>0</v>
      </c>
      <c r="CC166" s="286">
        <v>0</v>
      </c>
      <c r="CD166" s="286"/>
      <c r="CE166" s="286"/>
      <c r="CF166" s="286"/>
      <c r="CG166" s="286"/>
      <c r="CH166" s="286"/>
      <c r="CI166" s="286"/>
      <c r="CJ166" s="285">
        <f>+SUM(BX166:CI166)</f>
        <v>0</v>
      </c>
      <c r="CK166" s="285">
        <f>+AJ166-AW166</f>
        <v>3000000000</v>
      </c>
      <c r="CL166" s="285">
        <f>+AW166-BJ166</f>
        <v>1000000000</v>
      </c>
      <c r="CM166" s="285">
        <f>+BJ166-BW166</f>
        <v>0</v>
      </c>
      <c r="CN166" s="285">
        <f>+BW166-CJ166</f>
        <v>0</v>
      </c>
      <c r="CP166" s="71">
        <v>4000000000</v>
      </c>
      <c r="CQ166" s="292">
        <f>+AJ166-CP166</f>
        <v>0</v>
      </c>
      <c r="CR166" s="71">
        <v>1000000000</v>
      </c>
      <c r="CS166" s="71">
        <f>+AW166-CR166</f>
        <v>0</v>
      </c>
      <c r="CT166" s="71">
        <v>0</v>
      </c>
      <c r="CU166" s="71">
        <f t="shared" si="253"/>
        <v>0</v>
      </c>
      <c r="CV166" s="71">
        <v>0</v>
      </c>
      <c r="CW166" s="71">
        <f>+BW166-CV166</f>
        <v>0</v>
      </c>
      <c r="CX166" s="71">
        <v>0</v>
      </c>
      <c r="CY166" s="71">
        <f>+CJ166-CX166</f>
        <v>0</v>
      </c>
      <c r="DA166" s="71">
        <v>4000000000</v>
      </c>
      <c r="DB166" s="71">
        <f t="shared" si="294"/>
        <v>0</v>
      </c>
      <c r="DC166" s="71">
        <v>1000000000</v>
      </c>
      <c r="DD166" s="71">
        <f t="shared" si="295"/>
        <v>0</v>
      </c>
      <c r="DE166" s="71">
        <v>0</v>
      </c>
      <c r="DF166" s="71">
        <f t="shared" si="296"/>
        <v>0</v>
      </c>
      <c r="DG166" s="71">
        <v>0</v>
      </c>
      <c r="DH166" s="71">
        <f t="shared" si="297"/>
        <v>0</v>
      </c>
      <c r="DI166" s="71">
        <v>0</v>
      </c>
      <c r="DJ166" s="71">
        <f t="shared" si="298"/>
        <v>0</v>
      </c>
    </row>
    <row r="167" spans="1:114" s="251" customFormat="1" ht="60">
      <c r="A167" s="228" t="s">
        <v>26</v>
      </c>
      <c r="B167" s="243" t="str">
        <f>+C167&amp;D167</f>
        <v>C 213-800-110</v>
      </c>
      <c r="C167" s="244" t="s">
        <v>55</v>
      </c>
      <c r="D167" s="245">
        <v>10</v>
      </c>
      <c r="E167" s="246" t="s">
        <v>73</v>
      </c>
      <c r="F167" s="247">
        <v>800000000</v>
      </c>
      <c r="G167" s="167">
        <v>0</v>
      </c>
      <c r="H167" s="167">
        <v>0</v>
      </c>
      <c r="I167" s="167"/>
      <c r="J167" s="167"/>
      <c r="K167" s="167"/>
      <c r="L167" s="167"/>
      <c r="M167" s="247"/>
      <c r="N167" s="24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9"/>
      <c r="Y167" s="167"/>
      <c r="Z167" s="167"/>
      <c r="AA167" s="167"/>
      <c r="AB167" s="167"/>
      <c r="AC167" s="167"/>
      <c r="AD167" s="167"/>
      <c r="AE167" s="248">
        <f t="shared" si="288"/>
        <v>0</v>
      </c>
      <c r="AF167" s="248">
        <f t="shared" si="289"/>
        <v>0</v>
      </c>
      <c r="AG167" s="283">
        <v>310640000</v>
      </c>
      <c r="AH167" s="169"/>
      <c r="AI167" s="169"/>
      <c r="AJ167" s="283">
        <v>0</v>
      </c>
      <c r="AK167" s="183">
        <v>0</v>
      </c>
      <c r="AL167" s="183">
        <v>0</v>
      </c>
      <c r="AM167" s="181">
        <v>0</v>
      </c>
      <c r="AN167" s="249">
        <v>0</v>
      </c>
      <c r="AO167" s="249">
        <v>0</v>
      </c>
      <c r="AP167" s="169">
        <v>0</v>
      </c>
      <c r="AQ167" s="169"/>
      <c r="AR167" s="169"/>
      <c r="AS167" s="169"/>
      <c r="AT167" s="169"/>
      <c r="AU167" s="169"/>
      <c r="AV167" s="169"/>
      <c r="AW167" s="247">
        <f t="shared" si="290"/>
        <v>0</v>
      </c>
      <c r="AX167" s="167">
        <v>0</v>
      </c>
      <c r="AY167" s="167">
        <v>0</v>
      </c>
      <c r="AZ167" s="167">
        <v>0</v>
      </c>
      <c r="BA167" s="167">
        <v>0</v>
      </c>
      <c r="BB167" s="167">
        <v>0</v>
      </c>
      <c r="BC167" s="247">
        <v>0</v>
      </c>
      <c r="BD167" s="169"/>
      <c r="BE167" s="169"/>
      <c r="BF167" s="169"/>
      <c r="BG167" s="169"/>
      <c r="BH167" s="169"/>
      <c r="BI167" s="169"/>
      <c r="BJ167" s="247">
        <f t="shared" si="291"/>
        <v>0</v>
      </c>
      <c r="BK167" s="167">
        <v>0</v>
      </c>
      <c r="BL167" s="167">
        <v>0</v>
      </c>
      <c r="BM167" s="127">
        <v>0</v>
      </c>
      <c r="BN167" s="127">
        <v>0</v>
      </c>
      <c r="BO167" s="127">
        <v>0</v>
      </c>
      <c r="BP167" s="127">
        <v>0</v>
      </c>
      <c r="BQ167" s="169"/>
      <c r="BR167" s="169"/>
      <c r="BS167" s="169"/>
      <c r="BT167" s="169"/>
      <c r="BU167" s="169"/>
      <c r="BV167" s="169"/>
      <c r="BW167" s="247">
        <f t="shared" si="292"/>
        <v>0</v>
      </c>
      <c r="BX167" s="247">
        <v>0</v>
      </c>
      <c r="BY167" s="250">
        <v>0</v>
      </c>
      <c r="BZ167" s="249">
        <v>0</v>
      </c>
      <c r="CA167" s="249">
        <v>0</v>
      </c>
      <c r="CB167" s="169">
        <v>0</v>
      </c>
      <c r="CC167" s="169">
        <v>0</v>
      </c>
      <c r="CD167" s="169"/>
      <c r="CE167" s="169"/>
      <c r="CF167" s="169"/>
      <c r="CG167" s="169"/>
      <c r="CH167" s="169"/>
      <c r="CI167" s="169"/>
      <c r="CJ167" s="247">
        <f t="shared" si="293"/>
        <v>0</v>
      </c>
      <c r="CK167" s="247">
        <f t="shared" si="203"/>
        <v>0</v>
      </c>
      <c r="CL167" s="247">
        <f t="shared" si="249"/>
        <v>0</v>
      </c>
      <c r="CM167" s="247">
        <f t="shared" si="250"/>
        <v>0</v>
      </c>
      <c r="CN167" s="247">
        <f t="shared" si="251"/>
        <v>0</v>
      </c>
      <c r="CP167" s="72">
        <v>0</v>
      </c>
      <c r="CQ167" s="252">
        <f t="shared" si="252"/>
        <v>0</v>
      </c>
      <c r="CR167" s="72">
        <v>0</v>
      </c>
      <c r="CS167" s="72">
        <f>+AW167-CR167</f>
        <v>0</v>
      </c>
      <c r="CT167" s="72">
        <v>0</v>
      </c>
      <c r="CU167" s="72">
        <f t="shared" si="253"/>
        <v>0</v>
      </c>
      <c r="CV167" s="72">
        <v>0</v>
      </c>
      <c r="CW167" s="72">
        <f>+BW167-CV167</f>
        <v>0</v>
      </c>
      <c r="CX167" s="72">
        <v>0</v>
      </c>
      <c r="CY167" s="72">
        <f>+CJ167-CX167</f>
        <v>0</v>
      </c>
      <c r="DA167" s="71">
        <v>800000000</v>
      </c>
      <c r="DB167" s="71">
        <f t="shared" si="294"/>
        <v>800000000</v>
      </c>
      <c r="DC167" s="71">
        <v>0</v>
      </c>
      <c r="DD167" s="71">
        <f t="shared" si="295"/>
        <v>0</v>
      </c>
      <c r="DE167" s="71">
        <v>0</v>
      </c>
      <c r="DF167" s="71">
        <f t="shared" si="296"/>
        <v>0</v>
      </c>
      <c r="DG167" s="71">
        <v>0</v>
      </c>
      <c r="DH167" s="71">
        <f t="shared" si="297"/>
        <v>0</v>
      </c>
      <c r="DI167" s="71">
        <v>0</v>
      </c>
      <c r="DJ167" s="71">
        <f t="shared" si="298"/>
        <v>0</v>
      </c>
    </row>
    <row r="168" spans="1:114" s="251" customFormat="1" ht="45">
      <c r="A168" s="228" t="s">
        <v>27</v>
      </c>
      <c r="B168" s="243" t="str">
        <f>+C168&amp;D168</f>
        <v>C 310-1507-110</v>
      </c>
      <c r="C168" s="244" t="s">
        <v>131</v>
      </c>
      <c r="D168" s="245">
        <v>10</v>
      </c>
      <c r="E168" s="246" t="s">
        <v>134</v>
      </c>
      <c r="F168" s="247">
        <v>700000000</v>
      </c>
      <c r="G168" s="167">
        <v>0</v>
      </c>
      <c r="H168" s="167">
        <v>0</v>
      </c>
      <c r="I168" s="167"/>
      <c r="J168" s="167"/>
      <c r="K168" s="167"/>
      <c r="L168" s="167"/>
      <c r="M168" s="247"/>
      <c r="N168" s="24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248">
        <f t="shared" si="288"/>
        <v>0</v>
      </c>
      <c r="AF168" s="248">
        <f t="shared" si="289"/>
        <v>0</v>
      </c>
      <c r="AG168" s="247">
        <v>271810000</v>
      </c>
      <c r="AH168" s="167"/>
      <c r="AI168" s="167"/>
      <c r="AJ168" s="247">
        <f>+F168-AE168+AF168-AG168</f>
        <v>428190000</v>
      </c>
      <c r="AK168" s="183">
        <v>58500000</v>
      </c>
      <c r="AL168" s="183">
        <v>226500000</v>
      </c>
      <c r="AM168" s="181">
        <v>0</v>
      </c>
      <c r="AN168" s="249">
        <v>0</v>
      </c>
      <c r="AO168" s="167">
        <v>0</v>
      </c>
      <c r="AP168" s="167">
        <v>104700000</v>
      </c>
      <c r="AQ168" s="167"/>
      <c r="AR168" s="167"/>
      <c r="AS168" s="167"/>
      <c r="AT168" s="167"/>
      <c r="AU168" s="167"/>
      <c r="AV168" s="167"/>
      <c r="AW168" s="247">
        <f t="shared" si="290"/>
        <v>389700000</v>
      </c>
      <c r="AX168" s="167">
        <v>40000000</v>
      </c>
      <c r="AY168" s="167">
        <v>0</v>
      </c>
      <c r="AZ168" s="167">
        <v>226500000</v>
      </c>
      <c r="BA168" s="247">
        <v>0</v>
      </c>
      <c r="BB168" s="167">
        <v>0</v>
      </c>
      <c r="BC168" s="167">
        <v>0</v>
      </c>
      <c r="BD168" s="167"/>
      <c r="BE168" s="167"/>
      <c r="BF168" s="167"/>
      <c r="BG168" s="167"/>
      <c r="BH168" s="167"/>
      <c r="BI168" s="167"/>
      <c r="BJ168" s="247">
        <f t="shared" si="291"/>
        <v>266500000</v>
      </c>
      <c r="BK168" s="167">
        <v>0</v>
      </c>
      <c r="BL168" s="167">
        <v>20000000</v>
      </c>
      <c r="BM168" s="167">
        <v>1500000</v>
      </c>
      <c r="BN168" s="167">
        <v>16000001</v>
      </c>
      <c r="BO168" s="167">
        <v>25000000</v>
      </c>
      <c r="BP168" s="167">
        <v>25000000</v>
      </c>
      <c r="BQ168" s="167"/>
      <c r="BR168" s="167"/>
      <c r="BS168" s="167"/>
      <c r="BT168" s="167"/>
      <c r="BU168" s="167"/>
      <c r="BV168" s="167"/>
      <c r="BW168" s="167">
        <f t="shared" si="292"/>
        <v>87500001</v>
      </c>
      <c r="BX168" s="247">
        <v>0</v>
      </c>
      <c r="BY168" s="247">
        <v>20000000</v>
      </c>
      <c r="BZ168" s="249">
        <v>1500000</v>
      </c>
      <c r="CA168" s="249">
        <v>16000001</v>
      </c>
      <c r="CB168" s="167">
        <v>25000000</v>
      </c>
      <c r="CC168" s="167">
        <v>25000000</v>
      </c>
      <c r="CD168" s="167"/>
      <c r="CE168" s="167"/>
      <c r="CF168" s="167"/>
      <c r="CG168" s="167"/>
      <c r="CH168" s="167"/>
      <c r="CI168" s="167"/>
      <c r="CJ168" s="247">
        <f t="shared" si="293"/>
        <v>87500001</v>
      </c>
      <c r="CK168" s="247">
        <f t="shared" si="203"/>
        <v>38490000</v>
      </c>
      <c r="CL168" s="247">
        <f t="shared" si="249"/>
        <v>123200000</v>
      </c>
      <c r="CM168" s="247">
        <f t="shared" si="250"/>
        <v>178999999</v>
      </c>
      <c r="CN168" s="247">
        <f t="shared" si="251"/>
        <v>0</v>
      </c>
      <c r="CO168" s="253"/>
      <c r="CP168" s="72">
        <v>428190000</v>
      </c>
      <c r="CQ168" s="252">
        <f t="shared" si="252"/>
        <v>0</v>
      </c>
      <c r="CR168" s="72">
        <v>389700000</v>
      </c>
      <c r="CS168" s="72">
        <f>+AW168-CR168</f>
        <v>0</v>
      </c>
      <c r="CT168" s="72">
        <v>266500000</v>
      </c>
      <c r="CU168" s="72">
        <f t="shared" si="253"/>
        <v>0</v>
      </c>
      <c r="CV168" s="72">
        <v>87500001</v>
      </c>
      <c r="CW168" s="72">
        <f>+BW168-CV168</f>
        <v>0</v>
      </c>
      <c r="CX168" s="72">
        <v>87500001</v>
      </c>
      <c r="CY168" s="72">
        <f>+CJ168-CX168</f>
        <v>0</v>
      </c>
      <c r="DA168" s="71">
        <v>700000000</v>
      </c>
      <c r="DB168" s="71">
        <f t="shared" si="294"/>
        <v>271810000</v>
      </c>
      <c r="DC168" s="71">
        <v>389700000</v>
      </c>
      <c r="DD168" s="71">
        <f t="shared" si="295"/>
        <v>0</v>
      </c>
      <c r="DE168" s="71">
        <v>266500000</v>
      </c>
      <c r="DF168" s="71">
        <f t="shared" si="296"/>
        <v>0</v>
      </c>
      <c r="DG168" s="71">
        <v>87500001</v>
      </c>
      <c r="DH168" s="71">
        <f t="shared" si="297"/>
        <v>0</v>
      </c>
      <c r="DI168" s="71">
        <v>87500001</v>
      </c>
      <c r="DJ168" s="71">
        <f t="shared" si="298"/>
        <v>0</v>
      </c>
    </row>
    <row r="169" spans="1:114" s="92" customFormat="1">
      <c r="A169" s="228" t="s">
        <v>28</v>
      </c>
      <c r="C169" s="213" t="s">
        <v>138</v>
      </c>
      <c r="D169" s="165">
        <v>10</v>
      </c>
      <c r="E169" s="169" t="s">
        <v>137</v>
      </c>
      <c r="F169" s="167">
        <f>+SUM(F170:F171)</f>
        <v>1700000000</v>
      </c>
      <c r="G169" s="167">
        <f t="shared" ref="G169:BL169" si="299">+SUM(G170:G171)</f>
        <v>0</v>
      </c>
      <c r="H169" s="167">
        <f t="shared" si="299"/>
        <v>0</v>
      </c>
      <c r="I169" s="167">
        <f t="shared" si="299"/>
        <v>0</v>
      </c>
      <c r="J169" s="167">
        <f t="shared" si="299"/>
        <v>0</v>
      </c>
      <c r="K169" s="167">
        <f t="shared" si="299"/>
        <v>0</v>
      </c>
      <c r="L169" s="167">
        <f t="shared" si="299"/>
        <v>0</v>
      </c>
      <c r="M169" s="167">
        <f t="shared" si="299"/>
        <v>0</v>
      </c>
      <c r="N169" s="167">
        <f t="shared" si="299"/>
        <v>0</v>
      </c>
      <c r="O169" s="167">
        <f t="shared" si="299"/>
        <v>0</v>
      </c>
      <c r="P169" s="167">
        <f t="shared" si="299"/>
        <v>0</v>
      </c>
      <c r="Q169" s="167">
        <f t="shared" si="299"/>
        <v>0</v>
      </c>
      <c r="R169" s="167">
        <f t="shared" si="299"/>
        <v>0</v>
      </c>
      <c r="S169" s="167">
        <f t="shared" si="299"/>
        <v>0</v>
      </c>
      <c r="T169" s="167">
        <f t="shared" si="299"/>
        <v>0</v>
      </c>
      <c r="U169" s="167">
        <f t="shared" si="299"/>
        <v>0</v>
      </c>
      <c r="V169" s="167">
        <f t="shared" si="299"/>
        <v>0</v>
      </c>
      <c r="W169" s="167">
        <f t="shared" si="299"/>
        <v>0</v>
      </c>
      <c r="X169" s="167">
        <f t="shared" si="299"/>
        <v>0</v>
      </c>
      <c r="Y169" s="167">
        <f t="shared" si="299"/>
        <v>0</v>
      </c>
      <c r="Z169" s="167">
        <f t="shared" si="299"/>
        <v>0</v>
      </c>
      <c r="AA169" s="167">
        <f t="shared" si="299"/>
        <v>0</v>
      </c>
      <c r="AB169" s="167">
        <f t="shared" si="299"/>
        <v>0</v>
      </c>
      <c r="AC169" s="167">
        <f t="shared" si="299"/>
        <v>0</v>
      </c>
      <c r="AD169" s="167">
        <f t="shared" si="299"/>
        <v>0</v>
      </c>
      <c r="AE169" s="168">
        <f t="shared" si="288"/>
        <v>0</v>
      </c>
      <c r="AF169" s="168">
        <f t="shared" si="289"/>
        <v>0</v>
      </c>
      <c r="AG169" s="167">
        <f t="shared" si="299"/>
        <v>0</v>
      </c>
      <c r="AH169" s="167">
        <f t="shared" si="299"/>
        <v>0</v>
      </c>
      <c r="AI169" s="167">
        <f t="shared" si="299"/>
        <v>0</v>
      </c>
      <c r="AJ169" s="167">
        <f>+F169-AE169+AF169</f>
        <v>1700000000</v>
      </c>
      <c r="AK169" s="167">
        <f>+SUM(AK170:AK171)</f>
        <v>416994299</v>
      </c>
      <c r="AL169" s="167">
        <f t="shared" si="299"/>
        <v>329580000</v>
      </c>
      <c r="AM169" s="167">
        <f t="shared" si="299"/>
        <v>444744936</v>
      </c>
      <c r="AN169" s="167">
        <f t="shared" si="299"/>
        <v>2401200</v>
      </c>
      <c r="AO169" s="167">
        <f t="shared" si="299"/>
        <v>5964500</v>
      </c>
      <c r="AP169" s="167">
        <f t="shared" si="299"/>
        <v>40905701</v>
      </c>
      <c r="AQ169" s="167">
        <f t="shared" si="299"/>
        <v>0</v>
      </c>
      <c r="AR169" s="167">
        <f t="shared" si="299"/>
        <v>0</v>
      </c>
      <c r="AS169" s="167">
        <f t="shared" si="299"/>
        <v>0</v>
      </c>
      <c r="AT169" s="167">
        <f t="shared" si="299"/>
        <v>0</v>
      </c>
      <c r="AU169" s="167">
        <f t="shared" si="299"/>
        <v>0</v>
      </c>
      <c r="AV169" s="167">
        <f t="shared" si="299"/>
        <v>0</v>
      </c>
      <c r="AW169" s="167">
        <f t="shared" si="299"/>
        <v>1240590636</v>
      </c>
      <c r="AX169" s="167">
        <f t="shared" si="299"/>
        <v>225621836</v>
      </c>
      <c r="AY169" s="167">
        <f t="shared" si="299"/>
        <v>248162291</v>
      </c>
      <c r="AZ169" s="167">
        <f t="shared" si="299"/>
        <v>617594044</v>
      </c>
      <c r="BA169" s="167">
        <f t="shared" si="299"/>
        <v>22704185</v>
      </c>
      <c r="BB169" s="167">
        <f t="shared" si="299"/>
        <v>26975702</v>
      </c>
      <c r="BC169" s="167">
        <f t="shared" si="299"/>
        <v>40488352</v>
      </c>
      <c r="BD169" s="167">
        <f t="shared" si="299"/>
        <v>0</v>
      </c>
      <c r="BE169" s="167">
        <f t="shared" si="299"/>
        <v>0</v>
      </c>
      <c r="BF169" s="167">
        <f t="shared" si="299"/>
        <v>0</v>
      </c>
      <c r="BG169" s="167">
        <f t="shared" si="299"/>
        <v>0</v>
      </c>
      <c r="BH169" s="167">
        <f t="shared" si="299"/>
        <v>0</v>
      </c>
      <c r="BI169" s="167">
        <f t="shared" si="299"/>
        <v>0</v>
      </c>
      <c r="BJ169" s="167">
        <f t="shared" si="299"/>
        <v>1181546410</v>
      </c>
      <c r="BK169" s="167">
        <f t="shared" si="299"/>
        <v>0</v>
      </c>
      <c r="BL169" s="167">
        <f t="shared" si="299"/>
        <v>117454673</v>
      </c>
      <c r="BM169" s="167">
        <f t="shared" ref="BM169:CJ169" si="300">+SUM(BM170:BM171)</f>
        <v>27209009</v>
      </c>
      <c r="BN169" s="167">
        <f t="shared" si="300"/>
        <v>84119342</v>
      </c>
      <c r="BO169" s="167">
        <f t="shared" si="300"/>
        <v>108613224</v>
      </c>
      <c r="BP169" s="167">
        <f t="shared" si="300"/>
        <v>50261263</v>
      </c>
      <c r="BQ169" s="167">
        <f t="shared" si="300"/>
        <v>0</v>
      </c>
      <c r="BR169" s="167">
        <f t="shared" si="300"/>
        <v>0</v>
      </c>
      <c r="BS169" s="167">
        <f t="shared" si="300"/>
        <v>0</v>
      </c>
      <c r="BT169" s="167">
        <f t="shared" si="300"/>
        <v>0</v>
      </c>
      <c r="BU169" s="167">
        <f t="shared" si="300"/>
        <v>0</v>
      </c>
      <c r="BV169" s="167">
        <f t="shared" si="300"/>
        <v>0</v>
      </c>
      <c r="BW169" s="167">
        <f t="shared" si="300"/>
        <v>387657511</v>
      </c>
      <c r="BX169" s="167">
        <f t="shared" si="300"/>
        <v>0</v>
      </c>
      <c r="BY169" s="167">
        <f t="shared" si="300"/>
        <v>115000421</v>
      </c>
      <c r="BZ169" s="167">
        <f t="shared" si="300"/>
        <v>29663261</v>
      </c>
      <c r="CA169" s="167">
        <f t="shared" si="300"/>
        <v>84119342</v>
      </c>
      <c r="CB169" s="167">
        <f t="shared" si="300"/>
        <v>108613224</v>
      </c>
      <c r="CC169" s="167">
        <f t="shared" si="300"/>
        <v>50261263</v>
      </c>
      <c r="CD169" s="167">
        <f t="shared" si="300"/>
        <v>0</v>
      </c>
      <c r="CE169" s="167">
        <f t="shared" si="300"/>
        <v>0</v>
      </c>
      <c r="CF169" s="167">
        <f t="shared" si="300"/>
        <v>0</v>
      </c>
      <c r="CG169" s="167">
        <f t="shared" si="300"/>
        <v>0</v>
      </c>
      <c r="CH169" s="167">
        <f t="shared" si="300"/>
        <v>0</v>
      </c>
      <c r="CI169" s="167">
        <f t="shared" si="300"/>
        <v>0</v>
      </c>
      <c r="CJ169" s="167">
        <f t="shared" si="300"/>
        <v>387657511</v>
      </c>
      <c r="CK169" s="167">
        <f t="shared" si="203"/>
        <v>459409364</v>
      </c>
      <c r="CL169" s="167">
        <f t="shared" si="249"/>
        <v>59044226</v>
      </c>
      <c r="CM169" s="167">
        <f t="shared" si="250"/>
        <v>793888899</v>
      </c>
      <c r="CN169" s="167">
        <f t="shared" si="251"/>
        <v>0</v>
      </c>
      <c r="CO169" s="96"/>
      <c r="CP169" s="97">
        <f>+SUM(CP170:CP171)</f>
        <v>1700000000</v>
      </c>
      <c r="CQ169" s="97">
        <f t="shared" si="252"/>
        <v>0</v>
      </c>
      <c r="CR169" s="97">
        <f>+SUM(CR170:CR171)</f>
        <v>1240590636</v>
      </c>
      <c r="CS169" s="97">
        <f>+SUM(CS170:CS171)</f>
        <v>0</v>
      </c>
      <c r="CT169" s="97">
        <f>+SUM(CT170:CT171)</f>
        <v>1181546410</v>
      </c>
      <c r="CU169" s="97">
        <f t="shared" si="253"/>
        <v>0</v>
      </c>
      <c r="CV169" s="97">
        <f>+SUM(CV170:CV171)</f>
        <v>387657511</v>
      </c>
      <c r="CW169" s="97">
        <f>+SUM(CW170:CW171)</f>
        <v>0</v>
      </c>
      <c r="CX169" s="97">
        <f>+SUM(CX170:CX171)</f>
        <v>387657511</v>
      </c>
      <c r="CY169" s="94">
        <f>+CX169-CJ169</f>
        <v>0</v>
      </c>
      <c r="DA169" s="71">
        <v>1700000000</v>
      </c>
      <c r="DB169" s="71">
        <f t="shared" si="294"/>
        <v>0</v>
      </c>
      <c r="DC169" s="71">
        <v>1240590636</v>
      </c>
      <c r="DD169" s="71">
        <f t="shared" si="295"/>
        <v>0</v>
      </c>
      <c r="DE169" s="71">
        <v>1181546410</v>
      </c>
      <c r="DF169" s="71">
        <f t="shared" si="296"/>
        <v>0</v>
      </c>
      <c r="DG169" s="71">
        <v>387657511</v>
      </c>
      <c r="DH169" s="71">
        <f t="shared" si="297"/>
        <v>0</v>
      </c>
      <c r="DI169" s="71">
        <v>387657511</v>
      </c>
      <c r="DJ169" s="71">
        <f t="shared" si="298"/>
        <v>0</v>
      </c>
    </row>
    <row r="170" spans="1:114" s="251" customFormat="1" ht="30" outlineLevel="1">
      <c r="B170" s="251" t="str">
        <f>+C170&amp;D170</f>
        <v>C 310-1507-3-0-210</v>
      </c>
      <c r="C170" s="254" t="s">
        <v>132</v>
      </c>
      <c r="D170" s="255">
        <v>10</v>
      </c>
      <c r="E170" s="256" t="s">
        <v>135</v>
      </c>
      <c r="F170" s="248">
        <v>472000000</v>
      </c>
      <c r="G170" s="168">
        <v>0</v>
      </c>
      <c r="H170" s="168">
        <v>0</v>
      </c>
      <c r="I170" s="168"/>
      <c r="J170" s="168"/>
      <c r="K170" s="168"/>
      <c r="L170" s="168"/>
      <c r="M170" s="247"/>
      <c r="N170" s="247"/>
      <c r="O170" s="167"/>
      <c r="P170" s="167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248">
        <f t="shared" si="288"/>
        <v>0</v>
      </c>
      <c r="AF170" s="248">
        <f t="shared" si="289"/>
        <v>0</v>
      </c>
      <c r="AG170" s="248"/>
      <c r="AH170" s="168"/>
      <c r="AI170" s="168"/>
      <c r="AJ170" s="248">
        <f>+F170-AE170+AF170-AG170</f>
        <v>472000000</v>
      </c>
      <c r="AK170" s="181">
        <v>357194299</v>
      </c>
      <c r="AL170" s="181">
        <v>3000000</v>
      </c>
      <c r="AM170" s="181">
        <v>0</v>
      </c>
      <c r="AN170" s="249">
        <v>0</v>
      </c>
      <c r="AO170" s="168">
        <v>0</v>
      </c>
      <c r="AP170" s="168">
        <v>2505701</v>
      </c>
      <c r="AQ170" s="168"/>
      <c r="AR170" s="168"/>
      <c r="AS170" s="168"/>
      <c r="AT170" s="168"/>
      <c r="AU170" s="168"/>
      <c r="AV170" s="168"/>
      <c r="AW170" s="248">
        <f t="shared" si="290"/>
        <v>362700000</v>
      </c>
      <c r="AX170" s="168">
        <v>225621836</v>
      </c>
      <c r="AY170" s="168">
        <v>16115625</v>
      </c>
      <c r="AZ170" s="168">
        <v>22849108</v>
      </c>
      <c r="BA170" s="248">
        <v>21868985</v>
      </c>
      <c r="BB170" s="168">
        <v>20039702</v>
      </c>
      <c r="BC170" s="168">
        <v>40488352</v>
      </c>
      <c r="BD170" s="168"/>
      <c r="BE170" s="168"/>
      <c r="BF170" s="168"/>
      <c r="BG170" s="168"/>
      <c r="BH170" s="168"/>
      <c r="BI170" s="168"/>
      <c r="BJ170" s="248">
        <f t="shared" si="291"/>
        <v>346983608</v>
      </c>
      <c r="BK170" s="167">
        <v>0</v>
      </c>
      <c r="BL170" s="168">
        <v>117454673</v>
      </c>
      <c r="BM170" s="127">
        <v>21609009</v>
      </c>
      <c r="BN170" s="248">
        <v>17592141</v>
      </c>
      <c r="BO170" s="168">
        <v>13074809</v>
      </c>
      <c r="BP170" s="168">
        <v>20676063</v>
      </c>
      <c r="BQ170" s="168"/>
      <c r="BR170" s="168"/>
      <c r="BS170" s="168"/>
      <c r="BT170" s="168"/>
      <c r="BU170" s="168"/>
      <c r="BV170" s="168"/>
      <c r="BW170" s="248">
        <f t="shared" si="292"/>
        <v>190406695</v>
      </c>
      <c r="BX170" s="247">
        <v>0</v>
      </c>
      <c r="BY170" s="248">
        <v>115000421</v>
      </c>
      <c r="BZ170" s="249">
        <v>24063261</v>
      </c>
      <c r="CA170" s="249">
        <v>17592141</v>
      </c>
      <c r="CB170" s="168">
        <v>13074809</v>
      </c>
      <c r="CC170" s="168">
        <v>20676063</v>
      </c>
      <c r="CD170" s="168"/>
      <c r="CE170" s="168"/>
      <c r="CF170" s="168"/>
      <c r="CG170" s="168"/>
      <c r="CH170" s="168"/>
      <c r="CI170" s="168"/>
      <c r="CJ170" s="248">
        <f t="shared" si="293"/>
        <v>190406695</v>
      </c>
      <c r="CK170" s="248">
        <f t="shared" si="203"/>
        <v>109300000</v>
      </c>
      <c r="CL170" s="248">
        <f t="shared" si="249"/>
        <v>15716392</v>
      </c>
      <c r="CM170" s="248">
        <f t="shared" si="250"/>
        <v>156576913</v>
      </c>
      <c r="CN170" s="248">
        <f t="shared" si="251"/>
        <v>0</v>
      </c>
      <c r="CO170" s="253"/>
      <c r="CP170" s="72">
        <v>472000000</v>
      </c>
      <c r="CQ170" s="257">
        <f t="shared" si="252"/>
        <v>0</v>
      </c>
      <c r="CR170" s="72">
        <v>362700000</v>
      </c>
      <c r="CS170" s="72">
        <f>+AW170-CR170</f>
        <v>0</v>
      </c>
      <c r="CT170" s="72">
        <v>346983608</v>
      </c>
      <c r="CU170" s="72">
        <f t="shared" si="253"/>
        <v>0</v>
      </c>
      <c r="CV170" s="72">
        <v>190406695</v>
      </c>
      <c r="CW170" s="72">
        <f>+BW170-CV170</f>
        <v>0</v>
      </c>
      <c r="CX170" s="72">
        <v>190406695</v>
      </c>
      <c r="CY170" s="72">
        <f>+CJ170-CX170</f>
        <v>0</v>
      </c>
      <c r="DA170" s="71"/>
      <c r="DB170" s="71"/>
      <c r="DC170" s="71"/>
      <c r="DD170" s="71"/>
      <c r="DE170" s="71"/>
      <c r="DF170" s="71"/>
      <c r="DG170" s="71"/>
      <c r="DH170" s="71"/>
      <c r="DI170" s="71"/>
      <c r="DJ170" s="71"/>
    </row>
    <row r="171" spans="1:114" s="251" customFormat="1" ht="30" outlineLevel="1">
      <c r="B171" s="251" t="str">
        <f>+C171&amp;D171</f>
        <v>C 310-1507-3-0-310</v>
      </c>
      <c r="C171" s="254" t="s">
        <v>133</v>
      </c>
      <c r="D171" s="255">
        <v>10</v>
      </c>
      <c r="E171" s="256" t="s">
        <v>136</v>
      </c>
      <c r="F171" s="248">
        <v>1228000000</v>
      </c>
      <c r="G171" s="168">
        <v>0</v>
      </c>
      <c r="H171" s="168">
        <v>0</v>
      </c>
      <c r="I171" s="168"/>
      <c r="J171" s="168"/>
      <c r="K171" s="168"/>
      <c r="L171" s="168"/>
      <c r="M171" s="248"/>
      <c r="N171" s="24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248">
        <f t="shared" si="288"/>
        <v>0</v>
      </c>
      <c r="AF171" s="248">
        <f t="shared" si="289"/>
        <v>0</v>
      </c>
      <c r="AG171" s="248"/>
      <c r="AH171" s="168"/>
      <c r="AI171" s="168"/>
      <c r="AJ171" s="248">
        <f>+F171-AE171+AF171-AG171</f>
        <v>1228000000</v>
      </c>
      <c r="AK171" s="181">
        <v>59800000</v>
      </c>
      <c r="AL171" s="181">
        <v>326580000</v>
      </c>
      <c r="AM171" s="181">
        <v>444744936</v>
      </c>
      <c r="AN171" s="249">
        <v>2401200</v>
      </c>
      <c r="AO171" s="168">
        <v>5964500</v>
      </c>
      <c r="AP171" s="168">
        <v>38400000</v>
      </c>
      <c r="AQ171" s="168"/>
      <c r="AR171" s="168"/>
      <c r="AS171" s="168"/>
      <c r="AT171" s="168"/>
      <c r="AU171" s="168"/>
      <c r="AV171" s="168"/>
      <c r="AW171" s="248">
        <f t="shared" si="290"/>
        <v>877890636</v>
      </c>
      <c r="AX171" s="168">
        <v>0</v>
      </c>
      <c r="AY171" s="168">
        <v>232046666</v>
      </c>
      <c r="AZ171" s="168">
        <v>594744936</v>
      </c>
      <c r="BA171" s="248">
        <v>835200</v>
      </c>
      <c r="BB171" s="168">
        <v>6936000</v>
      </c>
      <c r="BC171" s="168">
        <v>0</v>
      </c>
      <c r="BD171" s="168"/>
      <c r="BE171" s="168"/>
      <c r="BF171" s="168"/>
      <c r="BG171" s="168"/>
      <c r="BH171" s="168"/>
      <c r="BI171" s="168"/>
      <c r="BJ171" s="248">
        <f t="shared" si="291"/>
        <v>834562802</v>
      </c>
      <c r="BK171" s="167">
        <v>0</v>
      </c>
      <c r="BL171" s="168">
        <v>0</v>
      </c>
      <c r="BM171" s="127">
        <v>5600000</v>
      </c>
      <c r="BN171" s="248">
        <v>66527201</v>
      </c>
      <c r="BO171" s="168">
        <v>95538415</v>
      </c>
      <c r="BP171" s="168">
        <v>29585200</v>
      </c>
      <c r="BQ171" s="168"/>
      <c r="BR171" s="168"/>
      <c r="BS171" s="168"/>
      <c r="BT171" s="168"/>
      <c r="BU171" s="168"/>
      <c r="BV171" s="168"/>
      <c r="BW171" s="248">
        <f t="shared" si="292"/>
        <v>197250816</v>
      </c>
      <c r="BX171" s="247">
        <v>0</v>
      </c>
      <c r="BY171" s="248">
        <v>0</v>
      </c>
      <c r="BZ171" s="249">
        <v>5600000</v>
      </c>
      <c r="CA171" s="249">
        <v>66527201</v>
      </c>
      <c r="CB171" s="168">
        <v>95538415</v>
      </c>
      <c r="CC171" s="168">
        <v>29585200</v>
      </c>
      <c r="CD171" s="168"/>
      <c r="CE171" s="168"/>
      <c r="CF171" s="168"/>
      <c r="CG171" s="168"/>
      <c r="CH171" s="168"/>
      <c r="CI171" s="168"/>
      <c r="CJ171" s="248">
        <f t="shared" si="293"/>
        <v>197250816</v>
      </c>
      <c r="CK171" s="248">
        <f t="shared" si="203"/>
        <v>350109364</v>
      </c>
      <c r="CL171" s="248">
        <f t="shared" si="249"/>
        <v>43327834</v>
      </c>
      <c r="CM171" s="248">
        <f t="shared" si="250"/>
        <v>637311986</v>
      </c>
      <c r="CN171" s="248">
        <f t="shared" si="251"/>
        <v>0</v>
      </c>
      <c r="CO171" s="253"/>
      <c r="CP171" s="72">
        <v>1228000000</v>
      </c>
      <c r="CQ171" s="257">
        <f t="shared" si="252"/>
        <v>0</v>
      </c>
      <c r="CR171" s="72">
        <v>877890636</v>
      </c>
      <c r="CS171" s="72">
        <f>+AW171-CR171</f>
        <v>0</v>
      </c>
      <c r="CT171" s="72">
        <v>834562802</v>
      </c>
      <c r="CU171" s="72">
        <f t="shared" si="253"/>
        <v>0</v>
      </c>
      <c r="CV171" s="72">
        <v>197250816</v>
      </c>
      <c r="CW171" s="72">
        <f>+BW171-CV171</f>
        <v>0</v>
      </c>
      <c r="CX171" s="72">
        <v>197250816</v>
      </c>
      <c r="CY171" s="72">
        <f>+CJ171-CX171</f>
        <v>0</v>
      </c>
      <c r="DA171" s="71"/>
      <c r="DB171" s="71"/>
      <c r="DC171" s="71"/>
      <c r="DD171" s="71"/>
      <c r="DE171" s="71"/>
      <c r="DF171" s="71"/>
      <c r="DG171" s="71"/>
      <c r="DH171" s="71"/>
      <c r="DI171" s="71"/>
      <c r="DJ171" s="71"/>
    </row>
    <row r="172" spans="1:114" s="243" customFormat="1" ht="45">
      <c r="A172" s="228" t="s">
        <v>29</v>
      </c>
      <c r="B172" s="243" t="str">
        <f>+C172&amp;D172</f>
        <v>C 310-1507-410</v>
      </c>
      <c r="C172" s="244" t="s">
        <v>6</v>
      </c>
      <c r="D172" s="245">
        <v>10</v>
      </c>
      <c r="E172" s="246" t="s">
        <v>74</v>
      </c>
      <c r="F172" s="247">
        <v>400000000</v>
      </c>
      <c r="G172" s="167">
        <v>0</v>
      </c>
      <c r="H172" s="167">
        <v>0</v>
      </c>
      <c r="I172" s="167"/>
      <c r="J172" s="167"/>
      <c r="K172" s="167"/>
      <c r="L172" s="167"/>
      <c r="M172" s="247"/>
      <c r="N172" s="24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247">
        <f t="shared" si="288"/>
        <v>0</v>
      </c>
      <c r="AF172" s="247">
        <f t="shared" si="289"/>
        <v>0</v>
      </c>
      <c r="AG172" s="247">
        <v>155226780</v>
      </c>
      <c r="AH172" s="167"/>
      <c r="AI172" s="167"/>
      <c r="AJ172" s="248">
        <f>+F172-AE172+AF172-AG172</f>
        <v>244773220</v>
      </c>
      <c r="AK172" s="183">
        <v>0</v>
      </c>
      <c r="AL172" s="183">
        <v>0</v>
      </c>
      <c r="AM172" s="181">
        <v>0</v>
      </c>
      <c r="AN172" s="249">
        <v>0</v>
      </c>
      <c r="AO172" s="167">
        <v>244773220</v>
      </c>
      <c r="AP172" s="167">
        <v>0</v>
      </c>
      <c r="AQ172" s="167"/>
      <c r="AR172" s="167"/>
      <c r="AS172" s="167"/>
      <c r="AT172" s="167"/>
      <c r="AU172" s="167"/>
      <c r="AV172" s="167"/>
      <c r="AW172" s="247">
        <f t="shared" si="290"/>
        <v>244773220</v>
      </c>
      <c r="AX172" s="167">
        <v>0</v>
      </c>
      <c r="AY172" s="167">
        <v>0</v>
      </c>
      <c r="AZ172" s="167">
        <v>0</v>
      </c>
      <c r="BA172" s="247">
        <v>0</v>
      </c>
      <c r="BB172" s="167">
        <v>284750</v>
      </c>
      <c r="BC172" s="167">
        <v>284750</v>
      </c>
      <c r="BD172" s="167"/>
      <c r="BE172" s="167"/>
      <c r="BF172" s="167"/>
      <c r="BG172" s="167"/>
      <c r="BH172" s="167"/>
      <c r="BI172" s="167"/>
      <c r="BJ172" s="247">
        <f t="shared" si="291"/>
        <v>569500</v>
      </c>
      <c r="BK172" s="167">
        <v>0</v>
      </c>
      <c r="BL172" s="167">
        <v>0</v>
      </c>
      <c r="BM172" s="127">
        <v>0</v>
      </c>
      <c r="BN172" s="247">
        <v>0</v>
      </c>
      <c r="BO172" s="167">
        <v>0</v>
      </c>
      <c r="BP172" s="167">
        <v>0</v>
      </c>
      <c r="BQ172" s="167"/>
      <c r="BR172" s="167"/>
      <c r="BS172" s="167"/>
      <c r="BT172" s="167"/>
      <c r="BU172" s="167"/>
      <c r="BV172" s="167"/>
      <c r="BW172" s="247">
        <f t="shared" si="292"/>
        <v>0</v>
      </c>
      <c r="BX172" s="247">
        <v>0</v>
      </c>
      <c r="BY172" s="247">
        <v>0</v>
      </c>
      <c r="BZ172" s="249">
        <v>0</v>
      </c>
      <c r="CA172" s="249">
        <v>0</v>
      </c>
      <c r="CB172" s="167">
        <v>0</v>
      </c>
      <c r="CC172" s="167">
        <v>0</v>
      </c>
      <c r="CD172" s="167"/>
      <c r="CE172" s="167"/>
      <c r="CF172" s="167"/>
      <c r="CG172" s="167"/>
      <c r="CH172" s="167"/>
      <c r="CI172" s="167"/>
      <c r="CJ172" s="247">
        <f t="shared" si="293"/>
        <v>0</v>
      </c>
      <c r="CK172" s="247">
        <f t="shared" si="203"/>
        <v>0</v>
      </c>
      <c r="CL172" s="247">
        <f t="shared" si="249"/>
        <v>244203720</v>
      </c>
      <c r="CM172" s="247">
        <f t="shared" si="250"/>
        <v>569500</v>
      </c>
      <c r="CN172" s="247">
        <f t="shared" si="251"/>
        <v>0</v>
      </c>
      <c r="CO172" s="258"/>
      <c r="CP172" s="72">
        <v>244773220</v>
      </c>
      <c r="CQ172" s="252">
        <f t="shared" si="252"/>
        <v>0</v>
      </c>
      <c r="CR172" s="72">
        <v>244773220</v>
      </c>
      <c r="CS172" s="72">
        <f>+AW172-CR172</f>
        <v>0</v>
      </c>
      <c r="CT172" s="72">
        <v>569500</v>
      </c>
      <c r="CU172" s="72">
        <f t="shared" si="253"/>
        <v>0</v>
      </c>
      <c r="CV172" s="72">
        <v>0</v>
      </c>
      <c r="CW172" s="72">
        <f>+BW172-CV172</f>
        <v>0</v>
      </c>
      <c r="CX172" s="72">
        <v>0</v>
      </c>
      <c r="CY172" s="72">
        <f>+CJ172-CX172</f>
        <v>0</v>
      </c>
      <c r="DA172" s="71">
        <v>400000000</v>
      </c>
      <c r="DB172" s="71">
        <f>+DA172-AJ172</f>
        <v>155226780</v>
      </c>
      <c r="DC172" s="71">
        <v>244773220</v>
      </c>
      <c r="DD172" s="71">
        <f>+DC172-AW172</f>
        <v>0</v>
      </c>
      <c r="DE172" s="71">
        <v>569500</v>
      </c>
      <c r="DF172" s="71">
        <f>+DE172-BJ172</f>
        <v>0</v>
      </c>
      <c r="DG172" s="71">
        <v>0</v>
      </c>
      <c r="DH172" s="71">
        <f>+DG172-BW172</f>
        <v>0</v>
      </c>
      <c r="DI172" s="71">
        <v>0</v>
      </c>
      <c r="DJ172" s="71">
        <f>+DI172-CJ172</f>
        <v>0</v>
      </c>
    </row>
    <row r="173" spans="1:114" s="243" customFormat="1" ht="45">
      <c r="A173" s="228" t="s">
        <v>30</v>
      </c>
      <c r="B173" s="243" t="str">
        <f>+C173&amp;D173</f>
        <v>C 320-1304-110</v>
      </c>
      <c r="C173" s="244" t="s">
        <v>139</v>
      </c>
      <c r="D173" s="245">
        <v>10</v>
      </c>
      <c r="E173" s="246" t="s">
        <v>47</v>
      </c>
      <c r="F173" s="247">
        <v>800000000</v>
      </c>
      <c r="G173" s="167">
        <v>0</v>
      </c>
      <c r="H173" s="167">
        <v>0</v>
      </c>
      <c r="I173" s="167"/>
      <c r="J173" s="167"/>
      <c r="K173" s="167"/>
      <c r="L173" s="167"/>
      <c r="M173" s="247"/>
      <c r="N173" s="24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247">
        <f t="shared" si="288"/>
        <v>0</v>
      </c>
      <c r="AF173" s="247">
        <f t="shared" si="289"/>
        <v>0</v>
      </c>
      <c r="AG173" s="247">
        <v>310640000</v>
      </c>
      <c r="AH173" s="167"/>
      <c r="AI173" s="167"/>
      <c r="AJ173" s="247">
        <f>+F173-AE173+AF173-AG173</f>
        <v>489360000</v>
      </c>
      <c r="AK173" s="183">
        <v>0</v>
      </c>
      <c r="AL173" s="183">
        <v>0</v>
      </c>
      <c r="AM173" s="181">
        <v>40585000</v>
      </c>
      <c r="AN173" s="249">
        <v>0</v>
      </c>
      <c r="AO173" s="167">
        <v>141404000</v>
      </c>
      <c r="AP173" s="167">
        <v>0</v>
      </c>
      <c r="AQ173" s="167"/>
      <c r="AR173" s="167"/>
      <c r="AS173" s="167"/>
      <c r="AT173" s="167"/>
      <c r="AU173" s="167"/>
      <c r="AV173" s="167"/>
      <c r="AW173" s="247">
        <f t="shared" si="290"/>
        <v>181989000</v>
      </c>
      <c r="AX173" s="167">
        <v>0</v>
      </c>
      <c r="AY173" s="167">
        <v>0</v>
      </c>
      <c r="AZ173" s="167">
        <v>0</v>
      </c>
      <c r="BA173" s="247">
        <v>0</v>
      </c>
      <c r="BB173" s="167">
        <v>0</v>
      </c>
      <c r="BC173" s="167">
        <v>0</v>
      </c>
      <c r="BD173" s="167"/>
      <c r="BE173" s="167"/>
      <c r="BF173" s="167"/>
      <c r="BG173" s="167"/>
      <c r="BH173" s="167"/>
      <c r="BI173" s="167"/>
      <c r="BJ173" s="247">
        <f t="shared" si="291"/>
        <v>0</v>
      </c>
      <c r="BK173" s="167">
        <v>0</v>
      </c>
      <c r="BL173" s="167">
        <v>0</v>
      </c>
      <c r="BM173" s="127">
        <v>0</v>
      </c>
      <c r="BN173" s="247">
        <v>0</v>
      </c>
      <c r="BO173" s="167">
        <v>0</v>
      </c>
      <c r="BP173" s="167">
        <v>0</v>
      </c>
      <c r="BQ173" s="167"/>
      <c r="BR173" s="167"/>
      <c r="BS173" s="167"/>
      <c r="BT173" s="167"/>
      <c r="BU173" s="167"/>
      <c r="BV173" s="167"/>
      <c r="BW173" s="247">
        <f t="shared" si="292"/>
        <v>0</v>
      </c>
      <c r="BX173" s="247">
        <v>0</v>
      </c>
      <c r="BY173" s="247">
        <v>0</v>
      </c>
      <c r="BZ173" s="249">
        <v>0</v>
      </c>
      <c r="CA173" s="249">
        <v>0</v>
      </c>
      <c r="CB173" s="167">
        <v>0</v>
      </c>
      <c r="CC173" s="167">
        <v>0</v>
      </c>
      <c r="CD173" s="167"/>
      <c r="CE173" s="167"/>
      <c r="CF173" s="167"/>
      <c r="CG173" s="167"/>
      <c r="CH173" s="167"/>
      <c r="CI173" s="167"/>
      <c r="CJ173" s="247">
        <f t="shared" si="293"/>
        <v>0</v>
      </c>
      <c r="CK173" s="247">
        <f t="shared" si="203"/>
        <v>307371000</v>
      </c>
      <c r="CL173" s="247">
        <f t="shared" si="249"/>
        <v>181989000</v>
      </c>
      <c r="CM173" s="247">
        <f t="shared" si="250"/>
        <v>0</v>
      </c>
      <c r="CN173" s="247">
        <f t="shared" si="251"/>
        <v>0</v>
      </c>
      <c r="CO173" s="258"/>
      <c r="CP173" s="72">
        <v>489360000</v>
      </c>
      <c r="CQ173" s="252">
        <f t="shared" si="252"/>
        <v>0</v>
      </c>
      <c r="CR173" s="72">
        <v>181989000</v>
      </c>
      <c r="CS173" s="72">
        <f>+AW173-CR173</f>
        <v>0</v>
      </c>
      <c r="CT173" s="72">
        <v>0</v>
      </c>
      <c r="CU173" s="72">
        <f t="shared" si="253"/>
        <v>0</v>
      </c>
      <c r="CV173" s="72">
        <v>0</v>
      </c>
      <c r="CW173" s="72">
        <f>+BW173-CV173</f>
        <v>0</v>
      </c>
      <c r="CX173" s="72">
        <v>0</v>
      </c>
      <c r="CY173" s="72">
        <f>+CJ173-CX173</f>
        <v>0</v>
      </c>
      <c r="DA173" s="71">
        <v>800000000</v>
      </c>
      <c r="DB173" s="71">
        <f>+DA173-AJ173</f>
        <v>310640000</v>
      </c>
      <c r="DC173" s="71">
        <v>181989000</v>
      </c>
      <c r="DD173" s="71">
        <f>+DC173-AW173</f>
        <v>0</v>
      </c>
      <c r="DE173" s="71">
        <v>0</v>
      </c>
      <c r="DF173" s="71">
        <f>+DE173-BJ173</f>
        <v>0</v>
      </c>
      <c r="DG173" s="71">
        <v>0</v>
      </c>
      <c r="DH173" s="71">
        <f>+DG173-BW173</f>
        <v>0</v>
      </c>
      <c r="DI173" s="71">
        <v>0</v>
      </c>
      <c r="DJ173" s="71">
        <f>+DI173-CJ173</f>
        <v>0</v>
      </c>
    </row>
    <row r="174" spans="1:114" s="243" customFormat="1" ht="45">
      <c r="A174" s="269" t="s">
        <v>31</v>
      </c>
      <c r="B174" s="243" t="str">
        <f>+C174&amp;D174</f>
        <v>C 320-1507-1-0-210</v>
      </c>
      <c r="C174" s="244" t="s">
        <v>140</v>
      </c>
      <c r="D174" s="245">
        <v>10</v>
      </c>
      <c r="E174" s="246" t="s">
        <v>48</v>
      </c>
      <c r="F174" s="247">
        <v>600000000</v>
      </c>
      <c r="G174" s="167">
        <v>0</v>
      </c>
      <c r="H174" s="167">
        <v>0</v>
      </c>
      <c r="I174" s="167"/>
      <c r="J174" s="167"/>
      <c r="K174" s="167"/>
      <c r="L174" s="167"/>
      <c r="M174" s="247"/>
      <c r="N174" s="24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247">
        <f t="shared" si="288"/>
        <v>0</v>
      </c>
      <c r="AF174" s="247">
        <f t="shared" si="289"/>
        <v>0</v>
      </c>
      <c r="AG174" s="247"/>
      <c r="AH174" s="167"/>
      <c r="AI174" s="167"/>
      <c r="AJ174" s="247">
        <f>+F174-AE174+AF174-AG174</f>
        <v>600000000</v>
      </c>
      <c r="AK174" s="183">
        <v>139634588</v>
      </c>
      <c r="AL174" s="183">
        <v>3500000</v>
      </c>
      <c r="AM174" s="183"/>
      <c r="AN174" s="268">
        <v>48000000</v>
      </c>
      <c r="AO174" s="167">
        <v>218626418</v>
      </c>
      <c r="AP174" s="167">
        <v>36058994</v>
      </c>
      <c r="AQ174" s="167"/>
      <c r="AR174" s="167"/>
      <c r="AS174" s="167"/>
      <c r="AT174" s="167"/>
      <c r="AU174" s="167"/>
      <c r="AV174" s="167"/>
      <c r="AW174" s="247">
        <f t="shared" si="290"/>
        <v>445820000</v>
      </c>
      <c r="AX174" s="167">
        <v>1185558</v>
      </c>
      <c r="AY174" s="167">
        <v>711335</v>
      </c>
      <c r="AZ174" s="167">
        <v>5139134</v>
      </c>
      <c r="BA174" s="247">
        <v>0</v>
      </c>
      <c r="BB174" s="167">
        <v>2786950</v>
      </c>
      <c r="BC174" s="167">
        <v>98859659</v>
      </c>
      <c r="BD174" s="167"/>
      <c r="BE174" s="167"/>
      <c r="BF174" s="167"/>
      <c r="BG174" s="167"/>
      <c r="BH174" s="167"/>
      <c r="BI174" s="167"/>
      <c r="BJ174" s="247">
        <f t="shared" si="291"/>
        <v>108682636</v>
      </c>
      <c r="BK174" s="167">
        <v>0</v>
      </c>
      <c r="BL174" s="167">
        <v>1896893</v>
      </c>
      <c r="BM174" s="127">
        <v>3500000</v>
      </c>
      <c r="BN174" s="247">
        <v>1639134</v>
      </c>
      <c r="BO174" s="167">
        <v>664418</v>
      </c>
      <c r="BP174" s="167">
        <v>5793388</v>
      </c>
      <c r="BQ174" s="167"/>
      <c r="BR174" s="167"/>
      <c r="BS174" s="167"/>
      <c r="BT174" s="167"/>
      <c r="BU174" s="167"/>
      <c r="BV174" s="167"/>
      <c r="BW174" s="247">
        <f t="shared" si="292"/>
        <v>13493833</v>
      </c>
      <c r="BX174" s="247">
        <v>0</v>
      </c>
      <c r="BY174" s="247">
        <v>1896893</v>
      </c>
      <c r="BZ174" s="249">
        <v>3500000</v>
      </c>
      <c r="CA174" s="268">
        <v>1639134</v>
      </c>
      <c r="CB174" s="167">
        <v>664418</v>
      </c>
      <c r="CC174" s="167">
        <v>5793388</v>
      </c>
      <c r="CD174" s="167"/>
      <c r="CE174" s="167"/>
      <c r="CF174" s="167"/>
      <c r="CG174" s="167"/>
      <c r="CH174" s="167"/>
      <c r="CI174" s="167"/>
      <c r="CJ174" s="247">
        <f t="shared" si="293"/>
        <v>13493833</v>
      </c>
      <c r="CK174" s="247">
        <f t="shared" si="203"/>
        <v>154180000</v>
      </c>
      <c r="CL174" s="247">
        <f t="shared" si="249"/>
        <v>337137364</v>
      </c>
      <c r="CM174" s="247">
        <f t="shared" si="250"/>
        <v>95188803</v>
      </c>
      <c r="CN174" s="247">
        <f t="shared" si="251"/>
        <v>0</v>
      </c>
      <c r="CO174" s="258"/>
      <c r="CP174" s="72">
        <v>600000000</v>
      </c>
      <c r="CQ174" s="252">
        <f t="shared" si="252"/>
        <v>0</v>
      </c>
      <c r="CR174" s="72">
        <v>445820000</v>
      </c>
      <c r="CS174" s="72">
        <f>+AW174-CR174</f>
        <v>0</v>
      </c>
      <c r="CT174" s="72">
        <v>108682636</v>
      </c>
      <c r="CU174" s="72">
        <f t="shared" si="253"/>
        <v>0</v>
      </c>
      <c r="CV174" s="72">
        <v>13493833</v>
      </c>
      <c r="CW174" s="72">
        <f>+BW174-CV174</f>
        <v>0</v>
      </c>
      <c r="CX174" s="72">
        <v>13493833</v>
      </c>
      <c r="CY174" s="72">
        <f>+CJ174-CX174</f>
        <v>0</v>
      </c>
      <c r="DA174" s="71">
        <v>600000000</v>
      </c>
      <c r="DB174" s="71">
        <f>+DA174-AJ174</f>
        <v>0</v>
      </c>
      <c r="DC174" s="71">
        <v>445820000</v>
      </c>
      <c r="DD174" s="71">
        <f>+DC174-AW174</f>
        <v>0</v>
      </c>
      <c r="DE174" s="71">
        <v>108682636</v>
      </c>
      <c r="DF174" s="71">
        <f>+DE174-BJ174</f>
        <v>0</v>
      </c>
      <c r="DG174" s="71">
        <v>13493833</v>
      </c>
      <c r="DH174" s="71">
        <f>+DG174-BW174</f>
        <v>0</v>
      </c>
      <c r="DI174" s="71">
        <v>13493833</v>
      </c>
      <c r="DJ174" s="71">
        <f>+DI174-CJ174</f>
        <v>0</v>
      </c>
    </row>
    <row r="175" spans="1:114" s="239" customFormat="1" ht="30">
      <c r="A175" s="238" t="s">
        <v>32</v>
      </c>
      <c r="C175" s="213" t="s">
        <v>54</v>
      </c>
      <c r="D175" s="165">
        <v>10</v>
      </c>
      <c r="E175" s="166" t="s">
        <v>53</v>
      </c>
      <c r="F175" s="167">
        <f>+SUM(F176:F177)</f>
        <v>900000000</v>
      </c>
      <c r="G175" s="167">
        <f>+SUM(G176:G177)</f>
        <v>0</v>
      </c>
      <c r="H175" s="167">
        <f>+SUM(H176:H177)</f>
        <v>0</v>
      </c>
      <c r="I175" s="168"/>
      <c r="J175" s="168"/>
      <c r="K175" s="168"/>
      <c r="L175" s="168"/>
      <c r="M175" s="167"/>
      <c r="N175" s="167"/>
      <c r="O175" s="167"/>
      <c r="P175" s="167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7">
        <f>+SUM(AE176:AE177)</f>
        <v>0</v>
      </c>
      <c r="AF175" s="167">
        <f>+SUM(AF176:AF177)</f>
        <v>0</v>
      </c>
      <c r="AG175" s="168"/>
      <c r="AH175" s="168"/>
      <c r="AI175" s="168"/>
      <c r="AJ175" s="167">
        <f t="shared" ref="AJ175:BO175" si="301">+SUM(AJ176:AJ177)</f>
        <v>900000000</v>
      </c>
      <c r="AK175" s="167">
        <f t="shared" si="301"/>
        <v>0</v>
      </c>
      <c r="AL175" s="167">
        <f t="shared" si="301"/>
        <v>0</v>
      </c>
      <c r="AM175" s="167">
        <f t="shared" si="301"/>
        <v>390202779</v>
      </c>
      <c r="AN175" s="167">
        <f t="shared" si="301"/>
        <v>322500000</v>
      </c>
      <c r="AO175" s="167">
        <f t="shared" si="301"/>
        <v>45000000</v>
      </c>
      <c r="AP175" s="167">
        <f t="shared" si="301"/>
        <v>0</v>
      </c>
      <c r="AQ175" s="167">
        <f t="shared" si="301"/>
        <v>0</v>
      </c>
      <c r="AR175" s="167">
        <f t="shared" si="301"/>
        <v>0</v>
      </c>
      <c r="AS175" s="167">
        <f t="shared" si="301"/>
        <v>0</v>
      </c>
      <c r="AT175" s="167">
        <f t="shared" si="301"/>
        <v>0</v>
      </c>
      <c r="AU175" s="167">
        <f t="shared" si="301"/>
        <v>0</v>
      </c>
      <c r="AV175" s="167">
        <f t="shared" si="301"/>
        <v>0</v>
      </c>
      <c r="AW175" s="167">
        <f t="shared" si="301"/>
        <v>757702779</v>
      </c>
      <c r="AX175" s="167">
        <f t="shared" si="301"/>
        <v>0</v>
      </c>
      <c r="AY175" s="167">
        <f t="shared" si="301"/>
        <v>0</v>
      </c>
      <c r="AZ175" s="167">
        <f t="shared" si="301"/>
        <v>0</v>
      </c>
      <c r="BA175" s="167">
        <f t="shared" si="301"/>
        <v>161058100</v>
      </c>
      <c r="BB175" s="167">
        <f t="shared" si="301"/>
        <v>5056885</v>
      </c>
      <c r="BC175" s="167">
        <f t="shared" si="301"/>
        <v>118946204</v>
      </c>
      <c r="BD175" s="167">
        <f t="shared" si="301"/>
        <v>0</v>
      </c>
      <c r="BE175" s="167">
        <f t="shared" si="301"/>
        <v>0</v>
      </c>
      <c r="BF175" s="167">
        <f t="shared" si="301"/>
        <v>0</v>
      </c>
      <c r="BG175" s="167">
        <f t="shared" si="301"/>
        <v>0</v>
      </c>
      <c r="BH175" s="167">
        <f t="shared" si="301"/>
        <v>0</v>
      </c>
      <c r="BI175" s="167">
        <f t="shared" si="301"/>
        <v>0</v>
      </c>
      <c r="BJ175" s="167">
        <f t="shared" si="301"/>
        <v>285061189</v>
      </c>
      <c r="BK175" s="167">
        <f t="shared" si="301"/>
        <v>0</v>
      </c>
      <c r="BL175" s="167">
        <f t="shared" si="301"/>
        <v>0</v>
      </c>
      <c r="BM175" s="167">
        <f t="shared" si="301"/>
        <v>0</v>
      </c>
      <c r="BN175" s="167">
        <f t="shared" si="301"/>
        <v>18960906</v>
      </c>
      <c r="BO175" s="167">
        <f t="shared" si="301"/>
        <v>28072136</v>
      </c>
      <c r="BP175" s="167">
        <f t="shared" ref="BP175:CJ175" si="302">+SUM(BP176:BP177)</f>
        <v>15416340</v>
      </c>
      <c r="BQ175" s="167">
        <f t="shared" si="302"/>
        <v>0</v>
      </c>
      <c r="BR175" s="167">
        <f t="shared" si="302"/>
        <v>0</v>
      </c>
      <c r="BS175" s="167">
        <f t="shared" si="302"/>
        <v>0</v>
      </c>
      <c r="BT175" s="167">
        <f t="shared" si="302"/>
        <v>0</v>
      </c>
      <c r="BU175" s="167">
        <f t="shared" si="302"/>
        <v>0</v>
      </c>
      <c r="BV175" s="167">
        <f t="shared" si="302"/>
        <v>0</v>
      </c>
      <c r="BW175" s="167">
        <f t="shared" si="302"/>
        <v>62449382</v>
      </c>
      <c r="BX175" s="167">
        <f t="shared" si="302"/>
        <v>0</v>
      </c>
      <c r="BY175" s="167">
        <f t="shared" si="302"/>
        <v>0</v>
      </c>
      <c r="BZ175" s="167">
        <f t="shared" si="302"/>
        <v>0</v>
      </c>
      <c r="CA175" s="167">
        <f t="shared" si="302"/>
        <v>18960906</v>
      </c>
      <c r="CB175" s="167">
        <f t="shared" si="302"/>
        <v>28072136</v>
      </c>
      <c r="CC175" s="167">
        <f t="shared" si="302"/>
        <v>15416340</v>
      </c>
      <c r="CD175" s="167">
        <f t="shared" si="302"/>
        <v>0</v>
      </c>
      <c r="CE175" s="167">
        <f t="shared" si="302"/>
        <v>0</v>
      </c>
      <c r="CF175" s="167">
        <f t="shared" si="302"/>
        <v>0</v>
      </c>
      <c r="CG175" s="167">
        <f t="shared" si="302"/>
        <v>0</v>
      </c>
      <c r="CH175" s="167">
        <f t="shared" si="302"/>
        <v>0</v>
      </c>
      <c r="CI175" s="167">
        <f t="shared" si="302"/>
        <v>0</v>
      </c>
      <c r="CJ175" s="167">
        <f t="shared" si="302"/>
        <v>62449382</v>
      </c>
      <c r="CK175" s="167">
        <f t="shared" si="203"/>
        <v>142297221</v>
      </c>
      <c r="CL175" s="167">
        <f t="shared" si="249"/>
        <v>472641590</v>
      </c>
      <c r="CM175" s="167">
        <f t="shared" si="250"/>
        <v>222611807</v>
      </c>
      <c r="CN175" s="167">
        <f t="shared" si="251"/>
        <v>0</v>
      </c>
      <c r="CO175" s="240"/>
      <c r="CP175" s="241">
        <f>+SUM(CP176:CP177)</f>
        <v>900000000</v>
      </c>
      <c r="CQ175" s="241">
        <f t="shared" ref="CQ175:CY175" si="303">+SUM(CQ176:CQ177)</f>
        <v>0</v>
      </c>
      <c r="CR175" s="241">
        <f>+SUM(CR176:CR177)</f>
        <v>757702779</v>
      </c>
      <c r="CS175" s="241">
        <f t="shared" si="303"/>
        <v>0</v>
      </c>
      <c r="CT175" s="241">
        <f>+SUM(CT176:CT177)</f>
        <v>285061189</v>
      </c>
      <c r="CU175" s="241">
        <f t="shared" si="303"/>
        <v>0</v>
      </c>
      <c r="CV175" s="241">
        <f>+SUM(CV176:CV177)</f>
        <v>62449382</v>
      </c>
      <c r="CW175" s="241">
        <f t="shared" si="303"/>
        <v>0</v>
      </c>
      <c r="CX175" s="241">
        <f>+SUM(CX176:CX177)</f>
        <v>62449382</v>
      </c>
      <c r="CY175" s="241">
        <f t="shared" si="303"/>
        <v>0</v>
      </c>
      <c r="DA175" s="71">
        <v>900000000</v>
      </c>
      <c r="DB175" s="71">
        <f>+DA175-AJ175</f>
        <v>0</v>
      </c>
      <c r="DC175" s="71">
        <v>757702779</v>
      </c>
      <c r="DD175" s="71">
        <f>+DC175-AW175</f>
        <v>0</v>
      </c>
      <c r="DE175" s="71">
        <v>285061189</v>
      </c>
      <c r="DF175" s="71">
        <f>+DE175-BJ175</f>
        <v>0</v>
      </c>
      <c r="DG175" s="71">
        <v>62449382</v>
      </c>
      <c r="DH175" s="71">
        <f>+DG175-BW175</f>
        <v>0</v>
      </c>
      <c r="DI175" s="71">
        <v>62449382</v>
      </c>
      <c r="DJ175" s="71">
        <f>+DI175-CJ175</f>
        <v>0</v>
      </c>
    </row>
    <row r="176" spans="1:114" s="251" customFormat="1" ht="30" outlineLevel="1">
      <c r="B176" s="251" t="str">
        <f t="shared" ref="B176:B183" si="304">+C176&amp;D176</f>
        <v>C 510-800-2-0-210</v>
      </c>
      <c r="C176" s="254" t="s">
        <v>49</v>
      </c>
      <c r="D176" s="255">
        <v>10</v>
      </c>
      <c r="E176" s="256" t="s">
        <v>51</v>
      </c>
      <c r="F176" s="248">
        <v>360000000</v>
      </c>
      <c r="G176" s="168">
        <v>0</v>
      </c>
      <c r="H176" s="168">
        <v>0</v>
      </c>
      <c r="I176" s="168"/>
      <c r="J176" s="168"/>
      <c r="K176" s="168"/>
      <c r="L176" s="168"/>
      <c r="M176" s="247"/>
      <c r="N176" s="247"/>
      <c r="O176" s="167"/>
      <c r="P176" s="167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248">
        <f t="shared" ref="AE176:AE181" si="305">+G176+I176+K176+M176+O176+Q176+S176+U176+W176+Y176+AA176+AC176</f>
        <v>0</v>
      </c>
      <c r="AF176" s="248">
        <f t="shared" ref="AF176:AF181" si="306">+H176+J176+L176+N176+P176+R176+T176+V176+X176+Z176+AB176+AD176</f>
        <v>0</v>
      </c>
      <c r="AG176" s="248"/>
      <c r="AH176" s="168"/>
      <c r="AI176" s="168"/>
      <c r="AJ176" s="248">
        <f t="shared" ref="AJ176:AJ183" si="307">+F176-AE176+AF176-AG176</f>
        <v>360000000</v>
      </c>
      <c r="AK176" s="183">
        <v>0</v>
      </c>
      <c r="AL176" s="183">
        <v>0</v>
      </c>
      <c r="AM176" s="181">
        <v>133016230</v>
      </c>
      <c r="AN176" s="249">
        <v>122400000</v>
      </c>
      <c r="AO176" s="168">
        <v>30000000</v>
      </c>
      <c r="AP176" s="168">
        <v>0</v>
      </c>
      <c r="AQ176" s="168"/>
      <c r="AR176" s="168"/>
      <c r="AS176" s="168"/>
      <c r="AT176" s="168"/>
      <c r="AU176" s="168"/>
      <c r="AV176" s="168"/>
      <c r="AW176" s="247">
        <f t="shared" si="290"/>
        <v>285416230</v>
      </c>
      <c r="AX176" s="168"/>
      <c r="AY176" s="168"/>
      <c r="AZ176" s="168"/>
      <c r="BA176" s="248">
        <v>61058100</v>
      </c>
      <c r="BB176" s="168">
        <v>5056885</v>
      </c>
      <c r="BC176" s="168">
        <v>57106640</v>
      </c>
      <c r="BD176" s="168"/>
      <c r="BE176" s="168"/>
      <c r="BF176" s="168"/>
      <c r="BG176" s="168"/>
      <c r="BH176" s="168"/>
      <c r="BI176" s="168"/>
      <c r="BJ176" s="247">
        <f t="shared" si="291"/>
        <v>123221625</v>
      </c>
      <c r="BK176" s="167">
        <v>0</v>
      </c>
      <c r="BL176" s="168">
        <v>0</v>
      </c>
      <c r="BM176" s="127">
        <v>0</v>
      </c>
      <c r="BN176" s="248">
        <v>18960906</v>
      </c>
      <c r="BO176" s="168">
        <v>28072136</v>
      </c>
      <c r="BP176" s="168">
        <v>10400840</v>
      </c>
      <c r="BQ176" s="168"/>
      <c r="BR176" s="168"/>
      <c r="BS176" s="168"/>
      <c r="BT176" s="168"/>
      <c r="BU176" s="168"/>
      <c r="BV176" s="168"/>
      <c r="BW176" s="247">
        <f t="shared" si="292"/>
        <v>57433882</v>
      </c>
      <c r="BX176" s="247">
        <v>0</v>
      </c>
      <c r="BY176" s="248">
        <v>0</v>
      </c>
      <c r="BZ176" s="249">
        <v>0</v>
      </c>
      <c r="CA176" s="249">
        <v>18960906</v>
      </c>
      <c r="CB176" s="168">
        <v>28072136</v>
      </c>
      <c r="CC176" s="168">
        <v>10400840</v>
      </c>
      <c r="CD176" s="168"/>
      <c r="CE176" s="168"/>
      <c r="CF176" s="168"/>
      <c r="CG176" s="168"/>
      <c r="CH176" s="168"/>
      <c r="CI176" s="168"/>
      <c r="CJ176" s="247">
        <f t="shared" si="293"/>
        <v>57433882</v>
      </c>
      <c r="CK176" s="247">
        <f t="shared" si="203"/>
        <v>74583770</v>
      </c>
      <c r="CL176" s="247">
        <f t="shared" si="249"/>
        <v>162194605</v>
      </c>
      <c r="CM176" s="247">
        <f t="shared" si="250"/>
        <v>65787743</v>
      </c>
      <c r="CN176" s="247">
        <f t="shared" si="251"/>
        <v>0</v>
      </c>
      <c r="CO176" s="253"/>
      <c r="CP176" s="72">
        <v>360000000</v>
      </c>
      <c r="CQ176" s="252">
        <f t="shared" si="252"/>
        <v>0</v>
      </c>
      <c r="CR176" s="72">
        <v>285416230</v>
      </c>
      <c r="CS176" s="72">
        <f>+AW176-CR176</f>
        <v>0</v>
      </c>
      <c r="CT176" s="72">
        <v>123221625</v>
      </c>
      <c r="CU176" s="72">
        <f>+CT176-BJ176</f>
        <v>0</v>
      </c>
      <c r="CV176" s="72">
        <v>57433882</v>
      </c>
      <c r="CW176" s="72">
        <f>+BW176-CV176</f>
        <v>0</v>
      </c>
      <c r="CX176" s="72">
        <v>57433882</v>
      </c>
      <c r="CY176" s="72">
        <f>+CJ176-CX176</f>
        <v>0</v>
      </c>
      <c r="DA176" s="71"/>
      <c r="DB176" s="71"/>
      <c r="DC176" s="71"/>
      <c r="DD176" s="71"/>
      <c r="DE176" s="71"/>
      <c r="DF176" s="71"/>
      <c r="DG176" s="71"/>
      <c r="DH176" s="71"/>
      <c r="DI176" s="71"/>
      <c r="DJ176" s="71"/>
    </row>
    <row r="177" spans="1:114" s="251" customFormat="1" ht="30" outlineLevel="1">
      <c r="B177" s="251" t="str">
        <f t="shared" si="304"/>
        <v>C 510-800-2-0-310</v>
      </c>
      <c r="C177" s="254" t="s">
        <v>50</v>
      </c>
      <c r="D177" s="255">
        <v>10</v>
      </c>
      <c r="E177" s="256" t="s">
        <v>52</v>
      </c>
      <c r="F177" s="248">
        <v>540000000</v>
      </c>
      <c r="G177" s="168">
        <v>0</v>
      </c>
      <c r="H177" s="168">
        <v>0</v>
      </c>
      <c r="I177" s="168"/>
      <c r="J177" s="168"/>
      <c r="K177" s="168"/>
      <c r="L177" s="168"/>
      <c r="M177" s="247"/>
      <c r="N177" s="247"/>
      <c r="O177" s="167"/>
      <c r="P177" s="167"/>
      <c r="Q177" s="168"/>
      <c r="R177" s="168"/>
      <c r="S177" s="168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248">
        <f t="shared" si="305"/>
        <v>0</v>
      </c>
      <c r="AF177" s="248">
        <f t="shared" si="306"/>
        <v>0</v>
      </c>
      <c r="AG177" s="248"/>
      <c r="AH177" s="168"/>
      <c r="AI177" s="168"/>
      <c r="AJ177" s="248">
        <f t="shared" si="307"/>
        <v>540000000</v>
      </c>
      <c r="AK177" s="183">
        <v>0</v>
      </c>
      <c r="AL177" s="183">
        <v>0</v>
      </c>
      <c r="AM177" s="181">
        <v>257186549</v>
      </c>
      <c r="AN177" s="249">
        <v>200100000</v>
      </c>
      <c r="AO177" s="168">
        <v>15000000</v>
      </c>
      <c r="AP177" s="168">
        <v>0</v>
      </c>
      <c r="AQ177" s="168"/>
      <c r="AR177" s="168"/>
      <c r="AS177" s="168"/>
      <c r="AT177" s="168"/>
      <c r="AU177" s="168"/>
      <c r="AV177" s="168"/>
      <c r="AW177" s="247">
        <f t="shared" si="290"/>
        <v>472286549</v>
      </c>
      <c r="AX177" s="168">
        <v>0</v>
      </c>
      <c r="AY177" s="168">
        <v>0</v>
      </c>
      <c r="AZ177" s="168">
        <v>0</v>
      </c>
      <c r="BA177" s="248">
        <v>100000000</v>
      </c>
      <c r="BB177" s="168">
        <v>0</v>
      </c>
      <c r="BC177" s="168">
        <v>61839564</v>
      </c>
      <c r="BD177" s="168"/>
      <c r="BE177" s="168"/>
      <c r="BF177" s="168"/>
      <c r="BG177" s="168"/>
      <c r="BH177" s="168"/>
      <c r="BI177" s="168"/>
      <c r="BJ177" s="247">
        <f t="shared" si="291"/>
        <v>161839564</v>
      </c>
      <c r="BK177" s="167">
        <v>0</v>
      </c>
      <c r="BL177" s="168">
        <v>0</v>
      </c>
      <c r="BM177" s="127">
        <v>0</v>
      </c>
      <c r="BN177" s="248">
        <v>0</v>
      </c>
      <c r="BO177" s="168">
        <v>0</v>
      </c>
      <c r="BP177" s="168">
        <v>5015500</v>
      </c>
      <c r="BQ177" s="168"/>
      <c r="BR177" s="168"/>
      <c r="BS177" s="168"/>
      <c r="BT177" s="168"/>
      <c r="BU177" s="168"/>
      <c r="BV177" s="168"/>
      <c r="BW177" s="247">
        <f t="shared" si="292"/>
        <v>5015500</v>
      </c>
      <c r="BX177" s="247">
        <v>0</v>
      </c>
      <c r="BY177" s="248">
        <v>0</v>
      </c>
      <c r="BZ177" s="249">
        <v>0</v>
      </c>
      <c r="CA177" s="249">
        <v>0</v>
      </c>
      <c r="CB177" s="168">
        <v>0</v>
      </c>
      <c r="CC177" s="168">
        <v>5015500</v>
      </c>
      <c r="CD177" s="168"/>
      <c r="CE177" s="168"/>
      <c r="CF177" s="168"/>
      <c r="CG177" s="168"/>
      <c r="CH177" s="168"/>
      <c r="CI177" s="168"/>
      <c r="CJ177" s="247">
        <f t="shared" si="293"/>
        <v>5015500</v>
      </c>
      <c r="CK177" s="247">
        <f t="shared" si="203"/>
        <v>67713451</v>
      </c>
      <c r="CL177" s="247">
        <f t="shared" si="249"/>
        <v>310446985</v>
      </c>
      <c r="CM177" s="247">
        <f t="shared" si="250"/>
        <v>156824064</v>
      </c>
      <c r="CN177" s="247">
        <f t="shared" si="251"/>
        <v>0</v>
      </c>
      <c r="CO177" s="253"/>
      <c r="CP177" s="72">
        <v>540000000</v>
      </c>
      <c r="CQ177" s="252">
        <f t="shared" si="252"/>
        <v>0</v>
      </c>
      <c r="CR177" s="72">
        <v>472286549</v>
      </c>
      <c r="CS177" s="72">
        <f>+AW177-CR177</f>
        <v>0</v>
      </c>
      <c r="CT177" s="72">
        <v>161839564</v>
      </c>
      <c r="CU177" s="72">
        <f>+CT177-BJ177</f>
        <v>0</v>
      </c>
      <c r="CV177" s="72">
        <v>5015500</v>
      </c>
      <c r="CW177" s="72">
        <f>+BW177-CV177</f>
        <v>0</v>
      </c>
      <c r="CX177" s="72">
        <v>5015500</v>
      </c>
      <c r="CY177" s="72">
        <f>+CJ177-CX177</f>
        <v>0</v>
      </c>
      <c r="DA177" s="71"/>
      <c r="DB177" s="71"/>
      <c r="DC177" s="71"/>
      <c r="DD177" s="71"/>
      <c r="DE177" s="71"/>
      <c r="DF177" s="71"/>
      <c r="DG177" s="71"/>
      <c r="DH177" s="71"/>
      <c r="DI177" s="71"/>
      <c r="DJ177" s="71"/>
    </row>
    <row r="178" spans="1:114" s="243" customFormat="1" ht="45">
      <c r="A178" s="228" t="s">
        <v>33</v>
      </c>
      <c r="B178" s="243" t="str">
        <f t="shared" si="304"/>
        <v>C 520-800-310</v>
      </c>
      <c r="C178" s="244" t="s">
        <v>97</v>
      </c>
      <c r="D178" s="245">
        <v>10</v>
      </c>
      <c r="E178" s="246" t="s">
        <v>0</v>
      </c>
      <c r="F178" s="247">
        <v>700000000</v>
      </c>
      <c r="G178" s="167">
        <v>0</v>
      </c>
      <c r="H178" s="167">
        <v>0</v>
      </c>
      <c r="I178" s="167"/>
      <c r="J178" s="167"/>
      <c r="K178" s="167"/>
      <c r="L178" s="167"/>
      <c r="M178" s="247"/>
      <c r="N178" s="24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248">
        <f t="shared" si="305"/>
        <v>0</v>
      </c>
      <c r="AF178" s="248">
        <f t="shared" si="306"/>
        <v>0</v>
      </c>
      <c r="AG178" s="283">
        <v>271810000</v>
      </c>
      <c r="AH178" s="167"/>
      <c r="AI178" s="167"/>
      <c r="AJ178" s="283">
        <v>0</v>
      </c>
      <c r="AK178" s="183">
        <v>0</v>
      </c>
      <c r="AL178" s="183">
        <v>0</v>
      </c>
      <c r="AM178" s="181">
        <v>0</v>
      </c>
      <c r="AN178" s="249">
        <v>0</v>
      </c>
      <c r="AO178" s="167">
        <v>0</v>
      </c>
      <c r="AP178" s="167">
        <v>0</v>
      </c>
      <c r="AQ178" s="167"/>
      <c r="AR178" s="167"/>
      <c r="AS178" s="167"/>
      <c r="AT178" s="167"/>
      <c r="AU178" s="167"/>
      <c r="AV178" s="167"/>
      <c r="AW178" s="247">
        <f t="shared" si="290"/>
        <v>0</v>
      </c>
      <c r="AX178" s="168">
        <v>0</v>
      </c>
      <c r="AY178" s="167">
        <v>0</v>
      </c>
      <c r="AZ178" s="167">
        <v>0</v>
      </c>
      <c r="BA178" s="247">
        <v>0</v>
      </c>
      <c r="BB178" s="167">
        <v>0</v>
      </c>
      <c r="BC178" s="167">
        <v>0</v>
      </c>
      <c r="BD178" s="167"/>
      <c r="BE178" s="167"/>
      <c r="BF178" s="167"/>
      <c r="BG178" s="167"/>
      <c r="BH178" s="167"/>
      <c r="BI178" s="167"/>
      <c r="BJ178" s="247">
        <f t="shared" si="291"/>
        <v>0</v>
      </c>
      <c r="BK178" s="167">
        <v>0</v>
      </c>
      <c r="BL178" s="167">
        <v>0</v>
      </c>
      <c r="BM178" s="127">
        <v>0</v>
      </c>
      <c r="BN178" s="247">
        <v>0</v>
      </c>
      <c r="BO178" s="167">
        <v>0</v>
      </c>
      <c r="BP178" s="167">
        <v>0</v>
      </c>
      <c r="BQ178" s="167"/>
      <c r="BR178" s="167"/>
      <c r="BS178" s="167"/>
      <c r="BT178" s="167"/>
      <c r="BU178" s="167"/>
      <c r="BV178" s="167"/>
      <c r="BW178" s="247">
        <f t="shared" si="292"/>
        <v>0</v>
      </c>
      <c r="BX178" s="247">
        <v>0</v>
      </c>
      <c r="BY178" s="247">
        <v>0</v>
      </c>
      <c r="BZ178" s="249">
        <v>0</v>
      </c>
      <c r="CA178" s="249">
        <v>0</v>
      </c>
      <c r="CB178" s="167">
        <v>0</v>
      </c>
      <c r="CC178" s="167">
        <v>0</v>
      </c>
      <c r="CD178" s="167"/>
      <c r="CE178" s="167"/>
      <c r="CF178" s="167"/>
      <c r="CG178" s="167"/>
      <c r="CH178" s="167"/>
      <c r="CI178" s="167"/>
      <c r="CJ178" s="247">
        <f t="shared" si="293"/>
        <v>0</v>
      </c>
      <c r="CK178" s="247">
        <f t="shared" si="203"/>
        <v>0</v>
      </c>
      <c r="CL178" s="247">
        <f t="shared" si="249"/>
        <v>0</v>
      </c>
      <c r="CM178" s="247">
        <f t="shared" si="250"/>
        <v>0</v>
      </c>
      <c r="CN178" s="247">
        <f t="shared" si="251"/>
        <v>0</v>
      </c>
      <c r="CO178" s="258"/>
      <c r="CP178" s="72">
        <v>0</v>
      </c>
      <c r="CQ178" s="252">
        <f t="shared" si="252"/>
        <v>0</v>
      </c>
      <c r="CR178" s="72">
        <v>0</v>
      </c>
      <c r="CS178" s="72">
        <f>+AW178-CR178</f>
        <v>0</v>
      </c>
      <c r="CT178" s="72">
        <v>0</v>
      </c>
      <c r="CU178" s="72">
        <f>+CT178-BJ178</f>
        <v>0</v>
      </c>
      <c r="CV178" s="72">
        <v>0</v>
      </c>
      <c r="CW178" s="72">
        <f>+BW178-CV178</f>
        <v>0</v>
      </c>
      <c r="CX178" s="72">
        <v>0</v>
      </c>
      <c r="CY178" s="72">
        <f>+CJ178-CX178</f>
        <v>0</v>
      </c>
      <c r="DA178" s="71">
        <v>700000000</v>
      </c>
      <c r="DB178" s="71">
        <f>+DA178-AJ178</f>
        <v>700000000</v>
      </c>
      <c r="DC178" s="71">
        <v>0</v>
      </c>
      <c r="DD178" s="71">
        <f>+DC178-AW178</f>
        <v>0</v>
      </c>
      <c r="DE178" s="71">
        <v>0</v>
      </c>
      <c r="DF178" s="71">
        <f>+DE178-BJ178</f>
        <v>0</v>
      </c>
      <c r="DG178" s="71">
        <v>0</v>
      </c>
      <c r="DH178" s="71">
        <f>+DG178-BW178</f>
        <v>0</v>
      </c>
      <c r="DI178" s="71">
        <v>0</v>
      </c>
      <c r="DJ178" s="71">
        <f>+DI178-CJ178</f>
        <v>0</v>
      </c>
    </row>
    <row r="179" spans="1:114" s="243" customFormat="1" ht="60">
      <c r="A179" s="228" t="s">
        <v>34</v>
      </c>
      <c r="B179" s="243" t="str">
        <f t="shared" si="304"/>
        <v>C 520-1507-1-0-110</v>
      </c>
      <c r="C179" s="244" t="s">
        <v>67</v>
      </c>
      <c r="D179" s="245">
        <v>10</v>
      </c>
      <c r="E179" s="246" t="s">
        <v>1</v>
      </c>
      <c r="F179" s="247">
        <v>3950000000</v>
      </c>
      <c r="G179" s="167">
        <v>0</v>
      </c>
      <c r="H179" s="167">
        <v>0</v>
      </c>
      <c r="I179" s="167"/>
      <c r="J179" s="167"/>
      <c r="K179" s="167"/>
      <c r="L179" s="167"/>
      <c r="M179" s="247"/>
      <c r="N179" s="24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247">
        <f t="shared" si="305"/>
        <v>0</v>
      </c>
      <c r="AF179" s="247">
        <f t="shared" si="306"/>
        <v>0</v>
      </c>
      <c r="AG179" s="247"/>
      <c r="AH179" s="167"/>
      <c r="AI179" s="167"/>
      <c r="AJ179" s="247">
        <f t="shared" si="307"/>
        <v>3950000000</v>
      </c>
      <c r="AK179" s="183">
        <v>0</v>
      </c>
      <c r="AL179" s="183">
        <v>2690719189</v>
      </c>
      <c r="AM179" s="181">
        <v>0</v>
      </c>
      <c r="AN179" s="249">
        <v>0</v>
      </c>
      <c r="AO179" s="167">
        <v>0</v>
      </c>
      <c r="AP179" s="167">
        <v>6891211</v>
      </c>
      <c r="AQ179" s="167"/>
      <c r="AR179" s="167"/>
      <c r="AS179" s="167"/>
      <c r="AT179" s="167"/>
      <c r="AU179" s="167"/>
      <c r="AV179" s="167"/>
      <c r="AW179" s="247">
        <f t="shared" si="290"/>
        <v>2697610400</v>
      </c>
      <c r="AX179" s="167"/>
      <c r="AY179" s="167">
        <v>57303141</v>
      </c>
      <c r="AZ179" s="167">
        <v>660713354</v>
      </c>
      <c r="BA179" s="247">
        <v>83408047</v>
      </c>
      <c r="BB179" s="167">
        <v>153891908</v>
      </c>
      <c r="BC179" s="167">
        <v>124271645</v>
      </c>
      <c r="BD179" s="167"/>
      <c r="BE179" s="167"/>
      <c r="BF179" s="167"/>
      <c r="BG179" s="167"/>
      <c r="BH179" s="167"/>
      <c r="BI179" s="167"/>
      <c r="BJ179" s="247">
        <f t="shared" si="291"/>
        <v>1079588095</v>
      </c>
      <c r="BK179" s="167">
        <v>0</v>
      </c>
      <c r="BL179" s="167">
        <v>7144676</v>
      </c>
      <c r="BM179" s="167">
        <v>70791387</v>
      </c>
      <c r="BN179" s="247">
        <v>81487613</v>
      </c>
      <c r="BO179" s="167">
        <v>91985936</v>
      </c>
      <c r="BP179" s="167">
        <v>113613259</v>
      </c>
      <c r="BQ179" s="167"/>
      <c r="BR179" s="167"/>
      <c r="BS179" s="167"/>
      <c r="BT179" s="167"/>
      <c r="BU179" s="167"/>
      <c r="BV179" s="167"/>
      <c r="BW179" s="247">
        <f t="shared" si="292"/>
        <v>365022871</v>
      </c>
      <c r="BX179" s="247">
        <v>0</v>
      </c>
      <c r="BY179" s="247">
        <v>7144676</v>
      </c>
      <c r="BZ179" s="249">
        <v>70791387</v>
      </c>
      <c r="CA179" s="249">
        <v>81487613</v>
      </c>
      <c r="CB179" s="167">
        <v>91985936</v>
      </c>
      <c r="CC179" s="167">
        <v>113613259</v>
      </c>
      <c r="CD179" s="167"/>
      <c r="CE179" s="167"/>
      <c r="CF179" s="167"/>
      <c r="CG179" s="167"/>
      <c r="CH179" s="167"/>
      <c r="CI179" s="167"/>
      <c r="CJ179" s="247">
        <f t="shared" si="293"/>
        <v>365022871</v>
      </c>
      <c r="CK179" s="247">
        <f t="shared" si="203"/>
        <v>1252389600</v>
      </c>
      <c r="CL179" s="247">
        <f t="shared" si="249"/>
        <v>1618022305</v>
      </c>
      <c r="CM179" s="247">
        <f t="shared" si="250"/>
        <v>714565224</v>
      </c>
      <c r="CN179" s="247">
        <f t="shared" si="251"/>
        <v>0</v>
      </c>
      <c r="CO179" s="258"/>
      <c r="CP179" s="72">
        <v>3950000000</v>
      </c>
      <c r="CQ179" s="252">
        <f t="shared" si="252"/>
        <v>0</v>
      </c>
      <c r="CR179" s="72">
        <v>2697610400</v>
      </c>
      <c r="CS179" s="72">
        <f>+AW179-CR179</f>
        <v>0</v>
      </c>
      <c r="CT179" s="72">
        <v>1079588095</v>
      </c>
      <c r="CU179" s="72">
        <f>+CT179-BJ179</f>
        <v>0</v>
      </c>
      <c r="CV179" s="72">
        <v>365022871</v>
      </c>
      <c r="CW179" s="72">
        <f>+BW179-CV179</f>
        <v>0</v>
      </c>
      <c r="CX179" s="72">
        <v>365022871</v>
      </c>
      <c r="CY179" s="72">
        <f>+CJ179-CX179</f>
        <v>0</v>
      </c>
      <c r="DA179" s="71">
        <v>3950000000</v>
      </c>
      <c r="DB179" s="71">
        <f>+DA179-AJ179</f>
        <v>0</v>
      </c>
      <c r="DC179" s="71">
        <v>2697610400</v>
      </c>
      <c r="DD179" s="71">
        <f>+DC179-AW179</f>
        <v>0</v>
      </c>
      <c r="DE179" s="71">
        <v>1079588095</v>
      </c>
      <c r="DF179" s="71">
        <f>+DE179-BJ179</f>
        <v>0</v>
      </c>
      <c r="DG179" s="71">
        <v>365022871</v>
      </c>
      <c r="DH179" s="71">
        <f>+DG179-BW179</f>
        <v>0</v>
      </c>
      <c r="DI179" s="71">
        <v>365022871</v>
      </c>
      <c r="DJ179" s="71">
        <f>+DI179-CJ179</f>
        <v>0</v>
      </c>
    </row>
    <row r="180" spans="1:114" s="243" customFormat="1" ht="25.5" customHeight="1">
      <c r="A180" s="228" t="s">
        <v>35</v>
      </c>
      <c r="B180" s="243" t="str">
        <f t="shared" si="304"/>
        <v>C 670-1507-1-0-210</v>
      </c>
      <c r="C180" s="244" t="s">
        <v>63</v>
      </c>
      <c r="D180" s="245">
        <v>10</v>
      </c>
      <c r="E180" s="246" t="s">
        <v>62</v>
      </c>
      <c r="F180" s="247">
        <v>3950000000</v>
      </c>
      <c r="G180" s="167">
        <v>0</v>
      </c>
      <c r="H180" s="167">
        <v>0</v>
      </c>
      <c r="I180" s="167"/>
      <c r="J180" s="167"/>
      <c r="K180" s="167"/>
      <c r="L180" s="167"/>
      <c r="M180" s="247"/>
      <c r="N180" s="24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247">
        <f t="shared" si="305"/>
        <v>0</v>
      </c>
      <c r="AF180" s="247">
        <f t="shared" si="306"/>
        <v>0</v>
      </c>
      <c r="AG180" s="247"/>
      <c r="AH180" s="167"/>
      <c r="AI180" s="167"/>
      <c r="AJ180" s="247">
        <f t="shared" si="307"/>
        <v>3950000000</v>
      </c>
      <c r="AK180" s="183">
        <v>3877103099</v>
      </c>
      <c r="AL180" s="183">
        <v>38000000</v>
      </c>
      <c r="AM180" s="181">
        <v>0</v>
      </c>
      <c r="AN180" s="249">
        <v>0</v>
      </c>
      <c r="AO180" s="167">
        <v>7510068</v>
      </c>
      <c r="AP180" s="167">
        <v>7386833</v>
      </c>
      <c r="AQ180" s="167"/>
      <c r="AR180" s="167"/>
      <c r="AS180" s="167"/>
      <c r="AT180" s="167"/>
      <c r="AU180" s="167"/>
      <c r="AV180" s="167"/>
      <c r="AW180" s="247">
        <f t="shared" si="290"/>
        <v>3930000000</v>
      </c>
      <c r="AX180" s="167">
        <v>408927613</v>
      </c>
      <c r="AY180" s="167">
        <v>1896322545</v>
      </c>
      <c r="AZ180" s="167">
        <v>355553779</v>
      </c>
      <c r="BA180" s="247">
        <v>304504606</v>
      </c>
      <c r="BB180" s="167">
        <v>248668882</v>
      </c>
      <c r="BC180" s="167">
        <v>156507173</v>
      </c>
      <c r="BD180" s="167"/>
      <c r="BE180" s="167"/>
      <c r="BF180" s="167"/>
      <c r="BG180" s="167"/>
      <c r="BH180" s="167"/>
      <c r="BI180" s="167"/>
      <c r="BJ180" s="247">
        <f>+SUM(AX180:BI180)</f>
        <v>3370484598</v>
      </c>
      <c r="BK180" s="167">
        <v>0</v>
      </c>
      <c r="BL180" s="167">
        <v>211858332</v>
      </c>
      <c r="BM180" s="133">
        <v>177486819</v>
      </c>
      <c r="BN180" s="247">
        <v>327769888</v>
      </c>
      <c r="BO180" s="167">
        <v>334205127</v>
      </c>
      <c r="BP180" s="167">
        <v>417334838</v>
      </c>
      <c r="BQ180" s="167"/>
      <c r="BR180" s="167"/>
      <c r="BS180" s="167"/>
      <c r="BT180" s="167"/>
      <c r="BU180" s="167"/>
      <c r="BV180" s="167"/>
      <c r="BW180" s="247">
        <f t="shared" si="292"/>
        <v>1468655004</v>
      </c>
      <c r="BX180" s="247">
        <v>0</v>
      </c>
      <c r="BY180" s="167">
        <v>211858332</v>
      </c>
      <c r="BZ180" s="272">
        <v>177486819</v>
      </c>
      <c r="CA180" s="167">
        <v>327769888</v>
      </c>
      <c r="CB180" s="167">
        <v>334205127</v>
      </c>
      <c r="CC180" s="167">
        <v>417334838</v>
      </c>
      <c r="CD180" s="167"/>
      <c r="CE180" s="167"/>
      <c r="CF180" s="167"/>
      <c r="CG180" s="167"/>
      <c r="CH180" s="167"/>
      <c r="CI180" s="167"/>
      <c r="CJ180" s="247">
        <f t="shared" si="293"/>
        <v>1468655004</v>
      </c>
      <c r="CK180" s="247">
        <f t="shared" si="203"/>
        <v>20000000</v>
      </c>
      <c r="CL180" s="247">
        <f t="shared" si="249"/>
        <v>559515402</v>
      </c>
      <c r="CM180" s="247">
        <f t="shared" si="250"/>
        <v>1901829594</v>
      </c>
      <c r="CN180" s="247">
        <f t="shared" si="251"/>
        <v>0</v>
      </c>
      <c r="CO180" s="258"/>
      <c r="CP180" s="72">
        <v>3950000000</v>
      </c>
      <c r="CQ180" s="252">
        <f t="shared" si="252"/>
        <v>0</v>
      </c>
      <c r="CR180" s="72">
        <v>3930000000</v>
      </c>
      <c r="CS180" s="72">
        <f>+AW180-CR180</f>
        <v>0</v>
      </c>
      <c r="CT180" s="72">
        <v>3370484598</v>
      </c>
      <c r="CU180" s="72">
        <f>+CT180-BJ180</f>
        <v>0</v>
      </c>
      <c r="CV180" s="72">
        <v>1468655004</v>
      </c>
      <c r="CW180" s="72">
        <f>+BW180-CV180</f>
        <v>0</v>
      </c>
      <c r="CX180" s="72">
        <v>1468655004</v>
      </c>
      <c r="CY180" s="72">
        <f>+CJ180-CX180</f>
        <v>0</v>
      </c>
      <c r="DA180" s="71">
        <v>3950000000</v>
      </c>
      <c r="DB180" s="71">
        <f>+DA180-AJ180</f>
        <v>0</v>
      </c>
      <c r="DC180" s="71">
        <v>3930000000</v>
      </c>
      <c r="DD180" s="71">
        <f>+DC180-AW180</f>
        <v>0</v>
      </c>
      <c r="DE180" s="71">
        <v>3370484598</v>
      </c>
      <c r="DF180" s="71">
        <f>+DE180-BJ180</f>
        <v>0</v>
      </c>
      <c r="DG180" s="71">
        <v>1468655004</v>
      </c>
      <c r="DH180" s="71">
        <f>+DG180-BW180</f>
        <v>0</v>
      </c>
      <c r="DI180" s="71">
        <v>1468655004</v>
      </c>
      <c r="DJ180" s="71">
        <f>+DI180-CJ180</f>
        <v>0</v>
      </c>
    </row>
    <row r="181" spans="1:114" s="95" customFormat="1" ht="43.5" customHeight="1">
      <c r="A181" s="228" t="s">
        <v>36</v>
      </c>
      <c r="B181" s="92" t="str">
        <f t="shared" si="304"/>
        <v>C 670-1507-210</v>
      </c>
      <c r="C181" s="213" t="s">
        <v>99</v>
      </c>
      <c r="D181" s="165">
        <v>10</v>
      </c>
      <c r="E181" s="166" t="s">
        <v>2</v>
      </c>
      <c r="F181" s="167">
        <f>+SUM(F182:F183)</f>
        <v>800000000</v>
      </c>
      <c r="G181" s="168">
        <v>0</v>
      </c>
      <c r="H181" s="168">
        <v>0</v>
      </c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>
        <f t="shared" si="305"/>
        <v>0</v>
      </c>
      <c r="AF181" s="168">
        <f t="shared" si="306"/>
        <v>0</v>
      </c>
      <c r="AG181" s="168"/>
      <c r="AH181" s="168"/>
      <c r="AI181" s="168"/>
      <c r="AJ181" s="167">
        <f t="shared" si="307"/>
        <v>800000000</v>
      </c>
      <c r="AK181" s="183">
        <f>+SUM(AK182:AK183)</f>
        <v>0</v>
      </c>
      <c r="AL181" s="183">
        <f>+SUM(AL182:AL183)</f>
        <v>654692412</v>
      </c>
      <c r="AM181" s="181">
        <v>0</v>
      </c>
      <c r="AN181" s="167">
        <f t="shared" ref="AN181:AW181" si="308">+SUM(AN182:AN183)</f>
        <v>39880000</v>
      </c>
      <c r="AO181" s="167">
        <f t="shared" si="308"/>
        <v>2123170</v>
      </c>
      <c r="AP181" s="167">
        <f t="shared" si="308"/>
        <v>784418</v>
      </c>
      <c r="AQ181" s="167">
        <f t="shared" si="308"/>
        <v>0</v>
      </c>
      <c r="AR181" s="167">
        <f t="shared" si="308"/>
        <v>0</v>
      </c>
      <c r="AS181" s="167">
        <f t="shared" si="308"/>
        <v>0</v>
      </c>
      <c r="AT181" s="167">
        <f t="shared" si="308"/>
        <v>0</v>
      </c>
      <c r="AU181" s="167">
        <f t="shared" si="308"/>
        <v>0</v>
      </c>
      <c r="AV181" s="167">
        <f t="shared" si="308"/>
        <v>0</v>
      </c>
      <c r="AW181" s="167">
        <f t="shared" si="308"/>
        <v>697480000</v>
      </c>
      <c r="AX181" s="167">
        <f>+SUM(AX182:AX183)</f>
        <v>0</v>
      </c>
      <c r="AY181" s="167">
        <f>+SUM(AY182:AY183)</f>
        <v>65083183</v>
      </c>
      <c r="AZ181" s="167">
        <f t="shared" ref="AZ181:CJ181" si="309">+SUM(AZ182:AZ183)</f>
        <v>115910348</v>
      </c>
      <c r="BA181" s="167">
        <f t="shared" si="309"/>
        <v>25023995</v>
      </c>
      <c r="BB181" s="167">
        <f t="shared" si="309"/>
        <v>87378691</v>
      </c>
      <c r="BC181" s="167">
        <f t="shared" si="309"/>
        <v>18818263</v>
      </c>
      <c r="BD181" s="167">
        <f t="shared" si="309"/>
        <v>0</v>
      </c>
      <c r="BE181" s="167">
        <f t="shared" si="309"/>
        <v>0</v>
      </c>
      <c r="BF181" s="167">
        <f t="shared" si="309"/>
        <v>0</v>
      </c>
      <c r="BG181" s="167">
        <f t="shared" si="309"/>
        <v>0</v>
      </c>
      <c r="BH181" s="167">
        <f t="shared" si="309"/>
        <v>0</v>
      </c>
      <c r="BI181" s="167">
        <f t="shared" si="309"/>
        <v>0</v>
      </c>
      <c r="BJ181" s="167">
        <f t="shared" si="309"/>
        <v>312214480</v>
      </c>
      <c r="BK181" s="167">
        <f t="shared" si="309"/>
        <v>0</v>
      </c>
      <c r="BL181" s="167">
        <f t="shared" si="309"/>
        <v>522584</v>
      </c>
      <c r="BM181" s="127">
        <v>0</v>
      </c>
      <c r="BN181" s="167">
        <f t="shared" si="309"/>
        <v>25843099</v>
      </c>
      <c r="BO181" s="167">
        <f t="shared" si="309"/>
        <v>26466898</v>
      </c>
      <c r="BP181" s="167">
        <f t="shared" si="309"/>
        <v>31593201</v>
      </c>
      <c r="BQ181" s="167">
        <f t="shared" si="309"/>
        <v>0</v>
      </c>
      <c r="BR181" s="167">
        <f t="shared" si="309"/>
        <v>0</v>
      </c>
      <c r="BS181" s="167">
        <f t="shared" si="309"/>
        <v>0</v>
      </c>
      <c r="BT181" s="167">
        <f t="shared" si="309"/>
        <v>0</v>
      </c>
      <c r="BU181" s="167">
        <f t="shared" si="309"/>
        <v>0</v>
      </c>
      <c r="BV181" s="167">
        <f t="shared" si="309"/>
        <v>0</v>
      </c>
      <c r="BW181" s="167">
        <f t="shared" si="309"/>
        <v>105177051</v>
      </c>
      <c r="BX181" s="167">
        <f t="shared" si="309"/>
        <v>0</v>
      </c>
      <c r="BY181" s="167">
        <f t="shared" si="309"/>
        <v>522584</v>
      </c>
      <c r="BZ181" s="127">
        <v>0</v>
      </c>
      <c r="CA181" s="167">
        <f t="shared" si="309"/>
        <v>25843099</v>
      </c>
      <c r="CB181" s="167">
        <v>0</v>
      </c>
      <c r="CC181" s="167">
        <f t="shared" si="309"/>
        <v>31593201</v>
      </c>
      <c r="CD181" s="167">
        <f t="shared" si="309"/>
        <v>0</v>
      </c>
      <c r="CE181" s="167">
        <f t="shared" si="309"/>
        <v>0</v>
      </c>
      <c r="CF181" s="167">
        <f t="shared" si="309"/>
        <v>0</v>
      </c>
      <c r="CG181" s="167">
        <f t="shared" si="309"/>
        <v>0</v>
      </c>
      <c r="CH181" s="167">
        <f t="shared" si="309"/>
        <v>0</v>
      </c>
      <c r="CI181" s="167">
        <f t="shared" si="309"/>
        <v>0</v>
      </c>
      <c r="CJ181" s="167">
        <f t="shared" si="309"/>
        <v>105177051</v>
      </c>
      <c r="CK181" s="167">
        <f t="shared" si="203"/>
        <v>102520000</v>
      </c>
      <c r="CL181" s="167">
        <f t="shared" si="249"/>
        <v>385265520</v>
      </c>
      <c r="CM181" s="167">
        <f t="shared" si="250"/>
        <v>207037429</v>
      </c>
      <c r="CN181" s="167">
        <f t="shared" si="251"/>
        <v>0</v>
      </c>
      <c r="CO181" s="96"/>
      <c r="CP181" s="97">
        <f>+SUM(CP182:CP183)</f>
        <v>800000000</v>
      </c>
      <c r="CQ181" s="97">
        <f t="shared" si="252"/>
        <v>0</v>
      </c>
      <c r="CR181" s="97">
        <f>+SUM(CR182:CR183)</f>
        <v>697480000</v>
      </c>
      <c r="CS181" s="97">
        <f>+SUM(CS182:CS183)</f>
        <v>0</v>
      </c>
      <c r="CT181" s="97">
        <f>+SUM(CT182:CT183)</f>
        <v>312214480</v>
      </c>
      <c r="CU181" s="97">
        <f t="shared" si="253"/>
        <v>0</v>
      </c>
      <c r="CV181" s="97">
        <f>+SUM(CV182:CV183)</f>
        <v>105177051</v>
      </c>
      <c r="CW181" s="97">
        <f>+SUM(CW182:CW183)</f>
        <v>0</v>
      </c>
      <c r="CX181" s="97">
        <f>+SUM(CX182:CX183)</f>
        <v>105177051</v>
      </c>
      <c r="CY181" s="94">
        <f>+CX181-CJ181</f>
        <v>0</v>
      </c>
      <c r="DA181" s="71">
        <v>800000000</v>
      </c>
      <c r="DB181" s="71">
        <f>+DA181-AJ181</f>
        <v>0</v>
      </c>
      <c r="DC181" s="71">
        <v>697480000</v>
      </c>
      <c r="DD181" s="71">
        <f>+DC181-AW181</f>
        <v>0</v>
      </c>
      <c r="DE181" s="71">
        <v>312214480</v>
      </c>
      <c r="DF181" s="71">
        <f>+DE181-BJ181</f>
        <v>0</v>
      </c>
      <c r="DG181" s="71">
        <v>105177051</v>
      </c>
      <c r="DH181" s="71">
        <f>+DG181-BW181</f>
        <v>0</v>
      </c>
      <c r="DI181" s="71">
        <v>105177051</v>
      </c>
      <c r="DJ181" s="71">
        <f>+DI181-CJ181</f>
        <v>0</v>
      </c>
    </row>
    <row r="182" spans="1:114" s="251" customFormat="1" ht="60" outlineLevel="1">
      <c r="B182" s="243" t="str">
        <f t="shared" si="304"/>
        <v>C 670-1507-2-0-210</v>
      </c>
      <c r="C182" s="254" t="s">
        <v>70</v>
      </c>
      <c r="D182" s="255">
        <v>10</v>
      </c>
      <c r="E182" s="259" t="s">
        <v>68</v>
      </c>
      <c r="F182" s="248">
        <v>400000000</v>
      </c>
      <c r="G182" s="168"/>
      <c r="H182" s="168"/>
      <c r="I182" s="168"/>
      <c r="J182" s="168"/>
      <c r="K182" s="168"/>
      <c r="L182" s="168"/>
      <c r="M182" s="248"/>
      <c r="N182" s="24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248">
        <f>+G182+I182+K182+M182+O182+Q182+S182+U182+W182+Y182+AA182+AC182</f>
        <v>0</v>
      </c>
      <c r="AF182" s="248">
        <f>+H182+J182+L182+N182+P182+R182+T182+V182+X182+Z182+AB182+AD182</f>
        <v>0</v>
      </c>
      <c r="AG182" s="248"/>
      <c r="AH182" s="168"/>
      <c r="AI182" s="168"/>
      <c r="AJ182" s="248">
        <f t="shared" si="307"/>
        <v>400000000</v>
      </c>
      <c r="AK182" s="181">
        <v>0</v>
      </c>
      <c r="AL182" s="181">
        <v>325892412</v>
      </c>
      <c r="AM182" s="181">
        <v>0</v>
      </c>
      <c r="AN182" s="249">
        <v>39880000</v>
      </c>
      <c r="AO182" s="168">
        <v>2123170</v>
      </c>
      <c r="AP182" s="168">
        <v>784418</v>
      </c>
      <c r="AQ182" s="168"/>
      <c r="AR182" s="168"/>
      <c r="AS182" s="168"/>
      <c r="AT182" s="168"/>
      <c r="AU182" s="168"/>
      <c r="AV182" s="168"/>
      <c r="AW182" s="248">
        <f t="shared" si="290"/>
        <v>368680000</v>
      </c>
      <c r="AX182" s="168"/>
      <c r="AY182" s="168">
        <v>65083183</v>
      </c>
      <c r="AZ182" s="168">
        <v>115910348</v>
      </c>
      <c r="BA182" s="248">
        <v>3017504</v>
      </c>
      <c r="BB182" s="168">
        <v>50428012</v>
      </c>
      <c r="BC182" s="168">
        <v>784418</v>
      </c>
      <c r="BD182" s="168"/>
      <c r="BE182" s="168"/>
      <c r="BF182" s="168"/>
      <c r="BG182" s="168"/>
      <c r="BH182" s="168"/>
      <c r="BI182" s="168"/>
      <c r="BJ182" s="248">
        <f>+SUM(AX182:BI182)</f>
        <v>235223465</v>
      </c>
      <c r="BK182" s="168"/>
      <c r="BL182" s="168">
        <v>522584</v>
      </c>
      <c r="BM182" s="168">
        <v>20751269</v>
      </c>
      <c r="BN182" s="248">
        <v>22884596</v>
      </c>
      <c r="BO182" s="168">
        <v>19102005</v>
      </c>
      <c r="BP182" s="168">
        <v>22339924</v>
      </c>
      <c r="BQ182" s="168"/>
      <c r="BR182" s="168"/>
      <c r="BS182" s="168"/>
      <c r="BT182" s="168"/>
      <c r="BU182" s="168"/>
      <c r="BV182" s="168"/>
      <c r="BW182" s="248">
        <f t="shared" si="292"/>
        <v>85600378</v>
      </c>
      <c r="BX182" s="248"/>
      <c r="BY182" s="248">
        <v>522584</v>
      </c>
      <c r="BZ182" s="249">
        <v>20751269</v>
      </c>
      <c r="CA182" s="249">
        <v>22884596</v>
      </c>
      <c r="CB182" s="168">
        <v>19102005</v>
      </c>
      <c r="CC182" s="168">
        <v>22339924</v>
      </c>
      <c r="CD182" s="168"/>
      <c r="CE182" s="168"/>
      <c r="CF182" s="168"/>
      <c r="CG182" s="168"/>
      <c r="CH182" s="168"/>
      <c r="CI182" s="168"/>
      <c r="CJ182" s="247">
        <f t="shared" si="293"/>
        <v>85600378</v>
      </c>
      <c r="CK182" s="248">
        <f t="shared" si="203"/>
        <v>31320000</v>
      </c>
      <c r="CL182" s="248">
        <f t="shared" si="249"/>
        <v>133456535</v>
      </c>
      <c r="CM182" s="248">
        <f t="shared" si="250"/>
        <v>149623087</v>
      </c>
      <c r="CN182" s="248">
        <f t="shared" si="251"/>
        <v>0</v>
      </c>
      <c r="CO182" s="253"/>
      <c r="CP182" s="72">
        <v>400000000</v>
      </c>
      <c r="CQ182" s="252">
        <f t="shared" si="252"/>
        <v>0</v>
      </c>
      <c r="CR182" s="72">
        <v>368680000</v>
      </c>
      <c r="CS182" s="72">
        <f>+AW182-CR182</f>
        <v>0</v>
      </c>
      <c r="CT182" s="72">
        <v>235223465</v>
      </c>
      <c r="CU182" s="72">
        <f t="shared" si="253"/>
        <v>0</v>
      </c>
      <c r="CV182" s="72">
        <v>85600378</v>
      </c>
      <c r="CW182" s="72">
        <f>+BW182-CV182</f>
        <v>0</v>
      </c>
      <c r="CX182" s="72">
        <v>85600378</v>
      </c>
      <c r="CY182" s="72">
        <f>+CJ182-CX182</f>
        <v>0</v>
      </c>
      <c r="DA182" s="71"/>
      <c r="DB182" s="71"/>
      <c r="DC182" s="71"/>
      <c r="DD182" s="71"/>
      <c r="DE182" s="71"/>
      <c r="DF182" s="71"/>
      <c r="DG182" s="71"/>
      <c r="DH182" s="71"/>
      <c r="DI182" s="71"/>
      <c r="DJ182" s="71"/>
    </row>
    <row r="183" spans="1:114" s="251" customFormat="1" ht="45" outlineLevel="1">
      <c r="B183" s="243" t="str">
        <f t="shared" si="304"/>
        <v>C 670-1507-2-0-310</v>
      </c>
      <c r="C183" s="254" t="s">
        <v>71</v>
      </c>
      <c r="D183" s="255">
        <v>10</v>
      </c>
      <c r="E183" s="259" t="s">
        <v>69</v>
      </c>
      <c r="F183" s="248">
        <v>400000000</v>
      </c>
      <c r="G183" s="168"/>
      <c r="H183" s="168"/>
      <c r="I183" s="168"/>
      <c r="J183" s="168"/>
      <c r="K183" s="168"/>
      <c r="L183" s="168"/>
      <c r="M183" s="248"/>
      <c r="N183" s="24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248">
        <f>+G183+I183+K183+M183+O183+Q183+S183+U183+W183+Y183+AA183+AC183</f>
        <v>0</v>
      </c>
      <c r="AF183" s="248">
        <f>+H183+J183+L183+N183+P183+R183+T183+V183+X183+Z183+AB183+AD183</f>
        <v>0</v>
      </c>
      <c r="AG183" s="248"/>
      <c r="AH183" s="168"/>
      <c r="AI183" s="168"/>
      <c r="AJ183" s="248">
        <f t="shared" si="307"/>
        <v>400000000</v>
      </c>
      <c r="AK183" s="181">
        <v>0</v>
      </c>
      <c r="AL183" s="181">
        <v>328800000</v>
      </c>
      <c r="AM183" s="181">
        <v>0</v>
      </c>
      <c r="AN183" s="249">
        <v>0</v>
      </c>
      <c r="AO183" s="168">
        <v>0</v>
      </c>
      <c r="AP183" s="168">
        <v>0</v>
      </c>
      <c r="AQ183" s="168"/>
      <c r="AR183" s="168"/>
      <c r="AS183" s="168"/>
      <c r="AT183" s="168"/>
      <c r="AU183" s="168"/>
      <c r="AV183" s="168"/>
      <c r="AW183" s="248">
        <f t="shared" si="290"/>
        <v>328800000</v>
      </c>
      <c r="AX183" s="168"/>
      <c r="AY183" s="168"/>
      <c r="AZ183" s="168"/>
      <c r="BA183" s="248">
        <v>22006491</v>
      </c>
      <c r="BB183" s="168">
        <v>36950679</v>
      </c>
      <c r="BC183" s="168">
        <v>18033845</v>
      </c>
      <c r="BD183" s="168"/>
      <c r="BE183" s="168"/>
      <c r="BF183" s="168"/>
      <c r="BG183" s="168"/>
      <c r="BH183" s="168"/>
      <c r="BI183" s="168"/>
      <c r="BJ183" s="248">
        <f>+SUM(AX183:BI183)</f>
        <v>76991015</v>
      </c>
      <c r="BK183" s="168"/>
      <c r="BL183" s="168">
        <v>0</v>
      </c>
      <c r="BM183" s="127">
        <v>0</v>
      </c>
      <c r="BN183" s="248">
        <v>2958503</v>
      </c>
      <c r="BO183" s="168">
        <v>7364893</v>
      </c>
      <c r="BP183" s="168">
        <v>9253277</v>
      </c>
      <c r="BQ183" s="168"/>
      <c r="BR183" s="168"/>
      <c r="BS183" s="168"/>
      <c r="BT183" s="168"/>
      <c r="BU183" s="168"/>
      <c r="BV183" s="168"/>
      <c r="BW183" s="248">
        <f t="shared" si="292"/>
        <v>19576673</v>
      </c>
      <c r="BX183" s="248"/>
      <c r="BY183" s="248">
        <v>0</v>
      </c>
      <c r="BZ183" s="249">
        <v>0</v>
      </c>
      <c r="CA183" s="249">
        <v>2958503</v>
      </c>
      <c r="CB183" s="168">
        <v>7364893</v>
      </c>
      <c r="CC183" s="168">
        <v>9253277</v>
      </c>
      <c r="CD183" s="168"/>
      <c r="CE183" s="168"/>
      <c r="CF183" s="168"/>
      <c r="CG183" s="168"/>
      <c r="CH183" s="168"/>
      <c r="CI183" s="168"/>
      <c r="CJ183" s="247">
        <f t="shared" si="293"/>
        <v>19576673</v>
      </c>
      <c r="CK183" s="248">
        <f t="shared" si="203"/>
        <v>71200000</v>
      </c>
      <c r="CL183" s="248">
        <f t="shared" si="249"/>
        <v>251808985</v>
      </c>
      <c r="CM183" s="248">
        <f t="shared" si="250"/>
        <v>57414342</v>
      </c>
      <c r="CN183" s="248">
        <f t="shared" si="251"/>
        <v>0</v>
      </c>
      <c r="CO183" s="253"/>
      <c r="CP183" s="72">
        <v>400000000</v>
      </c>
      <c r="CQ183" s="252">
        <f t="shared" si="252"/>
        <v>0</v>
      </c>
      <c r="CR183" s="72">
        <v>328800000</v>
      </c>
      <c r="CS183" s="72">
        <f>+AW183-CR183</f>
        <v>0</v>
      </c>
      <c r="CT183" s="72">
        <v>76991015</v>
      </c>
      <c r="CU183" s="72">
        <f t="shared" si="253"/>
        <v>0</v>
      </c>
      <c r="CV183" s="72">
        <v>19576673</v>
      </c>
      <c r="CW183" s="72">
        <f>+BW183-CV183</f>
        <v>0</v>
      </c>
      <c r="CX183" s="72">
        <v>19576673</v>
      </c>
      <c r="CY183" s="72">
        <f>+CJ183-CX183</f>
        <v>0</v>
      </c>
      <c r="DA183" s="71"/>
      <c r="DB183" s="71"/>
      <c r="DC183" s="71"/>
      <c r="DD183" s="71"/>
      <c r="DE183" s="71"/>
      <c r="DF183" s="71"/>
      <c r="DG183" s="71"/>
      <c r="DH183" s="71"/>
      <c r="DI183" s="71"/>
      <c r="DJ183" s="71"/>
    </row>
    <row r="184" spans="1:114" s="95" customFormat="1" ht="46" thickBot="1">
      <c r="A184" s="228" t="s">
        <v>57</v>
      </c>
      <c r="B184" s="92"/>
      <c r="C184" s="276" t="s">
        <v>57</v>
      </c>
      <c r="D184" s="277">
        <v>10</v>
      </c>
      <c r="E184" s="278" t="s">
        <v>56</v>
      </c>
      <c r="F184" s="171">
        <f>+SUM(F185:F187)</f>
        <v>2200000000</v>
      </c>
      <c r="G184" s="171">
        <f t="shared" ref="G184:AJ184" si="310">+SUM(G185:G187)</f>
        <v>0</v>
      </c>
      <c r="H184" s="171">
        <f t="shared" si="310"/>
        <v>0</v>
      </c>
      <c r="I184" s="171">
        <f t="shared" si="310"/>
        <v>0</v>
      </c>
      <c r="J184" s="171">
        <f t="shared" si="310"/>
        <v>0</v>
      </c>
      <c r="K184" s="171">
        <f t="shared" si="310"/>
        <v>0</v>
      </c>
      <c r="L184" s="171">
        <f t="shared" si="310"/>
        <v>0</v>
      </c>
      <c r="M184" s="171">
        <f t="shared" si="310"/>
        <v>0</v>
      </c>
      <c r="N184" s="171">
        <f t="shared" si="310"/>
        <v>0</v>
      </c>
      <c r="O184" s="171">
        <f t="shared" si="310"/>
        <v>0</v>
      </c>
      <c r="P184" s="171">
        <f t="shared" si="310"/>
        <v>0</v>
      </c>
      <c r="Q184" s="171">
        <f t="shared" si="310"/>
        <v>0</v>
      </c>
      <c r="R184" s="171">
        <f t="shared" si="310"/>
        <v>0</v>
      </c>
      <c r="S184" s="171">
        <f t="shared" si="310"/>
        <v>0</v>
      </c>
      <c r="T184" s="171">
        <f t="shared" si="310"/>
        <v>0</v>
      </c>
      <c r="U184" s="171">
        <f t="shared" si="310"/>
        <v>0</v>
      </c>
      <c r="V184" s="171">
        <f t="shared" si="310"/>
        <v>0</v>
      </c>
      <c r="W184" s="171">
        <f t="shared" si="310"/>
        <v>0</v>
      </c>
      <c r="X184" s="171">
        <f t="shared" si="310"/>
        <v>0</v>
      </c>
      <c r="Y184" s="171">
        <f t="shared" si="310"/>
        <v>0</v>
      </c>
      <c r="Z184" s="171">
        <f t="shared" si="310"/>
        <v>0</v>
      </c>
      <c r="AA184" s="171">
        <f t="shared" si="310"/>
        <v>0</v>
      </c>
      <c r="AB184" s="171">
        <f t="shared" si="310"/>
        <v>0</v>
      </c>
      <c r="AC184" s="171">
        <f t="shared" si="310"/>
        <v>0</v>
      </c>
      <c r="AD184" s="171">
        <f t="shared" si="310"/>
        <v>0</v>
      </c>
      <c r="AE184" s="171">
        <f t="shared" si="310"/>
        <v>0</v>
      </c>
      <c r="AF184" s="171">
        <f t="shared" si="310"/>
        <v>0</v>
      </c>
      <c r="AG184" s="171">
        <f t="shared" si="310"/>
        <v>0</v>
      </c>
      <c r="AH184" s="171">
        <f t="shared" si="310"/>
        <v>0</v>
      </c>
      <c r="AI184" s="171">
        <f t="shared" si="310"/>
        <v>0</v>
      </c>
      <c r="AJ184" s="171">
        <f t="shared" si="310"/>
        <v>2200000000</v>
      </c>
      <c r="AK184" s="171">
        <f t="shared" ref="AK184:BP184" si="311">+SUM(AK185:AK187)</f>
        <v>1434976185</v>
      </c>
      <c r="AL184" s="171">
        <f t="shared" si="311"/>
        <v>7000000</v>
      </c>
      <c r="AM184" s="171">
        <f t="shared" si="311"/>
        <v>115728971</v>
      </c>
      <c r="AN184" s="171">
        <f t="shared" si="311"/>
        <v>100648448</v>
      </c>
      <c r="AO184" s="171">
        <f t="shared" si="311"/>
        <v>83566145</v>
      </c>
      <c r="AP184" s="171">
        <f t="shared" si="311"/>
        <v>2657670</v>
      </c>
      <c r="AQ184" s="171">
        <f t="shared" si="311"/>
        <v>0</v>
      </c>
      <c r="AR184" s="171">
        <f t="shared" si="311"/>
        <v>0</v>
      </c>
      <c r="AS184" s="171">
        <f t="shared" si="311"/>
        <v>0</v>
      </c>
      <c r="AT184" s="171">
        <f t="shared" si="311"/>
        <v>0</v>
      </c>
      <c r="AU184" s="171">
        <f t="shared" si="311"/>
        <v>0</v>
      </c>
      <c r="AV184" s="171">
        <f t="shared" si="311"/>
        <v>0</v>
      </c>
      <c r="AW184" s="171">
        <f t="shared" si="311"/>
        <v>1744577419</v>
      </c>
      <c r="AX184" s="171">
        <f t="shared" si="311"/>
        <v>272056638</v>
      </c>
      <c r="AY184" s="171">
        <f t="shared" si="311"/>
        <v>560255383</v>
      </c>
      <c r="AZ184" s="171">
        <f t="shared" si="311"/>
        <v>121386429</v>
      </c>
      <c r="BA184" s="171">
        <f t="shared" si="311"/>
        <v>364335313</v>
      </c>
      <c r="BB184" s="171">
        <f t="shared" si="311"/>
        <v>134125777</v>
      </c>
      <c r="BC184" s="171">
        <f t="shared" si="311"/>
        <v>103182354</v>
      </c>
      <c r="BD184" s="171">
        <f t="shared" si="311"/>
        <v>0</v>
      </c>
      <c r="BE184" s="171">
        <f t="shared" si="311"/>
        <v>0</v>
      </c>
      <c r="BF184" s="171">
        <f t="shared" si="311"/>
        <v>0</v>
      </c>
      <c r="BG184" s="171">
        <f t="shared" si="311"/>
        <v>0</v>
      </c>
      <c r="BH184" s="171">
        <f t="shared" si="311"/>
        <v>0</v>
      </c>
      <c r="BI184" s="171">
        <f t="shared" si="311"/>
        <v>0</v>
      </c>
      <c r="BJ184" s="171">
        <f>+SUM(BJ185:BJ187)</f>
        <v>1555341894</v>
      </c>
      <c r="BK184" s="171">
        <f t="shared" si="311"/>
        <v>0</v>
      </c>
      <c r="BL184" s="171">
        <f t="shared" si="311"/>
        <v>147416773</v>
      </c>
      <c r="BM184" s="171">
        <f t="shared" si="311"/>
        <v>67994597</v>
      </c>
      <c r="BN184" s="171">
        <f t="shared" si="311"/>
        <v>93632227</v>
      </c>
      <c r="BO184" s="171">
        <f t="shared" si="311"/>
        <v>107873809</v>
      </c>
      <c r="BP184" s="171">
        <f t="shared" si="311"/>
        <v>124054795</v>
      </c>
      <c r="BQ184" s="171">
        <f t="shared" ref="BQ184:CJ184" si="312">+SUM(BQ185:BQ187)</f>
        <v>0</v>
      </c>
      <c r="BR184" s="171">
        <f t="shared" si="312"/>
        <v>0</v>
      </c>
      <c r="BS184" s="171">
        <f t="shared" si="312"/>
        <v>0</v>
      </c>
      <c r="BT184" s="171">
        <f t="shared" si="312"/>
        <v>0</v>
      </c>
      <c r="BU184" s="171">
        <f t="shared" si="312"/>
        <v>0</v>
      </c>
      <c r="BV184" s="171">
        <f t="shared" si="312"/>
        <v>0</v>
      </c>
      <c r="BW184" s="171">
        <f t="shared" si="312"/>
        <v>540972201</v>
      </c>
      <c r="BX184" s="171">
        <f t="shared" si="312"/>
        <v>0</v>
      </c>
      <c r="BY184" s="171">
        <f t="shared" si="312"/>
        <v>146542522</v>
      </c>
      <c r="BZ184" s="171">
        <f t="shared" si="312"/>
        <v>68868848</v>
      </c>
      <c r="CA184" s="171">
        <f t="shared" si="312"/>
        <v>93632227</v>
      </c>
      <c r="CB184" s="171">
        <f t="shared" si="312"/>
        <v>107873809</v>
      </c>
      <c r="CC184" s="171">
        <f t="shared" si="312"/>
        <v>124054795</v>
      </c>
      <c r="CD184" s="171">
        <f t="shared" si="312"/>
        <v>0</v>
      </c>
      <c r="CE184" s="171">
        <f t="shared" si="312"/>
        <v>0</v>
      </c>
      <c r="CF184" s="171">
        <f t="shared" si="312"/>
        <v>0</v>
      </c>
      <c r="CG184" s="171">
        <f t="shared" si="312"/>
        <v>0</v>
      </c>
      <c r="CH184" s="171">
        <f t="shared" si="312"/>
        <v>0</v>
      </c>
      <c r="CI184" s="171">
        <f t="shared" si="312"/>
        <v>0</v>
      </c>
      <c r="CJ184" s="171">
        <f t="shared" si="312"/>
        <v>540972201</v>
      </c>
      <c r="CK184" s="171">
        <f t="shared" si="203"/>
        <v>455422581</v>
      </c>
      <c r="CL184" s="171">
        <f t="shared" si="249"/>
        <v>189235525</v>
      </c>
      <c r="CM184" s="171">
        <f t="shared" si="250"/>
        <v>1014369693</v>
      </c>
      <c r="CN184" s="171">
        <f t="shared" si="251"/>
        <v>0</v>
      </c>
      <c r="CO184" s="96"/>
      <c r="CP184" s="97">
        <f>+SUM(CP185:CP187)</f>
        <v>2200000000</v>
      </c>
      <c r="CQ184" s="97">
        <f t="shared" si="252"/>
        <v>0</v>
      </c>
      <c r="CR184" s="97">
        <f>+SUM(CR185:CR187)</f>
        <v>1744577419</v>
      </c>
      <c r="CS184" s="97">
        <f>+SUM(CS185:CS187)</f>
        <v>0</v>
      </c>
      <c r="CT184" s="97">
        <f>+SUM(CT185:CT187)</f>
        <v>1555341894</v>
      </c>
      <c r="CU184" s="97">
        <f t="shared" si="253"/>
        <v>0</v>
      </c>
      <c r="CV184" s="97">
        <f>+SUM(CV185:CV187)</f>
        <v>540972201</v>
      </c>
      <c r="CW184" s="97">
        <f>+SUM(CW185:CW187)</f>
        <v>0</v>
      </c>
      <c r="CX184" s="97">
        <f>+SUM(CX185:CX187)</f>
        <v>540972201</v>
      </c>
      <c r="CY184" s="94">
        <f>+CX184-CJ184</f>
        <v>0</v>
      </c>
      <c r="DA184" s="71">
        <v>2200000000</v>
      </c>
      <c r="DB184" s="71">
        <f>+DA184-AJ184</f>
        <v>0</v>
      </c>
      <c r="DC184" s="71">
        <v>1744577419</v>
      </c>
      <c r="DD184" s="71">
        <f>+DC184-AW184</f>
        <v>0</v>
      </c>
      <c r="DE184" s="71">
        <v>1555341894</v>
      </c>
      <c r="DF184" s="71">
        <f>+DE184-BJ184</f>
        <v>0</v>
      </c>
      <c r="DG184" s="71">
        <v>540972201</v>
      </c>
      <c r="DH184" s="71">
        <f>+DG184-BW184</f>
        <v>0</v>
      </c>
      <c r="DI184" s="71">
        <v>540972201</v>
      </c>
      <c r="DJ184" s="71">
        <f>+DI184-CJ184</f>
        <v>0</v>
      </c>
    </row>
    <row r="185" spans="1:114" s="253" customFormat="1" ht="45" outlineLevel="1">
      <c r="B185" s="258" t="str">
        <f>+C185&amp;D185</f>
        <v>C 670-1507-3-0-210</v>
      </c>
      <c r="C185" s="244" t="s">
        <v>60</v>
      </c>
      <c r="D185" s="245">
        <v>10</v>
      </c>
      <c r="E185" s="256" t="s">
        <v>58</v>
      </c>
      <c r="F185" s="248">
        <v>525000000</v>
      </c>
      <c r="G185" s="168">
        <v>0</v>
      </c>
      <c r="H185" s="168">
        <v>0</v>
      </c>
      <c r="I185" s="168"/>
      <c r="J185" s="168"/>
      <c r="K185" s="168"/>
      <c r="L185" s="168"/>
      <c r="M185" s="247"/>
      <c r="N185" s="247"/>
      <c r="O185" s="167"/>
      <c r="P185" s="167"/>
      <c r="Q185" s="168"/>
      <c r="R185" s="168"/>
      <c r="S185" s="168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248">
        <f t="shared" ref="AE185:AF187" si="313">+G185+I185+K185+M185+O185+Q185+S185+U185+W185+Y185+AA185+AC185</f>
        <v>0</v>
      </c>
      <c r="AF185" s="248">
        <f t="shared" si="313"/>
        <v>0</v>
      </c>
      <c r="AG185" s="248"/>
      <c r="AH185" s="168"/>
      <c r="AI185" s="168"/>
      <c r="AJ185" s="248">
        <f>+F185-AE185+AF185-AG185</f>
        <v>525000000</v>
      </c>
      <c r="AK185" s="181">
        <v>125000000</v>
      </c>
      <c r="AL185" s="181">
        <v>0</v>
      </c>
      <c r="AM185" s="181">
        <v>115728971</v>
      </c>
      <c r="AN185" s="249">
        <v>71891944</v>
      </c>
      <c r="AO185" s="168">
        <v>0</v>
      </c>
      <c r="AP185" s="168">
        <v>0</v>
      </c>
      <c r="AQ185" s="168"/>
      <c r="AR185" s="168"/>
      <c r="AS185" s="168"/>
      <c r="AT185" s="168"/>
      <c r="AU185" s="168"/>
      <c r="AV185" s="168"/>
      <c r="AW185" s="247">
        <f>+SUM(AK185:AV185)</f>
        <v>312620915</v>
      </c>
      <c r="AX185" s="168">
        <v>0</v>
      </c>
      <c r="AY185" s="168">
        <v>119166666</v>
      </c>
      <c r="AZ185" s="168">
        <v>87244471</v>
      </c>
      <c r="BA185" s="248">
        <v>28484500</v>
      </c>
      <c r="BB185" s="168">
        <v>71891944</v>
      </c>
      <c r="BC185" s="168">
        <v>0</v>
      </c>
      <c r="BD185" s="168"/>
      <c r="BE185" s="168"/>
      <c r="BF185" s="168"/>
      <c r="BG185" s="168"/>
      <c r="BH185" s="168"/>
      <c r="BI185" s="168"/>
      <c r="BJ185" s="247">
        <f>+SUM(AX185:BI185)</f>
        <v>306787581</v>
      </c>
      <c r="BK185" s="167">
        <v>0</v>
      </c>
      <c r="BL185" s="168">
        <v>0</v>
      </c>
      <c r="BM185" s="127">
        <v>3813333</v>
      </c>
      <c r="BN185" s="248">
        <v>28993422</v>
      </c>
      <c r="BO185" s="168">
        <v>11440000</v>
      </c>
      <c r="BP185" s="168">
        <v>31131049</v>
      </c>
      <c r="BQ185" s="168"/>
      <c r="BR185" s="168"/>
      <c r="BS185" s="168"/>
      <c r="BT185" s="168"/>
      <c r="BU185" s="168"/>
      <c r="BV185" s="168"/>
      <c r="BW185" s="247">
        <f t="shared" si="292"/>
        <v>75377804</v>
      </c>
      <c r="BX185" s="247">
        <v>0</v>
      </c>
      <c r="BY185" s="248">
        <v>0</v>
      </c>
      <c r="BZ185" s="249">
        <v>3813333</v>
      </c>
      <c r="CA185" s="249">
        <v>28993422</v>
      </c>
      <c r="CB185" s="168">
        <v>11440000</v>
      </c>
      <c r="CC185" s="168">
        <v>31131049</v>
      </c>
      <c r="CD185" s="168"/>
      <c r="CE185" s="168"/>
      <c r="CF185" s="168"/>
      <c r="CG185" s="168"/>
      <c r="CH185" s="168"/>
      <c r="CI185" s="168"/>
      <c r="CJ185" s="247">
        <f t="shared" si="293"/>
        <v>75377804</v>
      </c>
      <c r="CK185" s="247">
        <f t="shared" si="203"/>
        <v>212379085</v>
      </c>
      <c r="CL185" s="247">
        <f t="shared" si="249"/>
        <v>5833334</v>
      </c>
      <c r="CM185" s="247">
        <f t="shared" si="250"/>
        <v>231409777</v>
      </c>
      <c r="CN185" s="247">
        <f t="shared" si="251"/>
        <v>0</v>
      </c>
      <c r="CP185" s="72">
        <v>525000000</v>
      </c>
      <c r="CQ185" s="252">
        <f t="shared" si="252"/>
        <v>0</v>
      </c>
      <c r="CR185" s="72">
        <v>312620915</v>
      </c>
      <c r="CS185" s="72">
        <f>+AW185-CR185</f>
        <v>0</v>
      </c>
      <c r="CT185" s="72">
        <v>306787581</v>
      </c>
      <c r="CU185" s="72">
        <f t="shared" si="253"/>
        <v>0</v>
      </c>
      <c r="CV185" s="72">
        <v>75377804</v>
      </c>
      <c r="CW185" s="72">
        <f>+BW185-CV185</f>
        <v>0</v>
      </c>
      <c r="CX185" s="72">
        <v>75377804</v>
      </c>
      <c r="CY185" s="72">
        <f>+CJ185-CX185</f>
        <v>0</v>
      </c>
      <c r="DA185" s="71"/>
      <c r="DB185" s="71"/>
      <c r="DC185" s="71"/>
      <c r="DD185" s="71"/>
      <c r="DE185" s="71"/>
      <c r="DF185" s="71"/>
      <c r="DG185" s="71"/>
      <c r="DH185" s="71"/>
      <c r="DI185" s="71"/>
      <c r="DJ185" s="71"/>
    </row>
    <row r="186" spans="1:114" s="253" customFormat="1" ht="45" outlineLevel="1">
      <c r="B186" s="253" t="str">
        <f>+C186&amp;D186</f>
        <v>C 670-1507-3-0-310</v>
      </c>
      <c r="C186" s="254" t="s">
        <v>61</v>
      </c>
      <c r="D186" s="255">
        <v>10</v>
      </c>
      <c r="E186" s="256" t="s">
        <v>59</v>
      </c>
      <c r="F186" s="248">
        <v>1325000000</v>
      </c>
      <c r="G186" s="168">
        <v>0</v>
      </c>
      <c r="H186" s="168">
        <v>0</v>
      </c>
      <c r="I186" s="168"/>
      <c r="J186" s="168"/>
      <c r="K186" s="168"/>
      <c r="L186" s="168"/>
      <c r="M186" s="247"/>
      <c r="N186" s="247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248">
        <f t="shared" si="313"/>
        <v>0</v>
      </c>
      <c r="AF186" s="248">
        <f t="shared" si="313"/>
        <v>0</v>
      </c>
      <c r="AG186" s="248"/>
      <c r="AH186" s="168"/>
      <c r="AI186" s="168"/>
      <c r="AJ186" s="248">
        <f>+F186-AE186+AF186-AG186</f>
        <v>1325000000</v>
      </c>
      <c r="AK186" s="181">
        <v>1309976185</v>
      </c>
      <c r="AL186" s="181">
        <v>7000000</v>
      </c>
      <c r="AM186" s="181">
        <v>0</v>
      </c>
      <c r="AN186" s="249">
        <v>0</v>
      </c>
      <c r="AO186" s="168">
        <v>5366145</v>
      </c>
      <c r="AP186" s="168">
        <v>2657670</v>
      </c>
      <c r="AQ186" s="168"/>
      <c r="AR186" s="168"/>
      <c r="AS186" s="168"/>
      <c r="AT186" s="168"/>
      <c r="AU186" s="168"/>
      <c r="AV186" s="168"/>
      <c r="AW186" s="248">
        <f>+SUM(AK186:AV186)</f>
        <v>1325000000</v>
      </c>
      <c r="AX186" s="168">
        <v>272056638</v>
      </c>
      <c r="AY186" s="168">
        <v>441088717</v>
      </c>
      <c r="AZ186" s="168">
        <v>34141958</v>
      </c>
      <c r="BA186" s="248">
        <v>335850813</v>
      </c>
      <c r="BB186" s="168">
        <v>33477329</v>
      </c>
      <c r="BC186" s="168">
        <v>25009020</v>
      </c>
      <c r="BD186" s="168"/>
      <c r="BE186" s="168"/>
      <c r="BF186" s="168"/>
      <c r="BG186" s="168"/>
      <c r="BH186" s="168"/>
      <c r="BI186" s="168"/>
      <c r="BJ186" s="248">
        <f>+SUM(AX186:BI186)</f>
        <v>1141624475</v>
      </c>
      <c r="BK186" s="167">
        <v>0</v>
      </c>
      <c r="BL186" s="168">
        <v>147416773</v>
      </c>
      <c r="BM186" s="127">
        <v>64181264</v>
      </c>
      <c r="BN186" s="248">
        <v>64638805</v>
      </c>
      <c r="BO186" s="168">
        <v>96433809</v>
      </c>
      <c r="BP186" s="168">
        <v>92923746</v>
      </c>
      <c r="BQ186" s="168"/>
      <c r="BR186" s="168"/>
      <c r="BS186" s="168"/>
      <c r="BT186" s="168"/>
      <c r="BU186" s="168"/>
      <c r="BV186" s="168"/>
      <c r="BW186" s="248">
        <f>+SUM(BK186:BV186)</f>
        <v>465594397</v>
      </c>
      <c r="BX186" s="247">
        <v>0</v>
      </c>
      <c r="BY186" s="248">
        <v>146542522</v>
      </c>
      <c r="BZ186" s="249">
        <v>65055515</v>
      </c>
      <c r="CA186" s="249">
        <v>64638805</v>
      </c>
      <c r="CB186" s="168">
        <v>96433809</v>
      </c>
      <c r="CC186" s="168">
        <v>92923746</v>
      </c>
      <c r="CD186" s="168"/>
      <c r="CE186" s="168"/>
      <c r="CF186" s="168"/>
      <c r="CG186" s="168"/>
      <c r="CH186" s="168"/>
      <c r="CI186" s="168"/>
      <c r="CJ186" s="248">
        <f>+SUM(BX186:CI186)</f>
        <v>465594397</v>
      </c>
      <c r="CK186" s="248">
        <f>+AJ186-AW186</f>
        <v>0</v>
      </c>
      <c r="CL186" s="248">
        <f>+AW186-BJ186</f>
        <v>183375525</v>
      </c>
      <c r="CM186" s="248">
        <f>+BJ186-BW186</f>
        <v>676030078</v>
      </c>
      <c r="CN186" s="248">
        <f>+BW186-CJ186</f>
        <v>0</v>
      </c>
      <c r="CP186" s="72">
        <v>1325000000</v>
      </c>
      <c r="CQ186" s="257">
        <f t="shared" si="252"/>
        <v>0</v>
      </c>
      <c r="CR186" s="72">
        <v>1325000000</v>
      </c>
      <c r="CS186" s="72">
        <f>+AW186-CR186</f>
        <v>0</v>
      </c>
      <c r="CT186" s="72">
        <v>1141624475</v>
      </c>
      <c r="CU186" s="72">
        <f t="shared" si="253"/>
        <v>0</v>
      </c>
      <c r="CV186" s="72">
        <v>465594397</v>
      </c>
      <c r="CW186" s="72">
        <f>+BW186-CV186</f>
        <v>0</v>
      </c>
      <c r="CX186" s="72">
        <v>465594397</v>
      </c>
      <c r="CY186" s="72">
        <f>+CJ186-CX186</f>
        <v>0</v>
      </c>
      <c r="DA186" s="71"/>
      <c r="DB186" s="71"/>
      <c r="DC186" s="71"/>
      <c r="DD186" s="71"/>
      <c r="DE186" s="71"/>
      <c r="DF186" s="71"/>
      <c r="DG186" s="71"/>
      <c r="DH186" s="71"/>
      <c r="DI186" s="71"/>
      <c r="DJ186" s="71"/>
    </row>
    <row r="187" spans="1:114" s="253" customFormat="1" ht="46" outlineLevel="1" thickBot="1">
      <c r="B187" s="258" t="str">
        <f>+C187&amp;D187</f>
        <v>C 670-1507-3-0-410</v>
      </c>
      <c r="C187" s="260" t="s">
        <v>4</v>
      </c>
      <c r="D187" s="261">
        <v>10</v>
      </c>
      <c r="E187" s="262" t="s">
        <v>5</v>
      </c>
      <c r="F187" s="263">
        <v>350000000</v>
      </c>
      <c r="G187" s="170">
        <v>0</v>
      </c>
      <c r="H187" s="170">
        <v>0</v>
      </c>
      <c r="I187" s="170"/>
      <c r="J187" s="170"/>
      <c r="K187" s="170"/>
      <c r="L187" s="170"/>
      <c r="M187" s="264"/>
      <c r="N187" s="264"/>
      <c r="O187" s="171"/>
      <c r="P187" s="171"/>
      <c r="Q187" s="170"/>
      <c r="R187" s="170"/>
      <c r="S187" s="170"/>
      <c r="T187" s="170"/>
      <c r="U187" s="170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263">
        <f t="shared" si="313"/>
        <v>0</v>
      </c>
      <c r="AF187" s="263">
        <f t="shared" si="313"/>
        <v>0</v>
      </c>
      <c r="AG187" s="263"/>
      <c r="AH187" s="170"/>
      <c r="AI187" s="170"/>
      <c r="AJ187" s="263">
        <f>+F187-AE187+AF187-AG187</f>
        <v>350000000</v>
      </c>
      <c r="AK187" s="182">
        <v>0</v>
      </c>
      <c r="AL187" s="182">
        <v>0</v>
      </c>
      <c r="AM187" s="182">
        <v>0</v>
      </c>
      <c r="AN187" s="249">
        <v>28756504</v>
      </c>
      <c r="AO187" s="170">
        <v>78200000</v>
      </c>
      <c r="AP187" s="170">
        <v>0</v>
      </c>
      <c r="AQ187" s="170"/>
      <c r="AR187" s="170"/>
      <c r="AS187" s="170"/>
      <c r="AT187" s="170"/>
      <c r="AU187" s="170"/>
      <c r="AV187" s="170"/>
      <c r="AW187" s="264">
        <f t="shared" si="290"/>
        <v>106956504</v>
      </c>
      <c r="AX187" s="170"/>
      <c r="AY187" s="170"/>
      <c r="AZ187" s="170">
        <v>0</v>
      </c>
      <c r="BA187" s="263">
        <v>0</v>
      </c>
      <c r="BB187" s="170">
        <v>28756504</v>
      </c>
      <c r="BC187" s="170">
        <v>78173334</v>
      </c>
      <c r="BD187" s="170"/>
      <c r="BE187" s="170"/>
      <c r="BF187" s="170"/>
      <c r="BG187" s="170"/>
      <c r="BH187" s="170"/>
      <c r="BI187" s="170"/>
      <c r="BJ187" s="264">
        <f>+SUM(AX187:BI187)</f>
        <v>106929838</v>
      </c>
      <c r="BK187" s="171">
        <v>0</v>
      </c>
      <c r="BL187" s="170">
        <v>0</v>
      </c>
      <c r="BM187" s="127">
        <v>0</v>
      </c>
      <c r="BN187" s="263">
        <v>0</v>
      </c>
      <c r="BO187" s="170">
        <v>0</v>
      </c>
      <c r="BP187" s="170">
        <v>0</v>
      </c>
      <c r="BQ187" s="170"/>
      <c r="BR187" s="170"/>
      <c r="BS187" s="170"/>
      <c r="BT187" s="170"/>
      <c r="BU187" s="170"/>
      <c r="BV187" s="170"/>
      <c r="BW187" s="264">
        <f t="shared" si="292"/>
        <v>0</v>
      </c>
      <c r="BX187" s="264">
        <v>0</v>
      </c>
      <c r="BY187" s="263">
        <v>0</v>
      </c>
      <c r="BZ187" s="249">
        <v>0</v>
      </c>
      <c r="CA187" s="249">
        <v>0</v>
      </c>
      <c r="CB187" s="170">
        <v>0</v>
      </c>
      <c r="CC187" s="170">
        <v>0</v>
      </c>
      <c r="CD187" s="170"/>
      <c r="CE187" s="170"/>
      <c r="CF187" s="170"/>
      <c r="CG187" s="170"/>
      <c r="CH187" s="170"/>
      <c r="CI187" s="170"/>
      <c r="CJ187" s="264">
        <f t="shared" si="293"/>
        <v>0</v>
      </c>
      <c r="CK187" s="264">
        <f t="shared" si="203"/>
        <v>243043496</v>
      </c>
      <c r="CL187" s="264">
        <f t="shared" si="249"/>
        <v>26666</v>
      </c>
      <c r="CM187" s="264">
        <f t="shared" si="250"/>
        <v>106929838</v>
      </c>
      <c r="CN187" s="264">
        <f t="shared" si="251"/>
        <v>0</v>
      </c>
      <c r="CP187" s="72">
        <v>350000000</v>
      </c>
      <c r="CQ187" s="252">
        <f t="shared" si="252"/>
        <v>0</v>
      </c>
      <c r="CR187" s="72">
        <v>106956504</v>
      </c>
      <c r="CS187" s="72">
        <f>+AW187-CR187</f>
        <v>0</v>
      </c>
      <c r="CT187" s="72">
        <v>106929838</v>
      </c>
      <c r="CU187" s="72">
        <f t="shared" si="253"/>
        <v>0</v>
      </c>
      <c r="CV187" s="72">
        <v>0</v>
      </c>
      <c r="CW187" s="72">
        <f>+BW187-CV187</f>
        <v>0</v>
      </c>
      <c r="CX187" s="72">
        <v>0</v>
      </c>
      <c r="CY187" s="72">
        <f>+CJ187-CX187</f>
        <v>0</v>
      </c>
      <c r="DA187" s="71"/>
      <c r="DB187" s="71"/>
      <c r="DC187" s="71"/>
      <c r="DD187" s="71"/>
      <c r="DE187" s="71"/>
      <c r="DF187" s="71"/>
      <c r="DG187" s="71"/>
      <c r="DH187" s="71"/>
      <c r="DI187" s="71"/>
      <c r="DJ187" s="71"/>
    </row>
    <row r="188" spans="1:114" ht="18" customHeight="1" thickBot="1">
      <c r="C188" s="207"/>
      <c r="D188" s="105"/>
      <c r="E188" s="106"/>
      <c r="F188" s="130"/>
      <c r="G188" s="130"/>
      <c r="H188" s="130"/>
      <c r="I188" s="130"/>
      <c r="J188" s="130"/>
      <c r="K188" s="130"/>
      <c r="L188" s="130"/>
      <c r="M188" s="131"/>
      <c r="N188" s="131"/>
      <c r="O188" s="131"/>
      <c r="P188" s="131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/>
      <c r="AG188" s="130"/>
      <c r="AH188" s="130"/>
      <c r="AI188" s="130"/>
      <c r="AJ188" s="172"/>
      <c r="AK188" s="130"/>
      <c r="AL188" s="130"/>
      <c r="AM188" s="130"/>
      <c r="AN188" s="130"/>
      <c r="AO188" s="130"/>
      <c r="AP188" s="130"/>
      <c r="AQ188" s="130"/>
      <c r="AR188" s="130"/>
      <c r="AS188" s="130"/>
      <c r="AT188" s="130"/>
      <c r="AU188" s="130"/>
      <c r="AV188" s="130"/>
      <c r="AW188" s="130"/>
      <c r="AX188" s="130"/>
      <c r="AY188" s="130"/>
      <c r="AZ188" s="130"/>
      <c r="BA188" s="130"/>
      <c r="BB188" s="130"/>
      <c r="BC188" s="130"/>
      <c r="BD188" s="130"/>
      <c r="BE188" s="130"/>
      <c r="BF188" s="130"/>
      <c r="BG188" s="130"/>
      <c r="BH188" s="130"/>
      <c r="BI188" s="130"/>
      <c r="BJ188" s="130"/>
      <c r="BK188" s="130"/>
      <c r="BL188" s="130"/>
      <c r="BM188" s="130"/>
      <c r="BN188" s="130"/>
      <c r="BO188" s="130"/>
      <c r="BP188" s="130"/>
      <c r="BQ188" s="130"/>
      <c r="BR188" s="130"/>
      <c r="BS188" s="130"/>
      <c r="BT188" s="130"/>
      <c r="BU188" s="130"/>
      <c r="BV188" s="130"/>
      <c r="BW188" s="130"/>
      <c r="BX188" s="130"/>
      <c r="BY188" s="130"/>
      <c r="BZ188" s="130"/>
      <c r="CA188" s="130"/>
      <c r="CB188" s="130"/>
      <c r="CC188" s="130"/>
      <c r="CD188" s="130"/>
      <c r="CE188" s="130"/>
      <c r="CF188" s="130"/>
      <c r="CG188" s="130"/>
      <c r="CH188" s="130"/>
      <c r="CI188" s="130"/>
      <c r="CJ188" s="130"/>
      <c r="CK188" s="130"/>
      <c r="CL188" s="130"/>
      <c r="CM188" s="130"/>
      <c r="CN188" s="130"/>
      <c r="CO188" s="66"/>
      <c r="CP188" s="75"/>
      <c r="CQ188" s="98"/>
      <c r="DA188" s="75"/>
      <c r="DB188" s="98"/>
    </row>
    <row r="189" spans="1:114" s="73" customFormat="1" ht="30" customHeight="1" thickBot="1">
      <c r="C189" s="214"/>
      <c r="D189" s="118"/>
      <c r="E189" s="173" t="s">
        <v>383</v>
      </c>
      <c r="F189" s="174">
        <f>+F21+F163</f>
        <v>424721600000</v>
      </c>
      <c r="G189" s="174">
        <f t="shared" ref="G189:BL189" si="314">+G21+G163</f>
        <v>22846270</v>
      </c>
      <c r="H189" s="174">
        <f t="shared" si="314"/>
        <v>22846270</v>
      </c>
      <c r="I189" s="174">
        <f t="shared" si="314"/>
        <v>0</v>
      </c>
      <c r="J189" s="174">
        <f t="shared" si="314"/>
        <v>0</v>
      </c>
      <c r="K189" s="174">
        <f t="shared" si="314"/>
        <v>135500000</v>
      </c>
      <c r="L189" s="174">
        <f t="shared" si="314"/>
        <v>135500000</v>
      </c>
      <c r="M189" s="174">
        <f t="shared" si="314"/>
        <v>40110900000</v>
      </c>
      <c r="N189" s="174">
        <f t="shared" si="314"/>
        <v>40110900000</v>
      </c>
      <c r="O189" s="174">
        <f t="shared" si="314"/>
        <v>190600000</v>
      </c>
      <c r="P189" s="174">
        <f t="shared" si="314"/>
        <v>190600000</v>
      </c>
      <c r="Q189" s="174">
        <f t="shared" si="314"/>
        <v>229843000</v>
      </c>
      <c r="R189" s="174">
        <f t="shared" si="314"/>
        <v>229843000</v>
      </c>
      <c r="S189" s="174">
        <f t="shared" si="314"/>
        <v>0</v>
      </c>
      <c r="T189" s="174">
        <f t="shared" si="314"/>
        <v>0</v>
      </c>
      <c r="U189" s="174">
        <f t="shared" si="314"/>
        <v>0</v>
      </c>
      <c r="V189" s="174">
        <f t="shared" si="314"/>
        <v>0</v>
      </c>
      <c r="W189" s="174">
        <f t="shared" si="314"/>
        <v>0</v>
      </c>
      <c r="X189" s="174">
        <f t="shared" si="314"/>
        <v>0</v>
      </c>
      <c r="Y189" s="174">
        <f t="shared" si="314"/>
        <v>0</v>
      </c>
      <c r="Z189" s="174">
        <f t="shared" si="314"/>
        <v>0</v>
      </c>
      <c r="AA189" s="174">
        <f t="shared" si="314"/>
        <v>0</v>
      </c>
      <c r="AB189" s="174">
        <f t="shared" si="314"/>
        <v>0</v>
      </c>
      <c r="AC189" s="174">
        <f t="shared" si="314"/>
        <v>0</v>
      </c>
      <c r="AD189" s="174">
        <f t="shared" si="314"/>
        <v>0</v>
      </c>
      <c r="AE189" s="174">
        <f t="shared" si="314"/>
        <v>40689689270</v>
      </c>
      <c r="AF189" s="174">
        <f t="shared" si="314"/>
        <v>40689689270</v>
      </c>
      <c r="AG189" s="174">
        <f t="shared" si="314"/>
        <v>3920126780</v>
      </c>
      <c r="AH189" s="174">
        <f t="shared" si="314"/>
        <v>0</v>
      </c>
      <c r="AI189" s="174">
        <f t="shared" si="314"/>
        <v>4000000000</v>
      </c>
      <c r="AJ189" s="174">
        <f t="shared" si="314"/>
        <v>423883923220</v>
      </c>
      <c r="AK189" s="174">
        <f t="shared" si="314"/>
        <v>292195412535</v>
      </c>
      <c r="AL189" s="174">
        <f t="shared" si="314"/>
        <v>6955601317</v>
      </c>
      <c r="AM189" s="174">
        <f t="shared" si="314"/>
        <v>2893626107</v>
      </c>
      <c r="AN189" s="174">
        <f t="shared" si="314"/>
        <v>4319973546</v>
      </c>
      <c r="AO189" s="174">
        <f t="shared" si="314"/>
        <v>1803098817</v>
      </c>
      <c r="AP189" s="174">
        <f t="shared" si="314"/>
        <v>5502763439</v>
      </c>
      <c r="AQ189" s="174">
        <f t="shared" si="314"/>
        <v>0</v>
      </c>
      <c r="AR189" s="174">
        <f t="shared" si="314"/>
        <v>0</v>
      </c>
      <c r="AS189" s="174">
        <f t="shared" si="314"/>
        <v>0</v>
      </c>
      <c r="AT189" s="174">
        <f t="shared" si="314"/>
        <v>0</v>
      </c>
      <c r="AU189" s="174">
        <f t="shared" si="314"/>
        <v>0</v>
      </c>
      <c r="AV189" s="174">
        <f t="shared" si="314"/>
        <v>0</v>
      </c>
      <c r="AW189" s="174">
        <f t="shared" si="314"/>
        <v>313670475761</v>
      </c>
      <c r="AX189" s="174">
        <f t="shared" si="314"/>
        <v>153912669467</v>
      </c>
      <c r="AY189" s="174">
        <f t="shared" si="314"/>
        <v>18200952117</v>
      </c>
      <c r="AZ189" s="174">
        <f t="shared" si="314"/>
        <v>12734862584</v>
      </c>
      <c r="BA189" s="174">
        <f t="shared" si="314"/>
        <v>20534185361</v>
      </c>
      <c r="BB189" s="174">
        <f t="shared" si="314"/>
        <v>12400888102</v>
      </c>
      <c r="BC189" s="174">
        <f t="shared" si="314"/>
        <v>15810857973.76</v>
      </c>
      <c r="BD189" s="174">
        <f t="shared" si="314"/>
        <v>0</v>
      </c>
      <c r="BE189" s="174">
        <f t="shared" si="314"/>
        <v>0</v>
      </c>
      <c r="BF189" s="174">
        <f t="shared" si="314"/>
        <v>0</v>
      </c>
      <c r="BG189" s="174">
        <f t="shared" si="314"/>
        <v>0</v>
      </c>
      <c r="BH189" s="174">
        <f t="shared" si="314"/>
        <v>0</v>
      </c>
      <c r="BI189" s="174">
        <f t="shared" si="314"/>
        <v>0</v>
      </c>
      <c r="BJ189" s="174">
        <f t="shared" si="314"/>
        <v>233594415604.76001</v>
      </c>
      <c r="BK189" s="174">
        <f t="shared" si="314"/>
        <v>8563915682</v>
      </c>
      <c r="BL189" s="174">
        <f t="shared" si="314"/>
        <v>25071240474</v>
      </c>
      <c r="BM189" s="174">
        <f t="shared" ref="BM189:CN189" si="315">+BM21+BM163</f>
        <v>28758259896</v>
      </c>
      <c r="BN189" s="174">
        <f t="shared" si="315"/>
        <v>32942681244</v>
      </c>
      <c r="BO189" s="174">
        <f t="shared" si="315"/>
        <v>30670684978</v>
      </c>
      <c r="BP189" s="174">
        <f t="shared" si="315"/>
        <v>28456736939</v>
      </c>
      <c r="BQ189" s="174">
        <f t="shared" si="315"/>
        <v>0</v>
      </c>
      <c r="BR189" s="174">
        <f t="shared" si="315"/>
        <v>0</v>
      </c>
      <c r="BS189" s="174">
        <f t="shared" si="315"/>
        <v>0</v>
      </c>
      <c r="BT189" s="174">
        <f t="shared" si="315"/>
        <v>0</v>
      </c>
      <c r="BU189" s="174">
        <f t="shared" si="315"/>
        <v>0</v>
      </c>
      <c r="BV189" s="174">
        <f t="shared" si="315"/>
        <v>0</v>
      </c>
      <c r="BW189" s="174">
        <f t="shared" si="315"/>
        <v>154484270482</v>
      </c>
      <c r="BX189" s="174">
        <f t="shared" si="315"/>
        <v>8559713032</v>
      </c>
      <c r="BY189" s="174">
        <f t="shared" si="315"/>
        <v>23375563461</v>
      </c>
      <c r="BZ189" s="174">
        <f t="shared" si="315"/>
        <v>30119322253</v>
      </c>
      <c r="CA189" s="174">
        <f t="shared" si="315"/>
        <v>27030005718</v>
      </c>
      <c r="CB189" s="174">
        <f t="shared" si="315"/>
        <v>35547511075</v>
      </c>
      <c r="CC189" s="174">
        <f t="shared" si="315"/>
        <v>29482316027</v>
      </c>
      <c r="CD189" s="174">
        <f t="shared" si="315"/>
        <v>0</v>
      </c>
      <c r="CE189" s="174">
        <f t="shared" si="315"/>
        <v>0</v>
      </c>
      <c r="CF189" s="174">
        <f t="shared" si="315"/>
        <v>0</v>
      </c>
      <c r="CG189" s="174">
        <f t="shared" si="315"/>
        <v>0</v>
      </c>
      <c r="CH189" s="174">
        <f t="shared" si="315"/>
        <v>0</v>
      </c>
      <c r="CI189" s="174">
        <f t="shared" si="315"/>
        <v>0</v>
      </c>
      <c r="CJ189" s="174">
        <f t="shared" si="315"/>
        <v>154161649733</v>
      </c>
      <c r="CK189" s="174">
        <f t="shared" si="315"/>
        <v>110213447459</v>
      </c>
      <c r="CL189" s="174">
        <f t="shared" si="315"/>
        <v>80076060156.23999</v>
      </c>
      <c r="CM189" s="174">
        <f t="shared" si="315"/>
        <v>79110145122.76001</v>
      </c>
      <c r="CN189" s="174">
        <f t="shared" si="315"/>
        <v>322620749</v>
      </c>
      <c r="CO189" s="63"/>
      <c r="CP189" s="76"/>
      <c r="DA189" s="76"/>
    </row>
    <row r="190" spans="1:114">
      <c r="C190" s="202"/>
      <c r="D190" s="69"/>
      <c r="E190" s="66"/>
      <c r="F190" s="99"/>
      <c r="G190" s="99"/>
      <c r="H190" s="99"/>
      <c r="I190" s="99"/>
      <c r="J190" s="99"/>
      <c r="K190" s="99"/>
      <c r="L190" s="99"/>
      <c r="M190" s="100"/>
      <c r="N190" s="100"/>
      <c r="O190" s="100"/>
      <c r="P190" s="100"/>
      <c r="Q190" s="99"/>
      <c r="R190" s="99"/>
      <c r="S190" s="99"/>
      <c r="T190" s="99"/>
      <c r="U190" s="75"/>
      <c r="V190" s="99"/>
      <c r="W190" s="75"/>
      <c r="X190" s="99"/>
      <c r="Y190" s="99"/>
      <c r="Z190" s="99"/>
      <c r="AA190" s="99"/>
      <c r="AB190" s="100"/>
      <c r="AC190" s="99"/>
      <c r="AD190" s="99"/>
      <c r="AE190" s="99"/>
      <c r="AF190" s="99"/>
      <c r="AG190" s="99"/>
      <c r="AH190" s="99"/>
      <c r="AI190" s="99"/>
      <c r="AK190" s="99"/>
      <c r="AL190" s="99"/>
      <c r="AM190" s="75"/>
      <c r="AN190" s="75"/>
      <c r="AO190" s="99"/>
      <c r="AP190" s="99"/>
      <c r="AQ190" s="99"/>
      <c r="AR190" s="99"/>
      <c r="AS190" s="99"/>
      <c r="AT190" s="99"/>
      <c r="AU190" s="99"/>
      <c r="AV190" s="99"/>
      <c r="AW190" s="99"/>
      <c r="AX190" s="68"/>
      <c r="AY190" s="66"/>
      <c r="AZ190" s="66"/>
      <c r="BA190" s="66"/>
      <c r="BB190" s="66"/>
      <c r="BC190" s="66"/>
      <c r="BD190" s="66"/>
      <c r="BE190" s="68"/>
      <c r="BF190" s="66"/>
      <c r="BG190" s="66"/>
      <c r="BH190" s="66"/>
      <c r="BI190" s="66"/>
      <c r="BJ190" s="66"/>
      <c r="BK190" s="66"/>
      <c r="BL190" s="66"/>
      <c r="BM190" s="66"/>
      <c r="BN190" s="66"/>
      <c r="BO190" s="66"/>
      <c r="BP190" s="66"/>
      <c r="BQ190" s="66"/>
      <c r="BR190" s="66"/>
      <c r="BS190" s="66"/>
      <c r="BT190" s="66"/>
      <c r="BU190" s="66"/>
      <c r="BV190" s="66"/>
      <c r="BW190" s="68"/>
      <c r="BX190" s="66"/>
      <c r="BY190" s="66"/>
      <c r="BZ190" s="66"/>
      <c r="CA190" s="66"/>
      <c r="CB190" s="66"/>
      <c r="CC190" s="66"/>
      <c r="CD190" s="66"/>
      <c r="CE190" s="66"/>
      <c r="CF190" s="66"/>
      <c r="CG190" s="66"/>
      <c r="CH190" s="66"/>
      <c r="CI190" s="66"/>
      <c r="CJ190" s="66"/>
      <c r="CK190" s="66"/>
      <c r="CL190" s="66"/>
      <c r="CM190" s="66"/>
      <c r="CN190" s="66"/>
      <c r="CO190" s="66"/>
      <c r="CP190" s="66"/>
      <c r="DA190" s="66"/>
    </row>
    <row r="191" spans="1:114">
      <c r="C191" s="202"/>
      <c r="D191" s="69"/>
      <c r="E191" s="66"/>
      <c r="F191" s="99"/>
      <c r="G191" s="99"/>
      <c r="H191" s="99"/>
      <c r="I191" s="99"/>
      <c r="J191" s="99"/>
      <c r="K191" s="99"/>
      <c r="L191" s="99"/>
      <c r="M191" s="100"/>
      <c r="N191" s="100"/>
      <c r="O191" s="100"/>
      <c r="P191" s="100"/>
      <c r="Q191" s="99"/>
      <c r="R191" s="99"/>
      <c r="S191" s="99"/>
      <c r="T191" s="99"/>
      <c r="U191" s="99"/>
      <c r="V191" s="99"/>
      <c r="W191" s="75"/>
      <c r="X191" s="99"/>
      <c r="Y191" s="99"/>
      <c r="Z191" s="99"/>
      <c r="AA191" s="99"/>
      <c r="AB191" s="99"/>
      <c r="AC191" s="99"/>
      <c r="AD191" s="75"/>
      <c r="AE191" s="99"/>
      <c r="AF191" s="75"/>
      <c r="AG191" s="99"/>
      <c r="AH191" s="99"/>
      <c r="AI191" s="99"/>
      <c r="AJ191" s="99">
        <f>+F189-AG189+AI189</f>
        <v>424801473220</v>
      </c>
      <c r="AK191" s="99"/>
      <c r="AL191" s="99"/>
      <c r="AM191" s="99"/>
      <c r="AN191" s="99"/>
      <c r="AO191" s="99"/>
      <c r="AP191" s="99"/>
      <c r="AQ191" s="99"/>
      <c r="AR191" s="99"/>
      <c r="AS191" s="99"/>
      <c r="AT191" s="99"/>
      <c r="AU191" s="99"/>
      <c r="AV191" s="99"/>
      <c r="AW191" s="99"/>
      <c r="AX191" s="68"/>
      <c r="AY191" s="66"/>
      <c r="AZ191" s="101"/>
      <c r="BA191" s="66"/>
      <c r="BB191" s="66"/>
      <c r="BC191" s="66"/>
      <c r="BD191" s="66"/>
      <c r="BE191" s="66"/>
      <c r="BF191" s="66"/>
      <c r="BG191" s="66"/>
      <c r="BH191" s="66"/>
      <c r="BI191" s="68"/>
      <c r="BJ191" s="66"/>
      <c r="BK191" s="66"/>
      <c r="BL191" s="66"/>
      <c r="BM191" s="101"/>
      <c r="BN191" s="66"/>
      <c r="BO191" s="79"/>
      <c r="BP191" s="66"/>
      <c r="BQ191" s="66"/>
      <c r="BR191" s="66"/>
      <c r="BS191" s="66"/>
      <c r="BT191" s="66"/>
      <c r="BU191" s="66"/>
      <c r="BV191" s="66"/>
      <c r="BW191" s="79"/>
      <c r="BX191" s="66"/>
      <c r="BY191" s="66"/>
      <c r="BZ191" s="101"/>
      <c r="CA191" s="66"/>
      <c r="CB191" s="66"/>
      <c r="CC191" s="66"/>
      <c r="CD191" s="66"/>
      <c r="CE191" s="66"/>
      <c r="CF191" s="66"/>
      <c r="CG191" s="66"/>
      <c r="CH191" s="66"/>
      <c r="CI191" s="66"/>
      <c r="CJ191" s="68"/>
      <c r="CK191" s="66"/>
      <c r="CL191" s="66"/>
      <c r="CM191" s="66"/>
      <c r="CN191" s="66"/>
      <c r="CO191" s="66"/>
      <c r="CP191" s="66"/>
      <c r="DA191" s="66"/>
    </row>
    <row r="192" spans="1:114" s="102" customFormat="1">
      <c r="C192" s="199"/>
      <c r="D192" s="65"/>
      <c r="I192" s="64"/>
      <c r="J192" s="64"/>
      <c r="K192" s="64"/>
      <c r="L192" s="64"/>
      <c r="M192" s="73"/>
      <c r="N192" s="73"/>
      <c r="O192" s="73"/>
      <c r="P192" s="73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G192" s="64"/>
      <c r="AH192" s="64"/>
      <c r="AI192" s="64"/>
      <c r="AJ192" s="99">
        <f>+AJ189-AJ191</f>
        <v>-917550000</v>
      </c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</row>
    <row r="193" spans="3:114" s="102" customFormat="1" ht="16" thickBot="1">
      <c r="C193" s="199"/>
      <c r="D193" s="65"/>
      <c r="I193" s="64"/>
      <c r="J193" s="64"/>
      <c r="K193" s="64"/>
      <c r="L193" s="64"/>
      <c r="M193" s="73"/>
      <c r="N193" s="73"/>
      <c r="O193" s="73"/>
      <c r="P193" s="73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G193" s="64"/>
      <c r="AH193" s="64"/>
      <c r="AI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</row>
    <row r="194" spans="3:114" s="90" customFormat="1" ht="36.75" customHeight="1" thickBot="1">
      <c r="C194" s="163" t="s">
        <v>376</v>
      </c>
      <c r="D194" s="112"/>
      <c r="E194" s="221"/>
      <c r="F194" s="163" t="s">
        <v>394</v>
      </c>
      <c r="G194" s="309" t="s">
        <v>117</v>
      </c>
      <c r="H194" s="312"/>
      <c r="I194" s="312"/>
      <c r="J194" s="312"/>
      <c r="K194" s="312"/>
      <c r="L194" s="312"/>
      <c r="M194" s="312"/>
      <c r="N194" s="312"/>
      <c r="O194" s="312"/>
      <c r="P194" s="312"/>
      <c r="Q194" s="312"/>
      <c r="R194" s="312"/>
      <c r="S194" s="312"/>
      <c r="T194" s="312"/>
      <c r="U194" s="312"/>
      <c r="V194" s="312"/>
      <c r="W194" s="312"/>
      <c r="X194" s="312"/>
      <c r="Y194" s="312"/>
      <c r="Z194" s="312"/>
      <c r="AA194" s="312"/>
      <c r="AB194" s="312"/>
      <c r="AC194" s="312"/>
      <c r="AD194" s="310"/>
      <c r="AE194" s="302" t="s">
        <v>444</v>
      </c>
      <c r="AF194" s="304"/>
      <c r="AG194" s="302" t="s">
        <v>66</v>
      </c>
      <c r="AH194" s="224"/>
      <c r="AI194" s="224"/>
      <c r="AJ194" s="163" t="s">
        <v>377</v>
      </c>
      <c r="AK194" s="296" t="s">
        <v>118</v>
      </c>
      <c r="AL194" s="297"/>
      <c r="AM194" s="297"/>
      <c r="AN194" s="297"/>
      <c r="AO194" s="297"/>
      <c r="AP194" s="297"/>
      <c r="AQ194" s="297"/>
      <c r="AR194" s="297"/>
      <c r="AS194" s="297"/>
      <c r="AT194" s="297"/>
      <c r="AU194" s="297"/>
      <c r="AV194" s="298"/>
      <c r="AW194" s="163" t="s">
        <v>393</v>
      </c>
      <c r="AX194" s="302" t="s">
        <v>381</v>
      </c>
      <c r="AY194" s="303"/>
      <c r="AZ194" s="303"/>
      <c r="BA194" s="303"/>
      <c r="BB194" s="303"/>
      <c r="BC194" s="303"/>
      <c r="BD194" s="303"/>
      <c r="BE194" s="303"/>
      <c r="BF194" s="303"/>
      <c r="BG194" s="303"/>
      <c r="BH194" s="303"/>
      <c r="BI194" s="304"/>
      <c r="BJ194" s="163" t="s">
        <v>381</v>
      </c>
      <c r="BK194" s="302" t="s">
        <v>375</v>
      </c>
      <c r="BL194" s="303"/>
      <c r="BM194" s="303"/>
      <c r="BN194" s="303"/>
      <c r="BO194" s="303"/>
      <c r="BP194" s="303"/>
      <c r="BQ194" s="303"/>
      <c r="BR194" s="303"/>
      <c r="BS194" s="303"/>
      <c r="BT194" s="303"/>
      <c r="BU194" s="303"/>
      <c r="BV194" s="304"/>
      <c r="BW194" s="163" t="s">
        <v>375</v>
      </c>
      <c r="BX194" s="302" t="s">
        <v>307</v>
      </c>
      <c r="BY194" s="303"/>
      <c r="BZ194" s="303"/>
      <c r="CA194" s="303"/>
      <c r="CB194" s="303"/>
      <c r="CC194" s="303"/>
      <c r="CD194" s="303"/>
      <c r="CE194" s="303"/>
      <c r="CF194" s="303"/>
      <c r="CG194" s="303"/>
      <c r="CH194" s="303"/>
      <c r="CI194" s="303"/>
      <c r="CJ194" s="163" t="s">
        <v>307</v>
      </c>
      <c r="CK194" s="221" t="s">
        <v>408</v>
      </c>
      <c r="CL194" s="221" t="s">
        <v>408</v>
      </c>
      <c r="CM194" s="221" t="s">
        <v>408</v>
      </c>
      <c r="CN194" s="221" t="s">
        <v>408</v>
      </c>
      <c r="CO194" s="91"/>
      <c r="CP194" s="102"/>
      <c r="CQ194" s="102"/>
      <c r="CR194" s="102"/>
      <c r="CS194" s="102"/>
      <c r="CT194" s="102"/>
      <c r="CU194" s="102"/>
      <c r="CV194" s="102"/>
      <c r="CW194" s="102"/>
      <c r="CX194" s="102"/>
      <c r="CY194" s="102"/>
      <c r="CZ194" s="102"/>
      <c r="DA194" s="102"/>
      <c r="DB194" s="102"/>
      <c r="DC194" s="102"/>
      <c r="DD194" s="102"/>
      <c r="DE194" s="102"/>
      <c r="DF194" s="102"/>
      <c r="DG194" s="102"/>
      <c r="DH194" s="102"/>
      <c r="DI194" s="102"/>
      <c r="DJ194" s="102"/>
    </row>
    <row r="195" spans="3:114" s="90" customFormat="1" ht="14.25" customHeight="1" thickBot="1">
      <c r="C195" s="216" t="s">
        <v>378</v>
      </c>
      <c r="D195" s="116" t="s">
        <v>391</v>
      </c>
      <c r="E195" s="226" t="s">
        <v>379</v>
      </c>
      <c r="F195" s="216" t="s">
        <v>200</v>
      </c>
      <c r="G195" s="302" t="s">
        <v>395</v>
      </c>
      <c r="H195" s="304"/>
      <c r="I195" s="302" t="s">
        <v>396</v>
      </c>
      <c r="J195" s="304"/>
      <c r="K195" s="302" t="s">
        <v>397</v>
      </c>
      <c r="L195" s="304"/>
      <c r="M195" s="309" t="s">
        <v>398</v>
      </c>
      <c r="N195" s="310"/>
      <c r="O195" s="302" t="s">
        <v>399</v>
      </c>
      <c r="P195" s="304"/>
      <c r="Q195" s="302" t="s">
        <v>400</v>
      </c>
      <c r="R195" s="304"/>
      <c r="S195" s="302" t="s">
        <v>401</v>
      </c>
      <c r="T195" s="304"/>
      <c r="U195" s="302" t="s">
        <v>402</v>
      </c>
      <c r="V195" s="304"/>
      <c r="W195" s="302" t="s">
        <v>403</v>
      </c>
      <c r="X195" s="304"/>
      <c r="Y195" s="302" t="s">
        <v>404</v>
      </c>
      <c r="Z195" s="304"/>
      <c r="AA195" s="302" t="s">
        <v>405</v>
      </c>
      <c r="AB195" s="304"/>
      <c r="AC195" s="302" t="s">
        <v>406</v>
      </c>
      <c r="AD195" s="304"/>
      <c r="AE195" s="308"/>
      <c r="AF195" s="311"/>
      <c r="AG195" s="308"/>
      <c r="AH195" s="225" t="s">
        <v>389</v>
      </c>
      <c r="AI195" s="225" t="s">
        <v>388</v>
      </c>
      <c r="AJ195" s="216" t="s">
        <v>72</v>
      </c>
      <c r="AK195" s="299"/>
      <c r="AL195" s="300"/>
      <c r="AM195" s="300"/>
      <c r="AN195" s="300"/>
      <c r="AO195" s="300"/>
      <c r="AP195" s="300"/>
      <c r="AQ195" s="300"/>
      <c r="AR195" s="300"/>
      <c r="AS195" s="300"/>
      <c r="AT195" s="300"/>
      <c r="AU195" s="300"/>
      <c r="AV195" s="301"/>
      <c r="AW195" s="216" t="s">
        <v>382</v>
      </c>
      <c r="AX195" s="305"/>
      <c r="AY195" s="306"/>
      <c r="AZ195" s="306"/>
      <c r="BA195" s="306"/>
      <c r="BB195" s="306"/>
      <c r="BC195" s="306"/>
      <c r="BD195" s="306"/>
      <c r="BE195" s="306"/>
      <c r="BF195" s="306"/>
      <c r="BG195" s="306"/>
      <c r="BH195" s="306"/>
      <c r="BI195" s="307"/>
      <c r="BJ195" s="216" t="s">
        <v>382</v>
      </c>
      <c r="BK195" s="305"/>
      <c r="BL195" s="306"/>
      <c r="BM195" s="306"/>
      <c r="BN195" s="306"/>
      <c r="BO195" s="306"/>
      <c r="BP195" s="306"/>
      <c r="BQ195" s="306"/>
      <c r="BR195" s="306"/>
      <c r="BS195" s="306"/>
      <c r="BT195" s="306"/>
      <c r="BU195" s="306"/>
      <c r="BV195" s="307"/>
      <c r="BW195" s="216" t="s">
        <v>382</v>
      </c>
      <c r="BX195" s="305"/>
      <c r="BY195" s="306"/>
      <c r="BZ195" s="306"/>
      <c r="CA195" s="306"/>
      <c r="CB195" s="306"/>
      <c r="CC195" s="306"/>
      <c r="CD195" s="306"/>
      <c r="CE195" s="306"/>
      <c r="CF195" s="306"/>
      <c r="CG195" s="306"/>
      <c r="CH195" s="306"/>
      <c r="CI195" s="306"/>
      <c r="CJ195" s="216" t="s">
        <v>382</v>
      </c>
      <c r="CK195" s="226" t="s">
        <v>193</v>
      </c>
      <c r="CL195" s="226" t="s">
        <v>194</v>
      </c>
      <c r="CM195" s="226" t="s">
        <v>195</v>
      </c>
      <c r="CN195" s="226" t="s">
        <v>196</v>
      </c>
      <c r="CO195" s="91"/>
      <c r="CP195" s="102"/>
      <c r="CQ195" s="102"/>
      <c r="CR195" s="102"/>
      <c r="CS195" s="102"/>
      <c r="CT195" s="102"/>
      <c r="CU195" s="102"/>
      <c r="CV195" s="102"/>
      <c r="CW195" s="102"/>
      <c r="CX195" s="102"/>
      <c r="CY195" s="102"/>
      <c r="CZ195" s="102"/>
      <c r="DA195" s="102"/>
      <c r="DB195" s="102"/>
      <c r="DC195" s="102"/>
      <c r="DD195" s="102"/>
      <c r="DE195" s="102"/>
      <c r="DF195" s="102"/>
      <c r="DG195" s="102"/>
      <c r="DH195" s="102"/>
      <c r="DI195" s="102"/>
      <c r="DJ195" s="102"/>
    </row>
    <row r="196" spans="3:114" s="90" customFormat="1" ht="13.5" customHeight="1" thickBot="1">
      <c r="C196" s="217" t="s">
        <v>392</v>
      </c>
      <c r="D196" s="117"/>
      <c r="E196" s="227" t="s">
        <v>376</v>
      </c>
      <c r="F196" s="217"/>
      <c r="G196" s="222" t="s">
        <v>387</v>
      </c>
      <c r="H196" s="180" t="s">
        <v>386</v>
      </c>
      <c r="I196" s="222" t="s">
        <v>387</v>
      </c>
      <c r="J196" s="180" t="s">
        <v>386</v>
      </c>
      <c r="K196" s="223" t="s">
        <v>387</v>
      </c>
      <c r="L196" s="223" t="s">
        <v>386</v>
      </c>
      <c r="M196" s="218" t="s">
        <v>387</v>
      </c>
      <c r="N196" s="218" t="s">
        <v>386</v>
      </c>
      <c r="O196" s="218" t="s">
        <v>387</v>
      </c>
      <c r="P196" s="218" t="s">
        <v>386</v>
      </c>
      <c r="Q196" s="218" t="s">
        <v>387</v>
      </c>
      <c r="R196" s="218" t="s">
        <v>386</v>
      </c>
      <c r="S196" s="218" t="s">
        <v>387</v>
      </c>
      <c r="T196" s="218" t="s">
        <v>386</v>
      </c>
      <c r="U196" s="222" t="s">
        <v>387</v>
      </c>
      <c r="V196" s="180" t="s">
        <v>386</v>
      </c>
      <c r="W196" s="180" t="s">
        <v>387</v>
      </c>
      <c r="X196" s="180" t="s">
        <v>386</v>
      </c>
      <c r="Y196" s="180" t="s">
        <v>387</v>
      </c>
      <c r="Z196" s="180" t="s">
        <v>386</v>
      </c>
      <c r="AA196" s="180" t="s">
        <v>387</v>
      </c>
      <c r="AB196" s="180" t="s">
        <v>386</v>
      </c>
      <c r="AC196" s="180" t="s">
        <v>387</v>
      </c>
      <c r="AD196" s="180" t="s">
        <v>386</v>
      </c>
      <c r="AE196" s="222" t="s">
        <v>387</v>
      </c>
      <c r="AF196" s="180" t="s">
        <v>386</v>
      </c>
      <c r="AG196" s="218" t="s">
        <v>65</v>
      </c>
      <c r="AH196" s="218"/>
      <c r="AI196" s="218"/>
      <c r="AJ196" s="217">
        <v>1</v>
      </c>
      <c r="AK196" s="220" t="s">
        <v>395</v>
      </c>
      <c r="AL196" s="180" t="s">
        <v>396</v>
      </c>
      <c r="AM196" s="180" t="s">
        <v>397</v>
      </c>
      <c r="AN196" s="180" t="s">
        <v>398</v>
      </c>
      <c r="AO196" s="180" t="s">
        <v>399</v>
      </c>
      <c r="AP196" s="180" t="s">
        <v>400</v>
      </c>
      <c r="AQ196" s="180" t="s">
        <v>401</v>
      </c>
      <c r="AR196" s="180" t="s">
        <v>402</v>
      </c>
      <c r="AS196" s="180" t="s">
        <v>403</v>
      </c>
      <c r="AT196" s="180" t="s">
        <v>404</v>
      </c>
      <c r="AU196" s="180" t="s">
        <v>405</v>
      </c>
      <c r="AV196" s="180" t="s">
        <v>406</v>
      </c>
      <c r="AW196" s="180">
        <v>2</v>
      </c>
      <c r="AX196" s="180" t="s">
        <v>395</v>
      </c>
      <c r="AY196" s="180" t="s">
        <v>396</v>
      </c>
      <c r="AZ196" s="180" t="s">
        <v>397</v>
      </c>
      <c r="BA196" s="180" t="s">
        <v>398</v>
      </c>
      <c r="BB196" s="180" t="s">
        <v>399</v>
      </c>
      <c r="BC196" s="180" t="s">
        <v>400</v>
      </c>
      <c r="BD196" s="180" t="s">
        <v>401</v>
      </c>
      <c r="BE196" s="180" t="s">
        <v>402</v>
      </c>
      <c r="BF196" s="180" t="s">
        <v>403</v>
      </c>
      <c r="BG196" s="180" t="s">
        <v>404</v>
      </c>
      <c r="BH196" s="180" t="s">
        <v>405</v>
      </c>
      <c r="BI196" s="180" t="s">
        <v>406</v>
      </c>
      <c r="BJ196" s="180">
        <v>3</v>
      </c>
      <c r="BK196" s="180" t="s">
        <v>395</v>
      </c>
      <c r="BL196" s="180" t="s">
        <v>396</v>
      </c>
      <c r="BM196" s="180" t="s">
        <v>397</v>
      </c>
      <c r="BN196" s="180" t="s">
        <v>398</v>
      </c>
      <c r="BO196" s="180" t="s">
        <v>399</v>
      </c>
      <c r="BP196" s="180" t="s">
        <v>400</v>
      </c>
      <c r="BQ196" s="180" t="s">
        <v>401</v>
      </c>
      <c r="BR196" s="180" t="s">
        <v>402</v>
      </c>
      <c r="BS196" s="180" t="s">
        <v>403</v>
      </c>
      <c r="BT196" s="180" t="s">
        <v>404</v>
      </c>
      <c r="BU196" s="180" t="s">
        <v>405</v>
      </c>
      <c r="BV196" s="180" t="s">
        <v>406</v>
      </c>
      <c r="BW196" s="180">
        <v>4</v>
      </c>
      <c r="BX196" s="180" t="s">
        <v>395</v>
      </c>
      <c r="BY196" s="180" t="s">
        <v>396</v>
      </c>
      <c r="BZ196" s="180" t="s">
        <v>397</v>
      </c>
      <c r="CA196" s="180" t="s">
        <v>398</v>
      </c>
      <c r="CB196" s="180" t="s">
        <v>399</v>
      </c>
      <c r="CC196" s="180" t="s">
        <v>400</v>
      </c>
      <c r="CD196" s="180" t="s">
        <v>401</v>
      </c>
      <c r="CE196" s="180" t="s">
        <v>402</v>
      </c>
      <c r="CF196" s="180" t="s">
        <v>403</v>
      </c>
      <c r="CG196" s="180" t="s">
        <v>404</v>
      </c>
      <c r="CH196" s="180" t="s">
        <v>405</v>
      </c>
      <c r="CI196" s="180" t="s">
        <v>406</v>
      </c>
      <c r="CJ196" s="180">
        <v>5</v>
      </c>
      <c r="CK196" s="180" t="s">
        <v>370</v>
      </c>
      <c r="CL196" s="180" t="s">
        <v>371</v>
      </c>
      <c r="CM196" s="180" t="s">
        <v>372</v>
      </c>
      <c r="CN196" s="180" t="s">
        <v>373</v>
      </c>
      <c r="CO196" s="91"/>
      <c r="CP196" s="102"/>
      <c r="CQ196" s="102"/>
      <c r="CR196" s="102"/>
      <c r="CS196" s="102"/>
      <c r="CT196" s="102"/>
      <c r="CU196" s="102"/>
      <c r="CV196" s="102"/>
      <c r="CW196" s="102"/>
      <c r="CX196" s="102"/>
      <c r="CY196" s="102"/>
      <c r="CZ196" s="102"/>
      <c r="DA196" s="102"/>
      <c r="DB196" s="102"/>
      <c r="DC196" s="102"/>
      <c r="DD196" s="102"/>
      <c r="DE196" s="102"/>
      <c r="DF196" s="102"/>
      <c r="DG196" s="102"/>
      <c r="DH196" s="102"/>
      <c r="DI196" s="102"/>
      <c r="DJ196" s="102"/>
    </row>
    <row r="197" spans="3:114" s="102" customFormat="1">
      <c r="C197" s="199"/>
      <c r="D197" s="232">
        <v>10</v>
      </c>
      <c r="E197" s="274" t="s">
        <v>433</v>
      </c>
      <c r="F197" s="233">
        <f>+F22</f>
        <v>159452000000</v>
      </c>
      <c r="G197" s="233">
        <f t="shared" ref="G197:BP197" si="316">+G22</f>
        <v>0</v>
      </c>
      <c r="H197" s="233">
        <f t="shared" si="316"/>
        <v>0</v>
      </c>
      <c r="I197" s="233">
        <f t="shared" si="316"/>
        <v>0</v>
      </c>
      <c r="J197" s="233">
        <f t="shared" si="316"/>
        <v>0</v>
      </c>
      <c r="K197" s="233">
        <f t="shared" si="316"/>
        <v>0</v>
      </c>
      <c r="L197" s="233">
        <f t="shared" si="316"/>
        <v>0</v>
      </c>
      <c r="M197" s="233">
        <f t="shared" si="316"/>
        <v>35600000000</v>
      </c>
      <c r="N197" s="233">
        <f t="shared" si="316"/>
        <v>600000000</v>
      </c>
      <c r="O197" s="233">
        <f t="shared" si="316"/>
        <v>0</v>
      </c>
      <c r="P197" s="233">
        <f t="shared" si="316"/>
        <v>0</v>
      </c>
      <c r="Q197" s="233">
        <f t="shared" si="316"/>
        <v>200000000</v>
      </c>
      <c r="R197" s="233">
        <f t="shared" si="316"/>
        <v>200000000</v>
      </c>
      <c r="S197" s="233">
        <f t="shared" si="316"/>
        <v>0</v>
      </c>
      <c r="T197" s="233">
        <f t="shared" si="316"/>
        <v>0</v>
      </c>
      <c r="U197" s="233">
        <f t="shared" si="316"/>
        <v>0</v>
      </c>
      <c r="V197" s="233">
        <f t="shared" si="316"/>
        <v>0</v>
      </c>
      <c r="W197" s="233">
        <f t="shared" si="316"/>
        <v>0</v>
      </c>
      <c r="X197" s="233">
        <f t="shared" si="316"/>
        <v>0</v>
      </c>
      <c r="Y197" s="233">
        <f t="shared" si="316"/>
        <v>0</v>
      </c>
      <c r="Z197" s="233">
        <f t="shared" si="316"/>
        <v>0</v>
      </c>
      <c r="AA197" s="233">
        <f t="shared" si="316"/>
        <v>0</v>
      </c>
      <c r="AB197" s="233">
        <f t="shared" si="316"/>
        <v>0</v>
      </c>
      <c r="AC197" s="233">
        <f t="shared" si="316"/>
        <v>0</v>
      </c>
      <c r="AD197" s="233">
        <f t="shared" si="316"/>
        <v>0</v>
      </c>
      <c r="AE197" s="233">
        <f t="shared" si="316"/>
        <v>35800000000</v>
      </c>
      <c r="AF197" s="233">
        <f t="shared" si="316"/>
        <v>800000000</v>
      </c>
      <c r="AG197" s="233">
        <f t="shared" si="316"/>
        <v>0</v>
      </c>
      <c r="AH197" s="233">
        <f t="shared" si="316"/>
        <v>0</v>
      </c>
      <c r="AI197" s="233">
        <f t="shared" si="316"/>
        <v>0</v>
      </c>
      <c r="AJ197" s="233">
        <f t="shared" si="316"/>
        <v>124452000000</v>
      </c>
      <c r="AK197" s="233">
        <f t="shared" si="316"/>
        <v>122932813907</v>
      </c>
      <c r="AL197" s="233">
        <f t="shared" si="316"/>
        <v>66000000</v>
      </c>
      <c r="AM197" s="233">
        <f t="shared" si="316"/>
        <v>2500000</v>
      </c>
      <c r="AN197" s="233">
        <f t="shared" si="316"/>
        <v>335879000</v>
      </c>
      <c r="AO197" s="233">
        <f t="shared" si="316"/>
        <v>26000000</v>
      </c>
      <c r="AP197" s="233">
        <f t="shared" si="316"/>
        <v>100000000</v>
      </c>
      <c r="AQ197" s="233">
        <f t="shared" si="316"/>
        <v>0</v>
      </c>
      <c r="AR197" s="233">
        <f t="shared" si="316"/>
        <v>0</v>
      </c>
      <c r="AS197" s="233">
        <f t="shared" si="316"/>
        <v>0</v>
      </c>
      <c r="AT197" s="233">
        <f t="shared" si="316"/>
        <v>0</v>
      </c>
      <c r="AU197" s="233">
        <f t="shared" si="316"/>
        <v>0</v>
      </c>
      <c r="AV197" s="233">
        <f t="shared" si="316"/>
        <v>0</v>
      </c>
      <c r="AW197" s="233">
        <f t="shared" si="316"/>
        <v>123463192907</v>
      </c>
      <c r="AX197" s="233">
        <f t="shared" si="316"/>
        <v>9410106497</v>
      </c>
      <c r="AY197" s="233">
        <f t="shared" si="316"/>
        <v>9505093646</v>
      </c>
      <c r="AZ197" s="233">
        <f t="shared" si="316"/>
        <v>9187586475</v>
      </c>
      <c r="BA197" s="233">
        <f t="shared" si="316"/>
        <v>9437461191</v>
      </c>
      <c r="BB197" s="233">
        <f t="shared" si="316"/>
        <v>9882912746</v>
      </c>
      <c r="BC197" s="233">
        <f t="shared" si="316"/>
        <v>10385816916</v>
      </c>
      <c r="BD197" s="233">
        <f t="shared" si="316"/>
        <v>0</v>
      </c>
      <c r="BE197" s="233">
        <f t="shared" si="316"/>
        <v>0</v>
      </c>
      <c r="BF197" s="233">
        <f t="shared" si="316"/>
        <v>0</v>
      </c>
      <c r="BG197" s="233">
        <f t="shared" si="316"/>
        <v>0</v>
      </c>
      <c r="BH197" s="233">
        <f t="shared" si="316"/>
        <v>0</v>
      </c>
      <c r="BI197" s="233">
        <f t="shared" si="316"/>
        <v>0</v>
      </c>
      <c r="BJ197" s="233">
        <f t="shared" si="316"/>
        <v>57808977471</v>
      </c>
      <c r="BK197" s="233">
        <f t="shared" si="316"/>
        <v>8441731767</v>
      </c>
      <c r="BL197" s="233">
        <f t="shared" si="316"/>
        <v>8986691922</v>
      </c>
      <c r="BM197" s="233">
        <f t="shared" si="316"/>
        <v>9309717628</v>
      </c>
      <c r="BN197" s="233">
        <f t="shared" si="316"/>
        <v>9431465138</v>
      </c>
      <c r="BO197" s="233">
        <f t="shared" si="316"/>
        <v>9836702587</v>
      </c>
      <c r="BP197" s="233">
        <f t="shared" si="316"/>
        <v>10490226717</v>
      </c>
      <c r="BQ197" s="233">
        <f t="shared" ref="BQ197:CN197" si="317">+BQ22</f>
        <v>0</v>
      </c>
      <c r="BR197" s="233">
        <f t="shared" si="317"/>
        <v>0</v>
      </c>
      <c r="BS197" s="233">
        <f t="shared" si="317"/>
        <v>0</v>
      </c>
      <c r="BT197" s="233">
        <f t="shared" si="317"/>
        <v>0</v>
      </c>
      <c r="BU197" s="233">
        <f t="shared" si="317"/>
        <v>0</v>
      </c>
      <c r="BV197" s="233">
        <f t="shared" si="317"/>
        <v>0</v>
      </c>
      <c r="BW197" s="233">
        <f t="shared" si="317"/>
        <v>56496535759</v>
      </c>
      <c r="BX197" s="233">
        <f t="shared" si="317"/>
        <v>8438421767</v>
      </c>
      <c r="BY197" s="233">
        <f t="shared" si="317"/>
        <v>8990001922</v>
      </c>
      <c r="BZ197" s="233">
        <f t="shared" si="317"/>
        <v>9309717628</v>
      </c>
      <c r="CA197" s="233">
        <f t="shared" si="317"/>
        <v>9431465138</v>
      </c>
      <c r="CB197" s="233">
        <f t="shared" si="317"/>
        <v>9444671379</v>
      </c>
      <c r="CC197" s="233">
        <f t="shared" si="317"/>
        <v>10882257925</v>
      </c>
      <c r="CD197" s="233">
        <f t="shared" si="317"/>
        <v>0</v>
      </c>
      <c r="CE197" s="233">
        <f t="shared" si="317"/>
        <v>0</v>
      </c>
      <c r="CF197" s="233">
        <f t="shared" si="317"/>
        <v>0</v>
      </c>
      <c r="CG197" s="233">
        <f t="shared" si="317"/>
        <v>0</v>
      </c>
      <c r="CH197" s="233">
        <f t="shared" si="317"/>
        <v>0</v>
      </c>
      <c r="CI197" s="233">
        <f t="shared" si="317"/>
        <v>0</v>
      </c>
      <c r="CJ197" s="233">
        <f t="shared" si="317"/>
        <v>56496535759</v>
      </c>
      <c r="CK197" s="233">
        <f t="shared" si="317"/>
        <v>988807093</v>
      </c>
      <c r="CL197" s="233">
        <f t="shared" si="317"/>
        <v>65654215436</v>
      </c>
      <c r="CM197" s="233">
        <f t="shared" si="317"/>
        <v>1312441712</v>
      </c>
      <c r="CN197" s="233">
        <f t="shared" si="317"/>
        <v>0</v>
      </c>
    </row>
    <row r="198" spans="3:114">
      <c r="D198" s="232">
        <v>10</v>
      </c>
      <c r="E198" s="274" t="s">
        <v>435</v>
      </c>
      <c r="F198" s="234">
        <f>+F60</f>
        <v>14213700000</v>
      </c>
      <c r="G198" s="234">
        <f t="shared" ref="G198:BP198" si="318">+G60</f>
        <v>22846270</v>
      </c>
      <c r="H198" s="234">
        <f t="shared" si="318"/>
        <v>22846270</v>
      </c>
      <c r="I198" s="234">
        <f t="shared" si="318"/>
        <v>0</v>
      </c>
      <c r="J198" s="234">
        <f t="shared" si="318"/>
        <v>0</v>
      </c>
      <c r="K198" s="234">
        <f t="shared" si="318"/>
        <v>135500000</v>
      </c>
      <c r="L198" s="234">
        <f t="shared" si="318"/>
        <v>135500000</v>
      </c>
      <c r="M198" s="234">
        <f t="shared" si="318"/>
        <v>16900000</v>
      </c>
      <c r="N198" s="234">
        <f t="shared" si="318"/>
        <v>5970900000</v>
      </c>
      <c r="O198" s="234">
        <f t="shared" si="318"/>
        <v>190600000</v>
      </c>
      <c r="P198" s="234">
        <f t="shared" si="318"/>
        <v>190600000</v>
      </c>
      <c r="Q198" s="234">
        <f t="shared" si="318"/>
        <v>29843000</v>
      </c>
      <c r="R198" s="234">
        <f t="shared" si="318"/>
        <v>29843000</v>
      </c>
      <c r="S198" s="234">
        <f t="shared" si="318"/>
        <v>0</v>
      </c>
      <c r="T198" s="234">
        <f t="shared" si="318"/>
        <v>0</v>
      </c>
      <c r="U198" s="234">
        <f t="shared" si="318"/>
        <v>0</v>
      </c>
      <c r="V198" s="234">
        <f t="shared" si="318"/>
        <v>0</v>
      </c>
      <c r="W198" s="234">
        <f t="shared" si="318"/>
        <v>0</v>
      </c>
      <c r="X198" s="234">
        <f t="shared" si="318"/>
        <v>0</v>
      </c>
      <c r="Y198" s="234">
        <f t="shared" si="318"/>
        <v>0</v>
      </c>
      <c r="Z198" s="234">
        <f t="shared" si="318"/>
        <v>0</v>
      </c>
      <c r="AA198" s="234">
        <f t="shared" si="318"/>
        <v>0</v>
      </c>
      <c r="AB198" s="234">
        <f t="shared" si="318"/>
        <v>0</v>
      </c>
      <c r="AC198" s="234">
        <f t="shared" si="318"/>
        <v>0</v>
      </c>
      <c r="AD198" s="234">
        <f t="shared" si="318"/>
        <v>0</v>
      </c>
      <c r="AE198" s="234">
        <f t="shared" si="318"/>
        <v>395689270</v>
      </c>
      <c r="AF198" s="234">
        <f t="shared" si="318"/>
        <v>6349689270</v>
      </c>
      <c r="AG198" s="234">
        <f t="shared" si="318"/>
        <v>0</v>
      </c>
      <c r="AH198" s="234">
        <f t="shared" si="318"/>
        <v>0</v>
      </c>
      <c r="AI198" s="234">
        <f t="shared" si="318"/>
        <v>0</v>
      </c>
      <c r="AJ198" s="234">
        <f t="shared" si="318"/>
        <v>20167700000</v>
      </c>
      <c r="AK198" s="234">
        <f t="shared" si="318"/>
        <v>5613803289</v>
      </c>
      <c r="AL198" s="234">
        <f t="shared" si="318"/>
        <v>803483620</v>
      </c>
      <c r="AM198" s="234">
        <f t="shared" si="318"/>
        <v>1188756854</v>
      </c>
      <c r="AN198" s="234">
        <f t="shared" si="318"/>
        <v>1070030023</v>
      </c>
      <c r="AO198" s="234">
        <f t="shared" si="318"/>
        <v>863787100</v>
      </c>
      <c r="AP198" s="234">
        <f t="shared" si="318"/>
        <v>4104070369</v>
      </c>
      <c r="AQ198" s="234">
        <f t="shared" si="318"/>
        <v>0</v>
      </c>
      <c r="AR198" s="234">
        <f t="shared" si="318"/>
        <v>0</v>
      </c>
      <c r="AS198" s="234">
        <f t="shared" si="318"/>
        <v>0</v>
      </c>
      <c r="AT198" s="234">
        <f t="shared" si="318"/>
        <v>0</v>
      </c>
      <c r="AU198" s="234">
        <f t="shared" si="318"/>
        <v>0</v>
      </c>
      <c r="AV198" s="234">
        <f t="shared" si="318"/>
        <v>0</v>
      </c>
      <c r="AW198" s="234">
        <f t="shared" si="318"/>
        <v>13643931255</v>
      </c>
      <c r="AX198" s="234">
        <f t="shared" si="318"/>
        <v>2735968000</v>
      </c>
      <c r="AY198" s="234">
        <f t="shared" si="318"/>
        <v>436840219</v>
      </c>
      <c r="AZ198" s="234">
        <f t="shared" si="318"/>
        <v>624087350</v>
      </c>
      <c r="BA198" s="234">
        <f t="shared" si="318"/>
        <v>615136295</v>
      </c>
      <c r="BB198" s="234">
        <f t="shared" si="318"/>
        <v>725696091</v>
      </c>
      <c r="BC198" s="234">
        <f t="shared" si="318"/>
        <v>3071562430.7600002</v>
      </c>
      <c r="BD198" s="234">
        <f t="shared" si="318"/>
        <v>0</v>
      </c>
      <c r="BE198" s="234">
        <f t="shared" si="318"/>
        <v>0</v>
      </c>
      <c r="BF198" s="234">
        <f t="shared" si="318"/>
        <v>0</v>
      </c>
      <c r="BG198" s="234">
        <f t="shared" si="318"/>
        <v>0</v>
      </c>
      <c r="BH198" s="234">
        <f t="shared" si="318"/>
        <v>0</v>
      </c>
      <c r="BI198" s="234">
        <f t="shared" si="318"/>
        <v>0</v>
      </c>
      <c r="BJ198" s="234">
        <f t="shared" si="318"/>
        <v>8209290385.7600002</v>
      </c>
      <c r="BK198" s="234">
        <f t="shared" si="318"/>
        <v>118783915</v>
      </c>
      <c r="BL198" s="234">
        <f t="shared" si="318"/>
        <v>759073967</v>
      </c>
      <c r="BM198" s="234">
        <f t="shared" si="318"/>
        <v>431517311</v>
      </c>
      <c r="BN198" s="234">
        <f t="shared" si="318"/>
        <v>420198661</v>
      </c>
      <c r="BO198" s="234">
        <f t="shared" si="318"/>
        <v>373043729</v>
      </c>
      <c r="BP198" s="234">
        <f t="shared" si="318"/>
        <v>689377258</v>
      </c>
      <c r="BQ198" s="234">
        <f t="shared" ref="BQ198:CN198" si="319">+BQ60</f>
        <v>0</v>
      </c>
      <c r="BR198" s="234">
        <f t="shared" si="319"/>
        <v>0</v>
      </c>
      <c r="BS198" s="234">
        <f t="shared" si="319"/>
        <v>0</v>
      </c>
      <c r="BT198" s="234">
        <f t="shared" si="319"/>
        <v>0</v>
      </c>
      <c r="BU198" s="234">
        <f t="shared" si="319"/>
        <v>0</v>
      </c>
      <c r="BV198" s="234">
        <f t="shared" si="319"/>
        <v>0</v>
      </c>
      <c r="BW198" s="234">
        <f t="shared" si="319"/>
        <v>2791994841</v>
      </c>
      <c r="BX198" s="234">
        <f t="shared" si="319"/>
        <v>117891265</v>
      </c>
      <c r="BY198" s="234">
        <f t="shared" si="319"/>
        <v>759966617</v>
      </c>
      <c r="BZ198" s="234">
        <f t="shared" si="319"/>
        <v>427991311</v>
      </c>
      <c r="CA198" s="234">
        <f t="shared" si="319"/>
        <v>423724661</v>
      </c>
      <c r="CB198" s="234">
        <f t="shared" si="319"/>
        <v>368047159</v>
      </c>
      <c r="CC198" s="234">
        <f t="shared" si="319"/>
        <v>619303705</v>
      </c>
      <c r="CD198" s="234">
        <f t="shared" si="319"/>
        <v>0</v>
      </c>
      <c r="CE198" s="234">
        <f t="shared" si="319"/>
        <v>0</v>
      </c>
      <c r="CF198" s="234">
        <f t="shared" si="319"/>
        <v>0</v>
      </c>
      <c r="CG198" s="234">
        <f t="shared" si="319"/>
        <v>0</v>
      </c>
      <c r="CH198" s="234">
        <f t="shared" si="319"/>
        <v>0</v>
      </c>
      <c r="CI198" s="234">
        <f t="shared" si="319"/>
        <v>0</v>
      </c>
      <c r="CJ198" s="234">
        <f t="shared" si="319"/>
        <v>2716924718</v>
      </c>
      <c r="CK198" s="234">
        <f t="shared" si="319"/>
        <v>6523768745</v>
      </c>
      <c r="CL198" s="234">
        <f t="shared" si="319"/>
        <v>5434640869.2399998</v>
      </c>
      <c r="CM198" s="234">
        <f t="shared" si="319"/>
        <v>5417295544.7600002</v>
      </c>
      <c r="CN198" s="234">
        <f t="shared" si="319"/>
        <v>75070123</v>
      </c>
      <c r="CP198" s="102"/>
      <c r="CQ198" s="102"/>
      <c r="CR198" s="102"/>
      <c r="CS198" s="102"/>
      <c r="CT198" s="102"/>
      <c r="CU198" s="102"/>
      <c r="CV198" s="102"/>
      <c r="CW198" s="102"/>
      <c r="CX198" s="102"/>
      <c r="CY198" s="102"/>
      <c r="CZ198" s="102"/>
      <c r="DA198" s="102"/>
      <c r="DB198" s="102"/>
      <c r="DC198" s="102"/>
      <c r="DD198" s="102"/>
      <c r="DE198" s="102"/>
      <c r="DF198" s="102"/>
      <c r="DG198" s="102"/>
      <c r="DH198" s="102"/>
      <c r="DI198" s="102"/>
      <c r="DJ198" s="102"/>
    </row>
    <row r="199" spans="3:114">
      <c r="D199" s="232">
        <v>10</v>
      </c>
      <c r="E199" s="274" t="s">
        <v>436</v>
      </c>
      <c r="F199" s="234">
        <f t="shared" ref="F199:AI199" si="320">+F144+F148+F151+F154+F155+F159+F161</f>
        <v>151479900000</v>
      </c>
      <c r="G199" s="234">
        <f t="shared" si="320"/>
        <v>0</v>
      </c>
      <c r="H199" s="234">
        <f t="shared" si="320"/>
        <v>0</v>
      </c>
      <c r="I199" s="234">
        <f t="shared" si="320"/>
        <v>0</v>
      </c>
      <c r="J199" s="234">
        <f t="shared" si="320"/>
        <v>0</v>
      </c>
      <c r="K199" s="234">
        <f t="shared" si="320"/>
        <v>0</v>
      </c>
      <c r="L199" s="234">
        <f t="shared" si="320"/>
        <v>0</v>
      </c>
      <c r="M199" s="234">
        <f t="shared" si="320"/>
        <v>4494000000</v>
      </c>
      <c r="N199" s="234">
        <f t="shared" si="320"/>
        <v>33540000000</v>
      </c>
      <c r="O199" s="234">
        <f t="shared" si="320"/>
        <v>0</v>
      </c>
      <c r="P199" s="234">
        <f t="shared" si="320"/>
        <v>0</v>
      </c>
      <c r="Q199" s="234">
        <f t="shared" si="320"/>
        <v>0</v>
      </c>
      <c r="R199" s="234">
        <f t="shared" si="320"/>
        <v>0</v>
      </c>
      <c r="S199" s="234">
        <f t="shared" si="320"/>
        <v>0</v>
      </c>
      <c r="T199" s="234">
        <f t="shared" si="320"/>
        <v>0</v>
      </c>
      <c r="U199" s="234">
        <f t="shared" si="320"/>
        <v>0</v>
      </c>
      <c r="V199" s="234">
        <f t="shared" si="320"/>
        <v>0</v>
      </c>
      <c r="W199" s="234">
        <f t="shared" si="320"/>
        <v>0</v>
      </c>
      <c r="X199" s="234">
        <f t="shared" si="320"/>
        <v>0</v>
      </c>
      <c r="Y199" s="234">
        <f t="shared" si="320"/>
        <v>0</v>
      </c>
      <c r="Z199" s="234">
        <f t="shared" si="320"/>
        <v>0</v>
      </c>
      <c r="AA199" s="234">
        <f t="shared" si="320"/>
        <v>0</v>
      </c>
      <c r="AB199" s="234">
        <f t="shared" si="320"/>
        <v>0</v>
      </c>
      <c r="AC199" s="234">
        <f t="shared" si="320"/>
        <v>0</v>
      </c>
      <c r="AD199" s="234">
        <f t="shared" si="320"/>
        <v>0</v>
      </c>
      <c r="AE199" s="234">
        <f t="shared" si="320"/>
        <v>4494000000</v>
      </c>
      <c r="AF199" s="234">
        <f t="shared" si="320"/>
        <v>33540000000</v>
      </c>
      <c r="AG199" s="234">
        <f t="shared" si="320"/>
        <v>0</v>
      </c>
      <c r="AH199" s="234">
        <f t="shared" si="320"/>
        <v>0</v>
      </c>
      <c r="AI199" s="234">
        <f t="shared" si="320"/>
        <v>0</v>
      </c>
      <c r="AJ199" s="234">
        <f t="shared" ref="AJ199:BO199" si="321">+AJ144+AJ148+AJ151+AJ154+AJ155+AJ159+AJ161</f>
        <v>180525900000</v>
      </c>
      <c r="AK199" s="234">
        <f t="shared" si="321"/>
        <v>145757400000</v>
      </c>
      <c r="AL199" s="234">
        <f t="shared" si="321"/>
        <v>21000000</v>
      </c>
      <c r="AM199" s="234">
        <f t="shared" si="321"/>
        <v>500000</v>
      </c>
      <c r="AN199" s="234">
        <f t="shared" si="321"/>
        <v>964184596</v>
      </c>
      <c r="AO199" s="234">
        <f t="shared" si="321"/>
        <v>106578382</v>
      </c>
      <c r="AP199" s="234">
        <f t="shared" si="321"/>
        <v>656450</v>
      </c>
      <c r="AQ199" s="234">
        <f t="shared" si="321"/>
        <v>0</v>
      </c>
      <c r="AR199" s="234">
        <f t="shared" si="321"/>
        <v>0</v>
      </c>
      <c r="AS199" s="234">
        <f t="shared" si="321"/>
        <v>0</v>
      </c>
      <c r="AT199" s="234">
        <f t="shared" si="321"/>
        <v>0</v>
      </c>
      <c r="AU199" s="234">
        <f t="shared" si="321"/>
        <v>0</v>
      </c>
      <c r="AV199" s="234">
        <f t="shared" si="321"/>
        <v>0</v>
      </c>
      <c r="AW199" s="234">
        <f t="shared" si="321"/>
        <v>146850319428</v>
      </c>
      <c r="AX199" s="234">
        <f t="shared" si="321"/>
        <v>140004886648</v>
      </c>
      <c r="AY199" s="234">
        <f t="shared" si="321"/>
        <v>1325034994</v>
      </c>
      <c r="AZ199" s="234">
        <f t="shared" si="321"/>
        <v>223993544</v>
      </c>
      <c r="BA199" s="234">
        <f t="shared" si="321"/>
        <v>592433336</v>
      </c>
      <c r="BB199" s="234">
        <f t="shared" si="321"/>
        <v>180418559</v>
      </c>
      <c r="BC199" s="234">
        <f t="shared" si="321"/>
        <v>1103568382</v>
      </c>
      <c r="BD199" s="234">
        <f t="shared" si="321"/>
        <v>0</v>
      </c>
      <c r="BE199" s="234">
        <f t="shared" si="321"/>
        <v>0</v>
      </c>
      <c r="BF199" s="234">
        <f t="shared" si="321"/>
        <v>0</v>
      </c>
      <c r="BG199" s="234">
        <f t="shared" si="321"/>
        <v>0</v>
      </c>
      <c r="BH199" s="234">
        <f t="shared" si="321"/>
        <v>0</v>
      </c>
      <c r="BI199" s="234">
        <f t="shared" si="321"/>
        <v>0</v>
      </c>
      <c r="BJ199" s="234">
        <f t="shared" si="321"/>
        <v>143430335463</v>
      </c>
      <c r="BK199" s="234">
        <f t="shared" si="321"/>
        <v>0</v>
      </c>
      <c r="BL199" s="234">
        <f t="shared" si="321"/>
        <v>12956599936</v>
      </c>
      <c r="BM199" s="234">
        <f t="shared" si="321"/>
        <v>16052708828</v>
      </c>
      <c r="BN199" s="234">
        <f t="shared" si="321"/>
        <v>15998624876</v>
      </c>
      <c r="BO199" s="234">
        <f t="shared" si="321"/>
        <v>16125761667</v>
      </c>
      <c r="BP199" s="234">
        <f t="shared" ref="BP199:CN199" si="322">+BP144+BP148+BP151+BP154+BP155+BP159+BP161</f>
        <v>16032503335</v>
      </c>
      <c r="BQ199" s="234">
        <f t="shared" si="322"/>
        <v>0</v>
      </c>
      <c r="BR199" s="234">
        <f t="shared" si="322"/>
        <v>0</v>
      </c>
      <c r="BS199" s="234">
        <f t="shared" si="322"/>
        <v>0</v>
      </c>
      <c r="BT199" s="234">
        <f t="shared" si="322"/>
        <v>0</v>
      </c>
      <c r="BU199" s="234">
        <f t="shared" si="322"/>
        <v>0</v>
      </c>
      <c r="BV199" s="234">
        <f t="shared" si="322"/>
        <v>0</v>
      </c>
      <c r="BW199" s="234">
        <f t="shared" si="322"/>
        <v>77166198642</v>
      </c>
      <c r="BX199" s="234">
        <f t="shared" si="322"/>
        <v>0</v>
      </c>
      <c r="BY199" s="234">
        <f t="shared" si="322"/>
        <v>12956599936</v>
      </c>
      <c r="BZ199" s="234">
        <f t="shared" si="322"/>
        <v>16052708828</v>
      </c>
      <c r="CA199" s="234">
        <f t="shared" si="322"/>
        <v>15998624876</v>
      </c>
      <c r="CB199" s="234">
        <f t="shared" si="322"/>
        <v>16125761667</v>
      </c>
      <c r="CC199" s="234">
        <f t="shared" si="322"/>
        <v>16032503335</v>
      </c>
      <c r="CD199" s="234">
        <f t="shared" si="322"/>
        <v>0</v>
      </c>
      <c r="CE199" s="234">
        <f t="shared" si="322"/>
        <v>0</v>
      </c>
      <c r="CF199" s="234">
        <f t="shared" si="322"/>
        <v>0</v>
      </c>
      <c r="CG199" s="234">
        <f t="shared" si="322"/>
        <v>0</v>
      </c>
      <c r="CH199" s="234">
        <f t="shared" si="322"/>
        <v>0</v>
      </c>
      <c r="CI199" s="234">
        <f t="shared" si="322"/>
        <v>0</v>
      </c>
      <c r="CJ199" s="234">
        <f t="shared" si="322"/>
        <v>77166198642</v>
      </c>
      <c r="CK199" s="234">
        <f t="shared" si="322"/>
        <v>33675580572</v>
      </c>
      <c r="CL199" s="234">
        <f t="shared" si="322"/>
        <v>3419983965</v>
      </c>
      <c r="CM199" s="234">
        <f t="shared" si="322"/>
        <v>66264136821</v>
      </c>
      <c r="CN199" s="234">
        <f t="shared" si="322"/>
        <v>0</v>
      </c>
      <c r="CP199" s="102"/>
      <c r="CQ199" s="102"/>
      <c r="CR199" s="102"/>
      <c r="CS199" s="102"/>
      <c r="CT199" s="102"/>
      <c r="CU199" s="102"/>
      <c r="CV199" s="102"/>
      <c r="CW199" s="102"/>
      <c r="CX199" s="102"/>
      <c r="CY199" s="102"/>
      <c r="CZ199" s="102"/>
      <c r="DA199" s="102"/>
      <c r="DB199" s="102"/>
      <c r="DC199" s="102"/>
      <c r="DD199" s="102"/>
      <c r="DE199" s="102"/>
      <c r="DF199" s="102"/>
      <c r="DG199" s="102"/>
      <c r="DH199" s="102"/>
      <c r="DI199" s="102"/>
      <c r="DJ199" s="102"/>
    </row>
    <row r="200" spans="3:114">
      <c r="D200" s="232">
        <v>11</v>
      </c>
      <c r="E200" s="274" t="s">
        <v>436</v>
      </c>
      <c r="F200" s="234">
        <f t="shared" ref="F200:AI200" si="323">+F145+F152</f>
        <v>560000000</v>
      </c>
      <c r="G200" s="234">
        <f t="shared" si="323"/>
        <v>0</v>
      </c>
      <c r="H200" s="234">
        <f t="shared" si="323"/>
        <v>0</v>
      </c>
      <c r="I200" s="234">
        <f t="shared" si="323"/>
        <v>0</v>
      </c>
      <c r="J200" s="234">
        <f t="shared" si="323"/>
        <v>0</v>
      </c>
      <c r="K200" s="234">
        <f t="shared" si="323"/>
        <v>0</v>
      </c>
      <c r="L200" s="234">
        <f t="shared" si="323"/>
        <v>0</v>
      </c>
      <c r="M200" s="234">
        <f t="shared" si="323"/>
        <v>0</v>
      </c>
      <c r="N200" s="234">
        <f t="shared" si="323"/>
        <v>0</v>
      </c>
      <c r="O200" s="234">
        <f t="shared" si="323"/>
        <v>0</v>
      </c>
      <c r="P200" s="234">
        <f t="shared" si="323"/>
        <v>0</v>
      </c>
      <c r="Q200" s="234">
        <f t="shared" si="323"/>
        <v>0</v>
      </c>
      <c r="R200" s="234">
        <f t="shared" si="323"/>
        <v>0</v>
      </c>
      <c r="S200" s="234">
        <f t="shared" si="323"/>
        <v>0</v>
      </c>
      <c r="T200" s="234">
        <f t="shared" si="323"/>
        <v>0</v>
      </c>
      <c r="U200" s="234">
        <f t="shared" si="323"/>
        <v>0</v>
      </c>
      <c r="V200" s="234">
        <f t="shared" si="323"/>
        <v>0</v>
      </c>
      <c r="W200" s="234">
        <f t="shared" si="323"/>
        <v>0</v>
      </c>
      <c r="X200" s="234">
        <f t="shared" si="323"/>
        <v>0</v>
      </c>
      <c r="Y200" s="234">
        <f t="shared" si="323"/>
        <v>0</v>
      </c>
      <c r="Z200" s="234">
        <f t="shared" si="323"/>
        <v>0</v>
      </c>
      <c r="AA200" s="234">
        <f t="shared" si="323"/>
        <v>0</v>
      </c>
      <c r="AB200" s="234">
        <f t="shared" si="323"/>
        <v>0</v>
      </c>
      <c r="AC200" s="234">
        <f t="shared" si="323"/>
        <v>0</v>
      </c>
      <c r="AD200" s="234">
        <f t="shared" si="323"/>
        <v>0</v>
      </c>
      <c r="AE200" s="234">
        <f t="shared" si="323"/>
        <v>0</v>
      </c>
      <c r="AF200" s="234">
        <f t="shared" si="323"/>
        <v>0</v>
      </c>
      <c r="AG200" s="234">
        <f t="shared" si="323"/>
        <v>0</v>
      </c>
      <c r="AH200" s="234">
        <f t="shared" si="323"/>
        <v>0</v>
      </c>
      <c r="AI200" s="234">
        <f t="shared" si="323"/>
        <v>0</v>
      </c>
      <c r="AJ200" s="234">
        <f t="shared" ref="AJ200:BO200" si="324">+AJ145+AJ152</f>
        <v>560000000</v>
      </c>
      <c r="AK200" s="234">
        <f t="shared" si="324"/>
        <v>0</v>
      </c>
      <c r="AL200" s="234">
        <f t="shared" si="324"/>
        <v>0</v>
      </c>
      <c r="AM200" s="234">
        <f t="shared" si="324"/>
        <v>0</v>
      </c>
      <c r="AN200" s="234">
        <f t="shared" si="324"/>
        <v>0</v>
      </c>
      <c r="AO200" s="234">
        <f t="shared" si="324"/>
        <v>0</v>
      </c>
      <c r="AP200" s="234">
        <f t="shared" si="324"/>
        <v>0</v>
      </c>
      <c r="AQ200" s="234">
        <f t="shared" si="324"/>
        <v>0</v>
      </c>
      <c r="AR200" s="234">
        <f t="shared" si="324"/>
        <v>0</v>
      </c>
      <c r="AS200" s="234">
        <f t="shared" si="324"/>
        <v>0</v>
      </c>
      <c r="AT200" s="234">
        <f t="shared" si="324"/>
        <v>0</v>
      </c>
      <c r="AU200" s="234">
        <f t="shared" si="324"/>
        <v>0</v>
      </c>
      <c r="AV200" s="234">
        <f t="shared" si="324"/>
        <v>0</v>
      </c>
      <c r="AW200" s="234">
        <f t="shared" si="324"/>
        <v>0</v>
      </c>
      <c r="AX200" s="234">
        <f t="shared" si="324"/>
        <v>0</v>
      </c>
      <c r="AY200" s="234">
        <f t="shared" si="324"/>
        <v>0</v>
      </c>
      <c r="AZ200" s="234">
        <f t="shared" si="324"/>
        <v>0</v>
      </c>
      <c r="BA200" s="234">
        <f t="shared" si="324"/>
        <v>0</v>
      </c>
      <c r="BB200" s="234">
        <f t="shared" si="324"/>
        <v>0</v>
      </c>
      <c r="BC200" s="234">
        <f t="shared" si="324"/>
        <v>0</v>
      </c>
      <c r="BD200" s="234">
        <f t="shared" si="324"/>
        <v>0</v>
      </c>
      <c r="BE200" s="234">
        <f t="shared" si="324"/>
        <v>0</v>
      </c>
      <c r="BF200" s="234">
        <f t="shared" si="324"/>
        <v>0</v>
      </c>
      <c r="BG200" s="234">
        <f t="shared" si="324"/>
        <v>0</v>
      </c>
      <c r="BH200" s="234">
        <f t="shared" si="324"/>
        <v>0</v>
      </c>
      <c r="BI200" s="234">
        <f t="shared" si="324"/>
        <v>0</v>
      </c>
      <c r="BJ200" s="234">
        <f t="shared" si="324"/>
        <v>0</v>
      </c>
      <c r="BK200" s="234">
        <f t="shared" si="324"/>
        <v>0</v>
      </c>
      <c r="BL200" s="234">
        <f t="shared" si="324"/>
        <v>0</v>
      </c>
      <c r="BM200" s="234">
        <f t="shared" si="324"/>
        <v>0</v>
      </c>
      <c r="BN200" s="234">
        <f t="shared" si="324"/>
        <v>0</v>
      </c>
      <c r="BO200" s="234">
        <f t="shared" si="324"/>
        <v>0</v>
      </c>
      <c r="BP200" s="234">
        <f t="shared" ref="BP200:CN200" si="325">+BP145+BP152</f>
        <v>0</v>
      </c>
      <c r="BQ200" s="234">
        <f t="shared" si="325"/>
        <v>0</v>
      </c>
      <c r="BR200" s="234">
        <f t="shared" si="325"/>
        <v>0</v>
      </c>
      <c r="BS200" s="234">
        <f t="shared" si="325"/>
        <v>0</v>
      </c>
      <c r="BT200" s="234">
        <f t="shared" si="325"/>
        <v>0</v>
      </c>
      <c r="BU200" s="234">
        <f t="shared" si="325"/>
        <v>0</v>
      </c>
      <c r="BV200" s="234">
        <f t="shared" si="325"/>
        <v>0</v>
      </c>
      <c r="BW200" s="234">
        <f t="shared" si="325"/>
        <v>0</v>
      </c>
      <c r="BX200" s="234">
        <f t="shared" si="325"/>
        <v>0</v>
      </c>
      <c r="BY200" s="234">
        <f t="shared" si="325"/>
        <v>0</v>
      </c>
      <c r="BZ200" s="234">
        <f t="shared" si="325"/>
        <v>0</v>
      </c>
      <c r="CA200" s="234">
        <f t="shared" si="325"/>
        <v>0</v>
      </c>
      <c r="CB200" s="234">
        <f t="shared" si="325"/>
        <v>0</v>
      </c>
      <c r="CC200" s="234">
        <f t="shared" si="325"/>
        <v>0</v>
      </c>
      <c r="CD200" s="234">
        <f t="shared" si="325"/>
        <v>0</v>
      </c>
      <c r="CE200" s="234">
        <f t="shared" si="325"/>
        <v>0</v>
      </c>
      <c r="CF200" s="234">
        <f t="shared" si="325"/>
        <v>0</v>
      </c>
      <c r="CG200" s="234">
        <f t="shared" si="325"/>
        <v>0</v>
      </c>
      <c r="CH200" s="234">
        <f t="shared" si="325"/>
        <v>0</v>
      </c>
      <c r="CI200" s="234">
        <f t="shared" si="325"/>
        <v>0</v>
      </c>
      <c r="CJ200" s="234">
        <f t="shared" si="325"/>
        <v>0</v>
      </c>
      <c r="CK200" s="234">
        <f t="shared" si="325"/>
        <v>560000000</v>
      </c>
      <c r="CL200" s="234">
        <f t="shared" si="325"/>
        <v>0</v>
      </c>
      <c r="CM200" s="234">
        <f t="shared" si="325"/>
        <v>0</v>
      </c>
      <c r="CN200" s="234">
        <f t="shared" si="325"/>
        <v>0</v>
      </c>
      <c r="CP200" s="102"/>
      <c r="CQ200" s="102"/>
      <c r="CR200" s="102"/>
      <c r="CS200" s="102"/>
      <c r="CT200" s="102"/>
      <c r="CU200" s="102"/>
      <c r="CV200" s="102"/>
      <c r="CW200" s="102"/>
      <c r="CX200" s="102"/>
      <c r="CY200" s="102"/>
      <c r="CZ200" s="102"/>
      <c r="DA200" s="102"/>
      <c r="DB200" s="102"/>
      <c r="DC200" s="102"/>
      <c r="DD200" s="102"/>
      <c r="DE200" s="102"/>
      <c r="DF200" s="102"/>
      <c r="DG200" s="102"/>
      <c r="DH200" s="102"/>
      <c r="DI200" s="102"/>
      <c r="DJ200" s="102"/>
    </row>
    <row r="201" spans="3:114">
      <c r="D201" s="232">
        <v>16</v>
      </c>
      <c r="E201" s="274" t="s">
        <v>436</v>
      </c>
      <c r="F201" s="234">
        <f t="shared" ref="F201:AI201" si="326">+F156+F160</f>
        <v>64195000000</v>
      </c>
      <c r="G201" s="234">
        <f t="shared" si="326"/>
        <v>0</v>
      </c>
      <c r="H201" s="234">
        <f t="shared" si="326"/>
        <v>0</v>
      </c>
      <c r="I201" s="234">
        <f t="shared" si="326"/>
        <v>0</v>
      </c>
      <c r="J201" s="234">
        <f t="shared" si="326"/>
        <v>0</v>
      </c>
      <c r="K201" s="234">
        <f t="shared" si="326"/>
        <v>0</v>
      </c>
      <c r="L201" s="234">
        <f t="shared" si="326"/>
        <v>0</v>
      </c>
      <c r="M201" s="234">
        <f t="shared" si="326"/>
        <v>0</v>
      </c>
      <c r="N201" s="234">
        <f t="shared" si="326"/>
        <v>0</v>
      </c>
      <c r="O201" s="234">
        <f t="shared" si="326"/>
        <v>0</v>
      </c>
      <c r="P201" s="234">
        <f t="shared" si="326"/>
        <v>0</v>
      </c>
      <c r="Q201" s="234">
        <f t="shared" si="326"/>
        <v>0</v>
      </c>
      <c r="R201" s="234">
        <f t="shared" si="326"/>
        <v>0</v>
      </c>
      <c r="S201" s="234">
        <f t="shared" si="326"/>
        <v>0</v>
      </c>
      <c r="T201" s="234">
        <f t="shared" si="326"/>
        <v>0</v>
      </c>
      <c r="U201" s="234">
        <f t="shared" si="326"/>
        <v>0</v>
      </c>
      <c r="V201" s="234">
        <f t="shared" si="326"/>
        <v>0</v>
      </c>
      <c r="W201" s="234">
        <f t="shared" si="326"/>
        <v>0</v>
      </c>
      <c r="X201" s="234">
        <f t="shared" si="326"/>
        <v>0</v>
      </c>
      <c r="Y201" s="234">
        <f t="shared" si="326"/>
        <v>0</v>
      </c>
      <c r="Z201" s="234">
        <f t="shared" si="326"/>
        <v>0</v>
      </c>
      <c r="AA201" s="234">
        <f t="shared" si="326"/>
        <v>0</v>
      </c>
      <c r="AB201" s="234">
        <f t="shared" si="326"/>
        <v>0</v>
      </c>
      <c r="AC201" s="234">
        <f t="shared" si="326"/>
        <v>0</v>
      </c>
      <c r="AD201" s="234">
        <f t="shared" si="326"/>
        <v>0</v>
      </c>
      <c r="AE201" s="234">
        <f t="shared" si="326"/>
        <v>0</v>
      </c>
      <c r="AF201" s="234">
        <f t="shared" si="326"/>
        <v>0</v>
      </c>
      <c r="AG201" s="234">
        <f t="shared" si="326"/>
        <v>0</v>
      </c>
      <c r="AH201" s="234">
        <f t="shared" si="326"/>
        <v>0</v>
      </c>
      <c r="AI201" s="234">
        <f t="shared" si="326"/>
        <v>0</v>
      </c>
      <c r="AJ201" s="234">
        <f t="shared" ref="AJ201:BO201" si="327">+AJ156+AJ160</f>
        <v>64195000000</v>
      </c>
      <c r="AK201" s="234">
        <f t="shared" si="327"/>
        <v>11243187168</v>
      </c>
      <c r="AL201" s="234">
        <f t="shared" si="327"/>
        <v>2115126096</v>
      </c>
      <c r="AM201" s="234">
        <f t="shared" si="327"/>
        <v>710607567</v>
      </c>
      <c r="AN201" s="234">
        <f t="shared" si="327"/>
        <v>1436450279</v>
      </c>
      <c r="AO201" s="234">
        <f t="shared" si="327"/>
        <v>57765814</v>
      </c>
      <c r="AP201" s="234">
        <f t="shared" si="327"/>
        <v>98651793</v>
      </c>
      <c r="AQ201" s="234">
        <f t="shared" si="327"/>
        <v>0</v>
      </c>
      <c r="AR201" s="234">
        <f t="shared" si="327"/>
        <v>0</v>
      </c>
      <c r="AS201" s="234">
        <f t="shared" si="327"/>
        <v>0</v>
      </c>
      <c r="AT201" s="234">
        <f t="shared" si="327"/>
        <v>0</v>
      </c>
      <c r="AU201" s="234">
        <f t="shared" si="327"/>
        <v>0</v>
      </c>
      <c r="AV201" s="234">
        <f t="shared" si="327"/>
        <v>0</v>
      </c>
      <c r="AW201" s="234">
        <f t="shared" si="327"/>
        <v>15661788717</v>
      </c>
      <c r="AX201" s="234">
        <f t="shared" si="327"/>
        <v>92916677</v>
      </c>
      <c r="AY201" s="234">
        <f t="shared" si="327"/>
        <v>4106145380</v>
      </c>
      <c r="AZ201" s="234">
        <f t="shared" si="327"/>
        <v>596398127</v>
      </c>
      <c r="BA201" s="234">
        <f t="shared" si="327"/>
        <v>8928120293</v>
      </c>
      <c r="BB201" s="234">
        <f t="shared" si="327"/>
        <v>952691161</v>
      </c>
      <c r="BC201" s="234">
        <f t="shared" si="327"/>
        <v>588551845</v>
      </c>
      <c r="BD201" s="234">
        <f t="shared" si="327"/>
        <v>0</v>
      </c>
      <c r="BE201" s="234">
        <f t="shared" si="327"/>
        <v>0</v>
      </c>
      <c r="BF201" s="234">
        <f t="shared" si="327"/>
        <v>0</v>
      </c>
      <c r="BG201" s="234">
        <f t="shared" si="327"/>
        <v>0</v>
      </c>
      <c r="BH201" s="234">
        <f t="shared" si="327"/>
        <v>0</v>
      </c>
      <c r="BI201" s="234">
        <f t="shared" si="327"/>
        <v>0</v>
      </c>
      <c r="BJ201" s="234">
        <f t="shared" si="327"/>
        <v>15264823483</v>
      </c>
      <c r="BK201" s="234">
        <f t="shared" si="327"/>
        <v>3400000</v>
      </c>
      <c r="BL201" s="234">
        <f t="shared" si="327"/>
        <v>1862580718</v>
      </c>
      <c r="BM201" s="234">
        <f t="shared" si="327"/>
        <v>2615834317</v>
      </c>
      <c r="BN201" s="234">
        <f t="shared" si="327"/>
        <v>6442940359</v>
      </c>
      <c r="BO201" s="234">
        <f t="shared" si="327"/>
        <v>3612295447</v>
      </c>
      <c r="BP201" s="234">
        <f t="shared" ref="BP201:CN201" si="328">+BP156+BP160</f>
        <v>461562545</v>
      </c>
      <c r="BQ201" s="234">
        <f t="shared" si="328"/>
        <v>0</v>
      </c>
      <c r="BR201" s="234">
        <f t="shared" si="328"/>
        <v>0</v>
      </c>
      <c r="BS201" s="234">
        <f t="shared" si="328"/>
        <v>0</v>
      </c>
      <c r="BT201" s="234">
        <f t="shared" si="328"/>
        <v>0</v>
      </c>
      <c r="BU201" s="234">
        <f t="shared" si="328"/>
        <v>0</v>
      </c>
      <c r="BV201" s="234">
        <f t="shared" si="328"/>
        <v>0</v>
      </c>
      <c r="BW201" s="234">
        <f t="shared" si="328"/>
        <v>14998613386</v>
      </c>
      <c r="BX201" s="234">
        <f t="shared" si="328"/>
        <v>3400000</v>
      </c>
      <c r="BY201" s="234">
        <f t="shared" si="328"/>
        <v>166029558</v>
      </c>
      <c r="BZ201" s="234">
        <f t="shared" si="328"/>
        <v>3977094171</v>
      </c>
      <c r="CA201" s="234">
        <f t="shared" si="328"/>
        <v>526738833</v>
      </c>
      <c r="CB201" s="234">
        <f t="shared" si="328"/>
        <v>8912616220</v>
      </c>
      <c r="CC201" s="234">
        <f t="shared" si="328"/>
        <v>1165183978</v>
      </c>
      <c r="CD201" s="234">
        <f t="shared" si="328"/>
        <v>0</v>
      </c>
      <c r="CE201" s="234">
        <f t="shared" si="328"/>
        <v>0</v>
      </c>
      <c r="CF201" s="234">
        <f t="shared" si="328"/>
        <v>0</v>
      </c>
      <c r="CG201" s="234">
        <f t="shared" si="328"/>
        <v>0</v>
      </c>
      <c r="CH201" s="234">
        <f t="shared" si="328"/>
        <v>0</v>
      </c>
      <c r="CI201" s="234">
        <f t="shared" si="328"/>
        <v>0</v>
      </c>
      <c r="CJ201" s="234">
        <f t="shared" si="328"/>
        <v>14751062760</v>
      </c>
      <c r="CK201" s="234">
        <f t="shared" si="328"/>
        <v>48533211283</v>
      </c>
      <c r="CL201" s="234">
        <f t="shared" si="328"/>
        <v>396965234</v>
      </c>
      <c r="CM201" s="234">
        <f t="shared" si="328"/>
        <v>266210097</v>
      </c>
      <c r="CN201" s="234">
        <f t="shared" si="328"/>
        <v>247550626</v>
      </c>
      <c r="CP201" s="102"/>
      <c r="CQ201" s="102"/>
      <c r="CR201" s="102"/>
      <c r="CS201" s="102"/>
      <c r="CT201" s="102"/>
      <c r="CU201" s="102"/>
      <c r="CV201" s="102"/>
      <c r="CW201" s="102"/>
      <c r="CX201" s="102"/>
      <c r="CY201" s="102"/>
      <c r="CZ201" s="102"/>
      <c r="DA201" s="102"/>
      <c r="DB201" s="102"/>
      <c r="DC201" s="102"/>
      <c r="DD201" s="102"/>
      <c r="DE201" s="102"/>
      <c r="DF201" s="102"/>
      <c r="DG201" s="102"/>
      <c r="DH201" s="102"/>
      <c r="DI201" s="102"/>
      <c r="DJ201" s="102"/>
    </row>
    <row r="202" spans="3:114">
      <c r="D202" s="232">
        <v>10</v>
      </c>
      <c r="E202" s="275" t="s">
        <v>437</v>
      </c>
      <c r="F202" s="234">
        <f>+F164+F165+F167+F168+F169+F172+F173+F174+F178+F179+F180+F181+F184+F175</f>
        <v>34821000000</v>
      </c>
      <c r="G202" s="234">
        <f t="shared" ref="G202:BR202" si="329">+G164+G165+G167+G168+G169+G172+G173+G174+G178+G179+G180+G181+G184+G175</f>
        <v>0</v>
      </c>
      <c r="H202" s="234">
        <f t="shared" si="329"/>
        <v>0</v>
      </c>
      <c r="I202" s="234">
        <f t="shared" si="329"/>
        <v>0</v>
      </c>
      <c r="J202" s="234">
        <f t="shared" si="329"/>
        <v>0</v>
      </c>
      <c r="K202" s="234">
        <f t="shared" si="329"/>
        <v>0</v>
      </c>
      <c r="L202" s="234">
        <f t="shared" si="329"/>
        <v>0</v>
      </c>
      <c r="M202" s="234">
        <f t="shared" si="329"/>
        <v>0</v>
      </c>
      <c r="N202" s="234">
        <f t="shared" si="329"/>
        <v>0</v>
      </c>
      <c r="O202" s="234">
        <f t="shared" si="329"/>
        <v>0</v>
      </c>
      <c r="P202" s="234">
        <f t="shared" si="329"/>
        <v>0</v>
      </c>
      <c r="Q202" s="234">
        <f t="shared" si="329"/>
        <v>0</v>
      </c>
      <c r="R202" s="234">
        <f t="shared" si="329"/>
        <v>0</v>
      </c>
      <c r="S202" s="234">
        <f t="shared" si="329"/>
        <v>0</v>
      </c>
      <c r="T202" s="234">
        <f t="shared" si="329"/>
        <v>0</v>
      </c>
      <c r="U202" s="234">
        <f t="shared" si="329"/>
        <v>0</v>
      </c>
      <c r="V202" s="234">
        <f t="shared" si="329"/>
        <v>0</v>
      </c>
      <c r="W202" s="234">
        <f t="shared" si="329"/>
        <v>0</v>
      </c>
      <c r="X202" s="234">
        <f t="shared" si="329"/>
        <v>0</v>
      </c>
      <c r="Y202" s="234">
        <f t="shared" si="329"/>
        <v>0</v>
      </c>
      <c r="Z202" s="234">
        <f t="shared" si="329"/>
        <v>0</v>
      </c>
      <c r="AA202" s="234">
        <f t="shared" si="329"/>
        <v>0</v>
      </c>
      <c r="AB202" s="234">
        <f t="shared" si="329"/>
        <v>0</v>
      </c>
      <c r="AC202" s="234">
        <f t="shared" si="329"/>
        <v>0</v>
      </c>
      <c r="AD202" s="234">
        <f t="shared" si="329"/>
        <v>0</v>
      </c>
      <c r="AE202" s="234">
        <f t="shared" si="329"/>
        <v>0</v>
      </c>
      <c r="AF202" s="234">
        <f t="shared" si="329"/>
        <v>0</v>
      </c>
      <c r="AG202" s="234">
        <f t="shared" si="329"/>
        <v>3920126780</v>
      </c>
      <c r="AH202" s="234">
        <f t="shared" si="329"/>
        <v>0</v>
      </c>
      <c r="AI202" s="234">
        <f t="shared" si="329"/>
        <v>0</v>
      </c>
      <c r="AJ202" s="234">
        <f t="shared" si="329"/>
        <v>29983323220</v>
      </c>
      <c r="AK202" s="234">
        <f t="shared" si="329"/>
        <v>6648208171</v>
      </c>
      <c r="AL202" s="234">
        <f t="shared" si="329"/>
        <v>3949991601</v>
      </c>
      <c r="AM202" s="234">
        <f t="shared" si="329"/>
        <v>991261686</v>
      </c>
      <c r="AN202" s="234">
        <f t="shared" si="329"/>
        <v>513429648</v>
      </c>
      <c r="AO202" s="234">
        <f t="shared" si="329"/>
        <v>748967521</v>
      </c>
      <c r="AP202" s="234">
        <f t="shared" si="329"/>
        <v>199384827</v>
      </c>
      <c r="AQ202" s="234">
        <f t="shared" si="329"/>
        <v>0</v>
      </c>
      <c r="AR202" s="234">
        <f t="shared" si="329"/>
        <v>0</v>
      </c>
      <c r="AS202" s="234">
        <f t="shared" si="329"/>
        <v>0</v>
      </c>
      <c r="AT202" s="234">
        <f t="shared" si="329"/>
        <v>0</v>
      </c>
      <c r="AU202" s="234">
        <f t="shared" si="329"/>
        <v>0</v>
      </c>
      <c r="AV202" s="234">
        <f t="shared" si="329"/>
        <v>0</v>
      </c>
      <c r="AW202" s="234">
        <f t="shared" si="329"/>
        <v>13051243454</v>
      </c>
      <c r="AX202" s="234">
        <f t="shared" si="329"/>
        <v>1668791645</v>
      </c>
      <c r="AY202" s="234">
        <f t="shared" si="329"/>
        <v>2827837878</v>
      </c>
      <c r="AZ202" s="234">
        <f t="shared" si="329"/>
        <v>2102797088</v>
      </c>
      <c r="BA202" s="234">
        <f t="shared" si="329"/>
        <v>961034246</v>
      </c>
      <c r="BB202" s="234">
        <f t="shared" si="329"/>
        <v>659169545</v>
      </c>
      <c r="BC202" s="234">
        <f t="shared" si="329"/>
        <v>661358400</v>
      </c>
      <c r="BD202" s="234">
        <f t="shared" si="329"/>
        <v>0</v>
      </c>
      <c r="BE202" s="234">
        <f t="shared" si="329"/>
        <v>0</v>
      </c>
      <c r="BF202" s="234">
        <f t="shared" si="329"/>
        <v>0</v>
      </c>
      <c r="BG202" s="234">
        <f t="shared" si="329"/>
        <v>0</v>
      </c>
      <c r="BH202" s="234">
        <f t="shared" si="329"/>
        <v>0</v>
      </c>
      <c r="BI202" s="234">
        <f t="shared" si="329"/>
        <v>0</v>
      </c>
      <c r="BJ202" s="234">
        <f t="shared" si="329"/>
        <v>8880988802</v>
      </c>
      <c r="BK202" s="234">
        <f t="shared" si="329"/>
        <v>0</v>
      </c>
      <c r="BL202" s="234">
        <f t="shared" si="329"/>
        <v>506293931</v>
      </c>
      <c r="BM202" s="234">
        <f t="shared" si="329"/>
        <v>348481812</v>
      </c>
      <c r="BN202" s="234">
        <f t="shared" si="329"/>
        <v>649452210</v>
      </c>
      <c r="BO202" s="234">
        <f t="shared" si="329"/>
        <v>722881548</v>
      </c>
      <c r="BP202" s="234">
        <f t="shared" si="329"/>
        <v>783067084</v>
      </c>
      <c r="BQ202" s="234">
        <f t="shared" si="329"/>
        <v>0</v>
      </c>
      <c r="BR202" s="234">
        <f t="shared" si="329"/>
        <v>0</v>
      </c>
      <c r="BS202" s="234">
        <f t="shared" ref="BS202:CN202" si="330">+BS164+BS165+BS167+BS168+BS169+BS172+BS173+BS174+BS178+BS179+BS180+BS181+BS184+BS175</f>
        <v>0</v>
      </c>
      <c r="BT202" s="234">
        <f t="shared" si="330"/>
        <v>0</v>
      </c>
      <c r="BU202" s="234">
        <f t="shared" si="330"/>
        <v>0</v>
      </c>
      <c r="BV202" s="234">
        <f t="shared" si="330"/>
        <v>0</v>
      </c>
      <c r="BW202" s="234">
        <f t="shared" si="330"/>
        <v>3030927854</v>
      </c>
      <c r="BX202" s="234">
        <f t="shared" si="330"/>
        <v>0</v>
      </c>
      <c r="BY202" s="234">
        <f t="shared" si="330"/>
        <v>502965428</v>
      </c>
      <c r="BZ202" s="234">
        <f t="shared" si="330"/>
        <v>351810315</v>
      </c>
      <c r="CA202" s="234">
        <f t="shared" si="330"/>
        <v>649452210</v>
      </c>
      <c r="CB202" s="234">
        <f t="shared" si="330"/>
        <v>696414650</v>
      </c>
      <c r="CC202" s="234">
        <f t="shared" si="330"/>
        <v>783067084</v>
      </c>
      <c r="CD202" s="234">
        <f t="shared" si="330"/>
        <v>0</v>
      </c>
      <c r="CE202" s="234">
        <f t="shared" si="330"/>
        <v>0</v>
      </c>
      <c r="CF202" s="234">
        <f t="shared" si="330"/>
        <v>0</v>
      </c>
      <c r="CG202" s="234">
        <f t="shared" si="330"/>
        <v>0</v>
      </c>
      <c r="CH202" s="234">
        <f t="shared" si="330"/>
        <v>0</v>
      </c>
      <c r="CI202" s="234">
        <f t="shared" si="330"/>
        <v>0</v>
      </c>
      <c r="CJ202" s="234">
        <f t="shared" si="330"/>
        <v>3030927854</v>
      </c>
      <c r="CK202" s="234">
        <f t="shared" si="330"/>
        <v>16932079766</v>
      </c>
      <c r="CL202" s="234">
        <f t="shared" si="330"/>
        <v>4170254652</v>
      </c>
      <c r="CM202" s="234">
        <f t="shared" si="330"/>
        <v>5850060948</v>
      </c>
      <c r="CN202" s="234">
        <f t="shared" si="330"/>
        <v>0</v>
      </c>
    </row>
    <row r="203" spans="3:114">
      <c r="D203" s="232">
        <v>11</v>
      </c>
      <c r="E203" s="275" t="s">
        <v>437</v>
      </c>
      <c r="F203" s="234">
        <f>+F166</f>
        <v>0</v>
      </c>
      <c r="G203" s="234">
        <f t="shared" ref="G203:BR203" si="331">+G166</f>
        <v>0</v>
      </c>
      <c r="H203" s="234">
        <f t="shared" si="331"/>
        <v>0</v>
      </c>
      <c r="I203" s="234">
        <f t="shared" si="331"/>
        <v>0</v>
      </c>
      <c r="J203" s="234">
        <f t="shared" si="331"/>
        <v>0</v>
      </c>
      <c r="K203" s="234">
        <f t="shared" si="331"/>
        <v>0</v>
      </c>
      <c r="L203" s="234">
        <f t="shared" si="331"/>
        <v>0</v>
      </c>
      <c r="M203" s="234">
        <f t="shared" si="331"/>
        <v>0</v>
      </c>
      <c r="N203" s="234">
        <f t="shared" si="331"/>
        <v>0</v>
      </c>
      <c r="O203" s="234">
        <f t="shared" si="331"/>
        <v>0</v>
      </c>
      <c r="P203" s="234">
        <f t="shared" si="331"/>
        <v>0</v>
      </c>
      <c r="Q203" s="234">
        <f t="shared" si="331"/>
        <v>0</v>
      </c>
      <c r="R203" s="234">
        <f t="shared" si="331"/>
        <v>0</v>
      </c>
      <c r="S203" s="234">
        <f t="shared" si="331"/>
        <v>0</v>
      </c>
      <c r="T203" s="234">
        <f t="shared" si="331"/>
        <v>0</v>
      </c>
      <c r="U203" s="234">
        <f t="shared" si="331"/>
        <v>0</v>
      </c>
      <c r="V203" s="234">
        <f t="shared" si="331"/>
        <v>0</v>
      </c>
      <c r="W203" s="234">
        <f t="shared" si="331"/>
        <v>0</v>
      </c>
      <c r="X203" s="234">
        <f t="shared" si="331"/>
        <v>0</v>
      </c>
      <c r="Y203" s="234">
        <f t="shared" si="331"/>
        <v>0</v>
      </c>
      <c r="Z203" s="234">
        <f t="shared" si="331"/>
        <v>0</v>
      </c>
      <c r="AA203" s="234">
        <f t="shared" si="331"/>
        <v>0</v>
      </c>
      <c r="AB203" s="234">
        <f t="shared" si="331"/>
        <v>0</v>
      </c>
      <c r="AC203" s="234">
        <f t="shared" si="331"/>
        <v>0</v>
      </c>
      <c r="AD203" s="234">
        <f t="shared" si="331"/>
        <v>0</v>
      </c>
      <c r="AE203" s="234">
        <f t="shared" si="331"/>
        <v>0</v>
      </c>
      <c r="AF203" s="234">
        <f t="shared" si="331"/>
        <v>0</v>
      </c>
      <c r="AG203" s="234">
        <f t="shared" si="331"/>
        <v>0</v>
      </c>
      <c r="AH203" s="234">
        <f t="shared" si="331"/>
        <v>0</v>
      </c>
      <c r="AI203" s="234">
        <f t="shared" si="331"/>
        <v>4000000000</v>
      </c>
      <c r="AJ203" s="234">
        <f t="shared" si="331"/>
        <v>4000000000</v>
      </c>
      <c r="AK203" s="234">
        <f t="shared" si="331"/>
        <v>0</v>
      </c>
      <c r="AL203" s="234">
        <f t="shared" si="331"/>
        <v>0</v>
      </c>
      <c r="AM203" s="234">
        <f t="shared" si="331"/>
        <v>0</v>
      </c>
      <c r="AN203" s="234">
        <f t="shared" si="331"/>
        <v>0</v>
      </c>
      <c r="AO203" s="234">
        <f t="shared" si="331"/>
        <v>0</v>
      </c>
      <c r="AP203" s="234">
        <f t="shared" si="331"/>
        <v>1000000000</v>
      </c>
      <c r="AQ203" s="234">
        <f t="shared" si="331"/>
        <v>0</v>
      </c>
      <c r="AR203" s="234">
        <f t="shared" si="331"/>
        <v>0</v>
      </c>
      <c r="AS203" s="234">
        <f t="shared" si="331"/>
        <v>0</v>
      </c>
      <c r="AT203" s="234">
        <f t="shared" si="331"/>
        <v>0</v>
      </c>
      <c r="AU203" s="234">
        <f t="shared" si="331"/>
        <v>0</v>
      </c>
      <c r="AV203" s="234">
        <f t="shared" si="331"/>
        <v>0</v>
      </c>
      <c r="AW203" s="234">
        <f t="shared" si="331"/>
        <v>1000000000</v>
      </c>
      <c r="AX203" s="234">
        <f t="shared" si="331"/>
        <v>0</v>
      </c>
      <c r="AY203" s="234">
        <f t="shared" si="331"/>
        <v>0</v>
      </c>
      <c r="AZ203" s="234">
        <f t="shared" si="331"/>
        <v>0</v>
      </c>
      <c r="BA203" s="234">
        <f t="shared" si="331"/>
        <v>0</v>
      </c>
      <c r="BB203" s="234">
        <f t="shared" si="331"/>
        <v>0</v>
      </c>
      <c r="BC203" s="234">
        <f t="shared" si="331"/>
        <v>0</v>
      </c>
      <c r="BD203" s="234">
        <f t="shared" si="331"/>
        <v>0</v>
      </c>
      <c r="BE203" s="234">
        <f t="shared" si="331"/>
        <v>0</v>
      </c>
      <c r="BF203" s="234">
        <f t="shared" si="331"/>
        <v>0</v>
      </c>
      <c r="BG203" s="234">
        <f t="shared" si="331"/>
        <v>0</v>
      </c>
      <c r="BH203" s="234">
        <f t="shared" si="331"/>
        <v>0</v>
      </c>
      <c r="BI203" s="234">
        <f t="shared" si="331"/>
        <v>0</v>
      </c>
      <c r="BJ203" s="234">
        <f t="shared" si="331"/>
        <v>0</v>
      </c>
      <c r="BK203" s="234">
        <f t="shared" si="331"/>
        <v>0</v>
      </c>
      <c r="BL203" s="234">
        <f t="shared" si="331"/>
        <v>0</v>
      </c>
      <c r="BM203" s="234">
        <f t="shared" si="331"/>
        <v>0</v>
      </c>
      <c r="BN203" s="234">
        <f t="shared" si="331"/>
        <v>0</v>
      </c>
      <c r="BO203" s="234">
        <f t="shared" si="331"/>
        <v>0</v>
      </c>
      <c r="BP203" s="234">
        <f t="shared" si="331"/>
        <v>0</v>
      </c>
      <c r="BQ203" s="234">
        <f t="shared" si="331"/>
        <v>0</v>
      </c>
      <c r="BR203" s="234">
        <f t="shared" si="331"/>
        <v>0</v>
      </c>
      <c r="BS203" s="234">
        <f t="shared" ref="BS203:CN203" si="332">+BS166</f>
        <v>0</v>
      </c>
      <c r="BT203" s="234">
        <f t="shared" si="332"/>
        <v>0</v>
      </c>
      <c r="BU203" s="234">
        <f t="shared" si="332"/>
        <v>0</v>
      </c>
      <c r="BV203" s="234">
        <f t="shared" si="332"/>
        <v>0</v>
      </c>
      <c r="BW203" s="234">
        <f t="shared" si="332"/>
        <v>0</v>
      </c>
      <c r="BX203" s="234">
        <f t="shared" si="332"/>
        <v>0</v>
      </c>
      <c r="BY203" s="234">
        <f t="shared" si="332"/>
        <v>0</v>
      </c>
      <c r="BZ203" s="234">
        <f t="shared" si="332"/>
        <v>0</v>
      </c>
      <c r="CA203" s="234">
        <f t="shared" si="332"/>
        <v>0</v>
      </c>
      <c r="CB203" s="234">
        <f t="shared" si="332"/>
        <v>0</v>
      </c>
      <c r="CC203" s="234">
        <f t="shared" si="332"/>
        <v>0</v>
      </c>
      <c r="CD203" s="234">
        <f t="shared" si="332"/>
        <v>0</v>
      </c>
      <c r="CE203" s="234">
        <f t="shared" si="332"/>
        <v>0</v>
      </c>
      <c r="CF203" s="234">
        <f t="shared" si="332"/>
        <v>0</v>
      </c>
      <c r="CG203" s="234">
        <f t="shared" si="332"/>
        <v>0</v>
      </c>
      <c r="CH203" s="234">
        <f t="shared" si="332"/>
        <v>0</v>
      </c>
      <c r="CI203" s="234">
        <f t="shared" si="332"/>
        <v>0</v>
      </c>
      <c r="CJ203" s="234">
        <f t="shared" si="332"/>
        <v>0</v>
      </c>
      <c r="CK203" s="234">
        <f t="shared" si="332"/>
        <v>3000000000</v>
      </c>
      <c r="CL203" s="234">
        <f t="shared" si="332"/>
        <v>1000000000</v>
      </c>
      <c r="CM203" s="234">
        <f t="shared" si="332"/>
        <v>0</v>
      </c>
      <c r="CN203" s="234">
        <f t="shared" si="332"/>
        <v>0</v>
      </c>
    </row>
    <row r="204" spans="3:114">
      <c r="D204" s="232"/>
      <c r="E204" s="70" t="s">
        <v>115</v>
      </c>
      <c r="F204" s="234">
        <f>+SUM(F197:F203)</f>
        <v>424721600000</v>
      </c>
      <c r="G204" s="234">
        <f t="shared" ref="G204:BR204" si="333">+SUM(G197:G203)</f>
        <v>22846270</v>
      </c>
      <c r="H204" s="234">
        <f t="shared" si="333"/>
        <v>22846270</v>
      </c>
      <c r="I204" s="234">
        <f t="shared" si="333"/>
        <v>0</v>
      </c>
      <c r="J204" s="234">
        <f t="shared" si="333"/>
        <v>0</v>
      </c>
      <c r="K204" s="234">
        <f t="shared" si="333"/>
        <v>135500000</v>
      </c>
      <c r="L204" s="234">
        <f t="shared" si="333"/>
        <v>135500000</v>
      </c>
      <c r="M204" s="234">
        <f t="shared" si="333"/>
        <v>40110900000</v>
      </c>
      <c r="N204" s="234">
        <f t="shared" si="333"/>
        <v>40110900000</v>
      </c>
      <c r="O204" s="234">
        <f t="shared" si="333"/>
        <v>190600000</v>
      </c>
      <c r="P204" s="234">
        <f t="shared" si="333"/>
        <v>190600000</v>
      </c>
      <c r="Q204" s="234">
        <f t="shared" si="333"/>
        <v>229843000</v>
      </c>
      <c r="R204" s="234">
        <f t="shared" si="333"/>
        <v>229843000</v>
      </c>
      <c r="S204" s="234">
        <f t="shared" si="333"/>
        <v>0</v>
      </c>
      <c r="T204" s="234">
        <f t="shared" si="333"/>
        <v>0</v>
      </c>
      <c r="U204" s="234">
        <f t="shared" si="333"/>
        <v>0</v>
      </c>
      <c r="V204" s="234">
        <f t="shared" si="333"/>
        <v>0</v>
      </c>
      <c r="W204" s="234">
        <f t="shared" si="333"/>
        <v>0</v>
      </c>
      <c r="X204" s="234">
        <f t="shared" si="333"/>
        <v>0</v>
      </c>
      <c r="Y204" s="234">
        <f t="shared" si="333"/>
        <v>0</v>
      </c>
      <c r="Z204" s="234">
        <f t="shared" si="333"/>
        <v>0</v>
      </c>
      <c r="AA204" s="234">
        <f t="shared" si="333"/>
        <v>0</v>
      </c>
      <c r="AB204" s="234">
        <f t="shared" si="333"/>
        <v>0</v>
      </c>
      <c r="AC204" s="234">
        <f t="shared" si="333"/>
        <v>0</v>
      </c>
      <c r="AD204" s="234">
        <f t="shared" si="333"/>
        <v>0</v>
      </c>
      <c r="AE204" s="234">
        <f t="shared" si="333"/>
        <v>40689689270</v>
      </c>
      <c r="AF204" s="234">
        <f t="shared" si="333"/>
        <v>40689689270</v>
      </c>
      <c r="AG204" s="234">
        <f t="shared" si="333"/>
        <v>3920126780</v>
      </c>
      <c r="AH204" s="234">
        <f t="shared" si="333"/>
        <v>0</v>
      </c>
      <c r="AI204" s="234">
        <f t="shared" si="333"/>
        <v>4000000000</v>
      </c>
      <c r="AJ204" s="234">
        <f t="shared" si="333"/>
        <v>423883923220</v>
      </c>
      <c r="AK204" s="234">
        <f t="shared" si="333"/>
        <v>292195412535</v>
      </c>
      <c r="AL204" s="234">
        <f t="shared" si="333"/>
        <v>6955601317</v>
      </c>
      <c r="AM204" s="234">
        <f t="shared" si="333"/>
        <v>2893626107</v>
      </c>
      <c r="AN204" s="234">
        <f t="shared" si="333"/>
        <v>4319973546</v>
      </c>
      <c r="AO204" s="234">
        <f t="shared" si="333"/>
        <v>1803098817</v>
      </c>
      <c r="AP204" s="234">
        <f t="shared" si="333"/>
        <v>5502763439</v>
      </c>
      <c r="AQ204" s="234">
        <f t="shared" si="333"/>
        <v>0</v>
      </c>
      <c r="AR204" s="234">
        <f t="shared" si="333"/>
        <v>0</v>
      </c>
      <c r="AS204" s="234">
        <f t="shared" si="333"/>
        <v>0</v>
      </c>
      <c r="AT204" s="234">
        <f t="shared" si="333"/>
        <v>0</v>
      </c>
      <c r="AU204" s="234">
        <f t="shared" si="333"/>
        <v>0</v>
      </c>
      <c r="AV204" s="234">
        <f t="shared" si="333"/>
        <v>0</v>
      </c>
      <c r="AW204" s="234">
        <f t="shared" si="333"/>
        <v>313670475761</v>
      </c>
      <c r="AX204" s="234">
        <f t="shared" si="333"/>
        <v>153912669467</v>
      </c>
      <c r="AY204" s="234">
        <f t="shared" si="333"/>
        <v>18200952117</v>
      </c>
      <c r="AZ204" s="234">
        <f t="shared" si="333"/>
        <v>12734862584</v>
      </c>
      <c r="BA204" s="234">
        <f t="shared" si="333"/>
        <v>20534185361</v>
      </c>
      <c r="BB204" s="234">
        <f t="shared" si="333"/>
        <v>12400888102</v>
      </c>
      <c r="BC204" s="234">
        <f t="shared" si="333"/>
        <v>15810857973.76</v>
      </c>
      <c r="BD204" s="234">
        <f t="shared" si="333"/>
        <v>0</v>
      </c>
      <c r="BE204" s="234">
        <f t="shared" si="333"/>
        <v>0</v>
      </c>
      <c r="BF204" s="234">
        <f t="shared" si="333"/>
        <v>0</v>
      </c>
      <c r="BG204" s="234">
        <f t="shared" si="333"/>
        <v>0</v>
      </c>
      <c r="BH204" s="234">
        <f t="shared" si="333"/>
        <v>0</v>
      </c>
      <c r="BI204" s="234">
        <f t="shared" si="333"/>
        <v>0</v>
      </c>
      <c r="BJ204" s="234">
        <f t="shared" si="333"/>
        <v>233594415604.76001</v>
      </c>
      <c r="BK204" s="234">
        <f t="shared" si="333"/>
        <v>8563915682</v>
      </c>
      <c r="BL204" s="234">
        <f t="shared" si="333"/>
        <v>25071240474</v>
      </c>
      <c r="BM204" s="234">
        <f t="shared" si="333"/>
        <v>28758259896</v>
      </c>
      <c r="BN204" s="234">
        <f t="shared" si="333"/>
        <v>32942681244</v>
      </c>
      <c r="BO204" s="234">
        <f t="shared" si="333"/>
        <v>30670684978</v>
      </c>
      <c r="BP204" s="234">
        <f t="shared" si="333"/>
        <v>28456736939</v>
      </c>
      <c r="BQ204" s="234">
        <f t="shared" si="333"/>
        <v>0</v>
      </c>
      <c r="BR204" s="234">
        <f t="shared" si="333"/>
        <v>0</v>
      </c>
      <c r="BS204" s="234">
        <f t="shared" ref="BS204:CN204" si="334">+SUM(BS197:BS203)</f>
        <v>0</v>
      </c>
      <c r="BT204" s="234">
        <f t="shared" si="334"/>
        <v>0</v>
      </c>
      <c r="BU204" s="234">
        <f t="shared" si="334"/>
        <v>0</v>
      </c>
      <c r="BV204" s="234">
        <f t="shared" si="334"/>
        <v>0</v>
      </c>
      <c r="BW204" s="234">
        <f t="shared" si="334"/>
        <v>154484270482</v>
      </c>
      <c r="BX204" s="234">
        <f t="shared" si="334"/>
        <v>8559713032</v>
      </c>
      <c r="BY204" s="234">
        <f t="shared" si="334"/>
        <v>23375563461</v>
      </c>
      <c r="BZ204" s="234">
        <f t="shared" si="334"/>
        <v>30119322253</v>
      </c>
      <c r="CA204" s="234">
        <f t="shared" si="334"/>
        <v>27030005718</v>
      </c>
      <c r="CB204" s="234">
        <f t="shared" si="334"/>
        <v>35547511075</v>
      </c>
      <c r="CC204" s="234">
        <f t="shared" si="334"/>
        <v>29482316027</v>
      </c>
      <c r="CD204" s="234">
        <f t="shared" si="334"/>
        <v>0</v>
      </c>
      <c r="CE204" s="234">
        <f t="shared" si="334"/>
        <v>0</v>
      </c>
      <c r="CF204" s="234">
        <f t="shared" si="334"/>
        <v>0</v>
      </c>
      <c r="CG204" s="234">
        <f t="shared" si="334"/>
        <v>0</v>
      </c>
      <c r="CH204" s="234">
        <f t="shared" si="334"/>
        <v>0</v>
      </c>
      <c r="CI204" s="234">
        <f t="shared" si="334"/>
        <v>0</v>
      </c>
      <c r="CJ204" s="234">
        <f t="shared" si="334"/>
        <v>154161649733</v>
      </c>
      <c r="CK204" s="234">
        <f t="shared" si="334"/>
        <v>110213447459</v>
      </c>
      <c r="CL204" s="234">
        <f t="shared" si="334"/>
        <v>80076060156.240005</v>
      </c>
      <c r="CM204" s="234">
        <f t="shared" si="334"/>
        <v>79110145122.759995</v>
      </c>
      <c r="CN204" s="234">
        <f t="shared" si="334"/>
        <v>322620749</v>
      </c>
    </row>
    <row r="205" spans="3:114">
      <c r="D205" s="232"/>
      <c r="E205" s="70" t="s">
        <v>121</v>
      </c>
      <c r="F205" s="234">
        <f t="shared" ref="F205:AI205" si="335">+F204-F189</f>
        <v>0</v>
      </c>
      <c r="G205" s="234">
        <f t="shared" si="335"/>
        <v>0</v>
      </c>
      <c r="H205" s="234">
        <f t="shared" si="335"/>
        <v>0</v>
      </c>
      <c r="I205" s="234">
        <f t="shared" si="335"/>
        <v>0</v>
      </c>
      <c r="J205" s="234">
        <f t="shared" si="335"/>
        <v>0</v>
      </c>
      <c r="K205" s="234">
        <f t="shared" si="335"/>
        <v>0</v>
      </c>
      <c r="L205" s="234">
        <f t="shared" si="335"/>
        <v>0</v>
      </c>
      <c r="M205" s="234">
        <f t="shared" si="335"/>
        <v>0</v>
      </c>
      <c r="N205" s="234">
        <f t="shared" si="335"/>
        <v>0</v>
      </c>
      <c r="O205" s="234">
        <f t="shared" si="335"/>
        <v>0</v>
      </c>
      <c r="P205" s="234">
        <f t="shared" si="335"/>
        <v>0</v>
      </c>
      <c r="Q205" s="234">
        <f t="shared" si="335"/>
        <v>0</v>
      </c>
      <c r="R205" s="234">
        <f t="shared" si="335"/>
        <v>0</v>
      </c>
      <c r="S205" s="234">
        <f t="shared" si="335"/>
        <v>0</v>
      </c>
      <c r="T205" s="234">
        <f t="shared" si="335"/>
        <v>0</v>
      </c>
      <c r="U205" s="234">
        <f t="shared" si="335"/>
        <v>0</v>
      </c>
      <c r="V205" s="234">
        <f t="shared" si="335"/>
        <v>0</v>
      </c>
      <c r="W205" s="234">
        <f t="shared" si="335"/>
        <v>0</v>
      </c>
      <c r="X205" s="234">
        <f t="shared" si="335"/>
        <v>0</v>
      </c>
      <c r="Y205" s="234">
        <f t="shared" si="335"/>
        <v>0</v>
      </c>
      <c r="Z205" s="234">
        <f t="shared" si="335"/>
        <v>0</v>
      </c>
      <c r="AA205" s="234">
        <f t="shared" si="335"/>
        <v>0</v>
      </c>
      <c r="AB205" s="234">
        <f t="shared" si="335"/>
        <v>0</v>
      </c>
      <c r="AC205" s="234">
        <f t="shared" si="335"/>
        <v>0</v>
      </c>
      <c r="AD205" s="234">
        <f t="shared" si="335"/>
        <v>0</v>
      </c>
      <c r="AE205" s="234">
        <f t="shared" si="335"/>
        <v>0</v>
      </c>
      <c r="AF205" s="234">
        <f t="shared" si="335"/>
        <v>0</v>
      </c>
      <c r="AG205" s="234">
        <f t="shared" si="335"/>
        <v>0</v>
      </c>
      <c r="AH205" s="234">
        <f t="shared" si="335"/>
        <v>0</v>
      </c>
      <c r="AI205" s="234">
        <f t="shared" si="335"/>
        <v>0</v>
      </c>
      <c r="AJ205" s="234">
        <f t="shared" ref="AJ205:BO205" si="336">+AJ204-AJ189</f>
        <v>0</v>
      </c>
      <c r="AK205" s="234">
        <f t="shared" si="336"/>
        <v>0</v>
      </c>
      <c r="AL205" s="234">
        <f t="shared" si="336"/>
        <v>0</v>
      </c>
      <c r="AM205" s="234">
        <f t="shared" si="336"/>
        <v>0</v>
      </c>
      <c r="AN205" s="234">
        <f t="shared" si="336"/>
        <v>0</v>
      </c>
      <c r="AO205" s="234">
        <f t="shared" si="336"/>
        <v>0</v>
      </c>
      <c r="AP205" s="234">
        <f t="shared" si="336"/>
        <v>0</v>
      </c>
      <c r="AQ205" s="234">
        <f t="shared" si="336"/>
        <v>0</v>
      </c>
      <c r="AR205" s="234">
        <f t="shared" si="336"/>
        <v>0</v>
      </c>
      <c r="AS205" s="234">
        <f t="shared" si="336"/>
        <v>0</v>
      </c>
      <c r="AT205" s="234">
        <f t="shared" si="336"/>
        <v>0</v>
      </c>
      <c r="AU205" s="234">
        <f t="shared" si="336"/>
        <v>0</v>
      </c>
      <c r="AV205" s="234">
        <f t="shared" si="336"/>
        <v>0</v>
      </c>
      <c r="AW205" s="234">
        <f t="shared" si="336"/>
        <v>0</v>
      </c>
      <c r="AX205" s="234">
        <f t="shared" si="336"/>
        <v>0</v>
      </c>
      <c r="AY205" s="234">
        <f t="shared" si="336"/>
        <v>0</v>
      </c>
      <c r="AZ205" s="234">
        <f t="shared" si="336"/>
        <v>0</v>
      </c>
      <c r="BA205" s="234">
        <f t="shared" si="336"/>
        <v>0</v>
      </c>
      <c r="BB205" s="234">
        <f t="shared" si="336"/>
        <v>0</v>
      </c>
      <c r="BC205" s="234">
        <f t="shared" si="336"/>
        <v>0</v>
      </c>
      <c r="BD205" s="234">
        <f t="shared" si="336"/>
        <v>0</v>
      </c>
      <c r="BE205" s="234">
        <f t="shared" si="336"/>
        <v>0</v>
      </c>
      <c r="BF205" s="234">
        <f t="shared" si="336"/>
        <v>0</v>
      </c>
      <c r="BG205" s="234">
        <f t="shared" si="336"/>
        <v>0</v>
      </c>
      <c r="BH205" s="234">
        <f t="shared" si="336"/>
        <v>0</v>
      </c>
      <c r="BI205" s="234">
        <f t="shared" si="336"/>
        <v>0</v>
      </c>
      <c r="BJ205" s="234">
        <f t="shared" si="336"/>
        <v>0</v>
      </c>
      <c r="BK205" s="234">
        <f t="shared" si="336"/>
        <v>0</v>
      </c>
      <c r="BL205" s="234">
        <f t="shared" si="336"/>
        <v>0</v>
      </c>
      <c r="BM205" s="234">
        <f t="shared" si="336"/>
        <v>0</v>
      </c>
      <c r="BN205" s="234">
        <f t="shared" si="336"/>
        <v>0</v>
      </c>
      <c r="BO205" s="234">
        <f t="shared" si="336"/>
        <v>0</v>
      </c>
      <c r="BP205" s="234">
        <f t="shared" ref="BP205:CN205" si="337">+BP204-BP189</f>
        <v>0</v>
      </c>
      <c r="BQ205" s="234">
        <f t="shared" si="337"/>
        <v>0</v>
      </c>
      <c r="BR205" s="234">
        <f t="shared" si="337"/>
        <v>0</v>
      </c>
      <c r="BS205" s="234">
        <f t="shared" si="337"/>
        <v>0</v>
      </c>
      <c r="BT205" s="234">
        <f t="shared" si="337"/>
        <v>0</v>
      </c>
      <c r="BU205" s="234">
        <f t="shared" si="337"/>
        <v>0</v>
      </c>
      <c r="BV205" s="234">
        <f t="shared" si="337"/>
        <v>0</v>
      </c>
      <c r="BW205" s="234">
        <f t="shared" si="337"/>
        <v>0</v>
      </c>
      <c r="BX205" s="234">
        <f t="shared" si="337"/>
        <v>0</v>
      </c>
      <c r="BY205" s="234">
        <f t="shared" si="337"/>
        <v>0</v>
      </c>
      <c r="BZ205" s="234">
        <f t="shared" si="337"/>
        <v>0</v>
      </c>
      <c r="CA205" s="234">
        <f t="shared" si="337"/>
        <v>0</v>
      </c>
      <c r="CB205" s="234">
        <f t="shared" si="337"/>
        <v>0</v>
      </c>
      <c r="CC205" s="234">
        <f t="shared" si="337"/>
        <v>0</v>
      </c>
      <c r="CD205" s="234">
        <f t="shared" si="337"/>
        <v>0</v>
      </c>
      <c r="CE205" s="234">
        <f t="shared" si="337"/>
        <v>0</v>
      </c>
      <c r="CF205" s="234">
        <f t="shared" si="337"/>
        <v>0</v>
      </c>
      <c r="CG205" s="234">
        <f t="shared" si="337"/>
        <v>0</v>
      </c>
      <c r="CH205" s="234">
        <f t="shared" si="337"/>
        <v>0</v>
      </c>
      <c r="CI205" s="234">
        <f t="shared" si="337"/>
        <v>0</v>
      </c>
      <c r="CJ205" s="234">
        <f t="shared" si="337"/>
        <v>0</v>
      </c>
      <c r="CK205" s="234">
        <f t="shared" si="337"/>
        <v>0</v>
      </c>
      <c r="CL205" s="234">
        <f t="shared" si="337"/>
        <v>0</v>
      </c>
      <c r="CM205" s="234">
        <f t="shared" si="337"/>
        <v>0</v>
      </c>
      <c r="CN205" s="234">
        <f t="shared" si="337"/>
        <v>0</v>
      </c>
    </row>
  </sheetData>
  <autoFilter ref="A20:DA189"/>
  <mergeCells count="41">
    <mergeCell ref="CP15:CY15"/>
    <mergeCell ref="DA15:DJ15"/>
    <mergeCell ref="BK194:BV195"/>
    <mergeCell ref="BX194:CI195"/>
    <mergeCell ref="G195:H195"/>
    <mergeCell ref="I195:J195"/>
    <mergeCell ref="K195:L195"/>
    <mergeCell ref="M195:N195"/>
    <mergeCell ref="O195:P195"/>
    <mergeCell ref="Q195:R195"/>
    <mergeCell ref="S195:T195"/>
    <mergeCell ref="U195:V195"/>
    <mergeCell ref="AG194:AG195"/>
    <mergeCell ref="AK194:AV195"/>
    <mergeCell ref="AX194:BI195"/>
    <mergeCell ref="W195:X195"/>
    <mergeCell ref="AE194:AF195"/>
    <mergeCell ref="I19:J19"/>
    <mergeCell ref="K19:L19"/>
    <mergeCell ref="M19:N19"/>
    <mergeCell ref="O19:P19"/>
    <mergeCell ref="Q19:R19"/>
    <mergeCell ref="Y195:Z195"/>
    <mergeCell ref="AA195:AB195"/>
    <mergeCell ref="AC195:AD195"/>
    <mergeCell ref="AA19:AB19"/>
    <mergeCell ref="AC19:AD19"/>
    <mergeCell ref="G194:AD194"/>
    <mergeCell ref="AG18:AG19"/>
    <mergeCell ref="S19:T19"/>
    <mergeCell ref="U19:V19"/>
    <mergeCell ref="W19:X19"/>
    <mergeCell ref="Y19:Z19"/>
    <mergeCell ref="AE18:AF19"/>
    <mergeCell ref="G18:AD18"/>
    <mergeCell ref="G19:H19"/>
    <mergeCell ref="AI18:AI20"/>
    <mergeCell ref="AK18:AV19"/>
    <mergeCell ref="AX18:BI19"/>
    <mergeCell ref="BK18:BV19"/>
    <mergeCell ref="BX18:CI19"/>
  </mergeCells>
  <phoneticPr fontId="27" type="noConversion"/>
  <pageMargins left="0.70866141732283472" right="0.70866141732283472" top="0.74803149606299213" bottom="0.74803149606299213" header="0.31496062992125984" footer="0.31496062992125984"/>
  <pageSetup scale="36" fitToWidth="2" fitToHeight="3" orientation="landscape"/>
  <rowBreaks count="2" manualBreakCount="2">
    <brk id="93" min="2" max="91" man="1"/>
    <brk id="162" min="2" max="91" man="1"/>
  </rowBreaks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X402"/>
  <sheetViews>
    <sheetView topLeftCell="A15" workbookViewId="0">
      <selection activeCell="D23" sqref="D22:D23"/>
    </sheetView>
  </sheetViews>
  <sheetFormatPr baseColWidth="10" defaultRowHeight="13"/>
  <cols>
    <col min="1" max="1" width="15.5" style="33" customWidth="1"/>
    <col min="2" max="2" width="10" style="1" customWidth="1"/>
    <col min="3" max="3" width="3.5" style="30" customWidth="1"/>
    <col min="4" max="4" width="20.5" style="1" customWidth="1"/>
    <col min="5" max="5" width="17.1640625" style="1" customWidth="1"/>
    <col min="6" max="6" width="15.5" style="1" customWidth="1"/>
    <col min="7" max="7" width="17" style="1" customWidth="1"/>
    <col min="8" max="8" width="17.5" style="1" customWidth="1"/>
    <col min="9" max="9" width="16.6640625" style="1" bestFit="1" customWidth="1"/>
    <col min="10" max="10" width="16.5" style="1" bestFit="1" customWidth="1"/>
    <col min="11" max="11" width="16.83203125" style="1" customWidth="1"/>
    <col min="12" max="13" width="15" style="1" bestFit="1" customWidth="1"/>
    <col min="14" max="15" width="14.5" style="1" bestFit="1" customWidth="1"/>
    <col min="16" max="16" width="15.5" style="1" customWidth="1"/>
    <col min="17" max="17" width="13.83203125" style="1" hidden="1" customWidth="1"/>
    <col min="18" max="18" width="5" style="1" hidden="1" customWidth="1"/>
    <col min="19" max="19" width="16.5" style="1" hidden="1" customWidth="1"/>
    <col min="20" max="20" width="5" style="1" hidden="1" customWidth="1"/>
    <col min="21" max="21" width="15.5" style="1" hidden="1" customWidth="1"/>
    <col min="22" max="22" width="5" style="1" hidden="1" customWidth="1"/>
    <col min="23" max="23" width="10.83203125" style="1"/>
    <col min="24" max="24" width="16.5" style="1" bestFit="1" customWidth="1"/>
    <col min="25" max="16384" width="10.83203125" style="1"/>
  </cols>
  <sheetData>
    <row r="1" spans="1:24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</row>
    <row r="2" spans="1:24">
      <c r="B2" s="2"/>
      <c r="C2" s="3"/>
      <c r="D2" s="2"/>
      <c r="E2" s="2"/>
      <c r="F2" s="2"/>
      <c r="G2" s="5" t="str">
        <f>"INFORME PRESUPUESTAL"&amp;" "&amp;D5</f>
        <v>INFORME PRESUPUESTAL A DICIEMBRE 31 DE 2014</v>
      </c>
      <c r="H2" s="2"/>
      <c r="I2" s="2"/>
      <c r="J2" s="2"/>
      <c r="K2" s="2"/>
      <c r="L2" s="2"/>
      <c r="M2" s="2"/>
      <c r="N2" s="2"/>
      <c r="O2" s="2"/>
      <c r="P2" s="4"/>
    </row>
    <row r="3" spans="1:24" ht="15">
      <c r="B3" s="2"/>
      <c r="C3" s="3"/>
      <c r="D3" s="35" t="s">
        <v>390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1:24" ht="15">
      <c r="B4" s="2"/>
      <c r="C4" s="3"/>
      <c r="D4" s="35" t="s">
        <v>201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spans="1:24">
      <c r="B5" s="2"/>
      <c r="C5" s="3"/>
      <c r="D5" s="32" t="s">
        <v>103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</row>
    <row r="6" spans="1:24">
      <c r="B6" s="2"/>
      <c r="C6" s="3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</row>
    <row r="7" spans="1:24" ht="14" thickBot="1">
      <c r="B7" s="2"/>
      <c r="C7" s="3"/>
      <c r="D7" s="5"/>
      <c r="E7" s="2"/>
      <c r="F7" s="21"/>
      <c r="G7" s="2"/>
      <c r="H7" s="2"/>
      <c r="I7" s="2"/>
      <c r="J7" s="2"/>
      <c r="K7" s="2"/>
      <c r="L7" s="2"/>
      <c r="M7" s="2"/>
      <c r="N7" s="2"/>
      <c r="O7" s="2"/>
      <c r="P7" s="4"/>
    </row>
    <row r="8" spans="1:24">
      <c r="B8" s="6" t="s">
        <v>376</v>
      </c>
      <c r="C8" s="7"/>
      <c r="D8" s="8"/>
      <c r="E8" s="9" t="s">
        <v>394</v>
      </c>
      <c r="F8" s="39"/>
      <c r="G8" s="39" t="s">
        <v>377</v>
      </c>
      <c r="H8" s="39" t="s">
        <v>393</v>
      </c>
      <c r="I8" s="39" t="s">
        <v>381</v>
      </c>
      <c r="J8" s="39" t="s">
        <v>375</v>
      </c>
      <c r="K8" s="39" t="s">
        <v>307</v>
      </c>
      <c r="L8" s="39" t="s">
        <v>408</v>
      </c>
      <c r="M8" s="39" t="s">
        <v>408</v>
      </c>
      <c r="N8" s="39" t="s">
        <v>408</v>
      </c>
      <c r="O8" s="39" t="s">
        <v>408</v>
      </c>
      <c r="P8" s="4"/>
      <c r="Q8" s="1" t="s">
        <v>108</v>
      </c>
      <c r="S8" s="1" t="s">
        <v>109</v>
      </c>
      <c r="U8" s="1" t="s">
        <v>110</v>
      </c>
    </row>
    <row r="9" spans="1:24" ht="14.25" customHeight="1" thickBot="1">
      <c r="B9" s="10" t="s">
        <v>378</v>
      </c>
      <c r="C9" s="11" t="s">
        <v>391</v>
      </c>
      <c r="D9" s="12" t="s">
        <v>379</v>
      </c>
      <c r="E9" s="10" t="s">
        <v>200</v>
      </c>
      <c r="F9" s="40"/>
      <c r="G9" s="12" t="s">
        <v>380</v>
      </c>
      <c r="H9" s="12" t="s">
        <v>382</v>
      </c>
      <c r="I9" s="12" t="s">
        <v>382</v>
      </c>
      <c r="J9" s="12" t="s">
        <v>382</v>
      </c>
      <c r="K9" s="12" t="s">
        <v>382</v>
      </c>
      <c r="L9" s="12" t="s">
        <v>193</v>
      </c>
      <c r="M9" s="12" t="s">
        <v>194</v>
      </c>
      <c r="N9" s="12" t="s">
        <v>195</v>
      </c>
      <c r="O9" s="12" t="s">
        <v>196</v>
      </c>
      <c r="P9" s="4"/>
    </row>
    <row r="10" spans="1:24" ht="13.5" customHeight="1" thickBot="1">
      <c r="B10" s="13" t="s">
        <v>392</v>
      </c>
      <c r="C10" s="14"/>
      <c r="D10" s="40" t="s">
        <v>376</v>
      </c>
      <c r="E10" s="13"/>
      <c r="F10" s="15"/>
      <c r="G10" s="40">
        <v>1</v>
      </c>
      <c r="H10" s="40">
        <v>2</v>
      </c>
      <c r="I10" s="40">
        <v>3</v>
      </c>
      <c r="J10" s="40">
        <v>4</v>
      </c>
      <c r="K10" s="40">
        <v>5</v>
      </c>
      <c r="L10" s="40" t="s">
        <v>370</v>
      </c>
      <c r="M10" s="40" t="s">
        <v>371</v>
      </c>
      <c r="N10" s="40" t="s">
        <v>372</v>
      </c>
      <c r="O10" s="40" t="s">
        <v>373</v>
      </c>
      <c r="P10" s="4"/>
    </row>
    <row r="11" spans="1:24" s="16" customFormat="1">
      <c r="A11" s="34"/>
      <c r="B11" s="41"/>
      <c r="C11" s="17"/>
      <c r="D11" s="41" t="s">
        <v>434</v>
      </c>
      <c r="E11" s="18">
        <f>+E12+E52+E137</f>
        <v>333346000000</v>
      </c>
      <c r="F11" s="18"/>
      <c r="G11" s="18">
        <f>+G12+G52+G137</f>
        <v>351346000000</v>
      </c>
      <c r="H11" s="18" t="e">
        <f>+#REF!</f>
        <v>#REF!</v>
      </c>
      <c r="I11" s="18" t="e">
        <f>+I12+I52+I137</f>
        <v>#REF!</v>
      </c>
      <c r="J11" s="18" t="e">
        <f>+J12+J52+J137</f>
        <v>#REF!</v>
      </c>
      <c r="K11" s="18" t="e">
        <f>+K12+K52+K137</f>
        <v>#REF!</v>
      </c>
      <c r="L11" s="18" t="e">
        <f t="shared" ref="L11:L50" si="0">+G11-H11</f>
        <v>#REF!</v>
      </c>
      <c r="M11" s="18" t="e">
        <f t="shared" ref="M11:M50" si="1">+H11-I11</f>
        <v>#REF!</v>
      </c>
      <c r="N11" s="18" t="e">
        <f t="shared" ref="N11:N50" si="2">+I11-J11</f>
        <v>#REF!</v>
      </c>
      <c r="O11" s="18" t="e">
        <f t="shared" ref="O11:O50" si="3">+J11-K11</f>
        <v>#REF!</v>
      </c>
      <c r="P11" s="2"/>
      <c r="Q11" s="18">
        <f>+Q12+Q52+Q137</f>
        <v>333458647593.56</v>
      </c>
      <c r="R11" s="23" t="e">
        <f t="shared" ref="R11:R42" si="4">+H11-Q11</f>
        <v>#REF!</v>
      </c>
      <c r="S11" s="18">
        <f>+S12+S52+S137</f>
        <v>314842238244.81</v>
      </c>
      <c r="U11" s="18">
        <f>+U12+U52+U137</f>
        <v>293869561306</v>
      </c>
    </row>
    <row r="12" spans="1:24" s="16" customFormat="1">
      <c r="A12" s="34"/>
      <c r="B12" s="19" t="s">
        <v>229</v>
      </c>
      <c r="C12" s="17"/>
      <c r="D12" s="41" t="s">
        <v>433</v>
      </c>
      <c r="E12" s="18">
        <f>+E13+E33+E35</f>
        <v>91943000000</v>
      </c>
      <c r="F12" s="18"/>
      <c r="G12" s="18">
        <f>+G13+G33+G35</f>
        <v>127009648000</v>
      </c>
      <c r="H12" s="18" t="e">
        <f>+#REF!</f>
        <v>#REF!</v>
      </c>
      <c r="I12" s="18" t="e">
        <f>+I13+I33+I35</f>
        <v>#REF!</v>
      </c>
      <c r="J12" s="18" t="e">
        <f>+J13+J33+J35</f>
        <v>#REF!</v>
      </c>
      <c r="K12" s="18" t="e">
        <f>+K13+K33+K35</f>
        <v>#REF!</v>
      </c>
      <c r="L12" s="18" t="e">
        <f t="shared" si="0"/>
        <v>#REF!</v>
      </c>
      <c r="M12" s="18" t="e">
        <f t="shared" si="1"/>
        <v>#REF!</v>
      </c>
      <c r="N12" s="18" t="e">
        <f t="shared" si="2"/>
        <v>#REF!</v>
      </c>
      <c r="O12" s="18" t="e">
        <f t="shared" si="3"/>
        <v>#REF!</v>
      </c>
      <c r="P12" s="2"/>
      <c r="Q12" s="18">
        <f>+Q13+Q33+Q35</f>
        <v>118189874673</v>
      </c>
      <c r="R12" s="23" t="e">
        <f t="shared" si="4"/>
        <v>#REF!</v>
      </c>
      <c r="S12" s="18">
        <f>+S13+S33+S35</f>
        <v>105677084036</v>
      </c>
      <c r="U12" s="18">
        <f>+U13+U33+U35</f>
        <v>105573789162</v>
      </c>
      <c r="X12" s="20"/>
    </row>
    <row r="13" spans="1:24" s="47" customFormat="1">
      <c r="A13" s="42"/>
      <c r="B13" s="43" t="s">
        <v>308</v>
      </c>
      <c r="C13" s="17"/>
      <c r="D13" s="55" t="s">
        <v>309</v>
      </c>
      <c r="E13" s="60">
        <f>+E14+E18+E20+E29+E32</f>
        <v>66786000000</v>
      </c>
      <c r="F13" s="60"/>
      <c r="G13" s="60">
        <f>+G14+G18+G20+G29+G32</f>
        <v>91532348000</v>
      </c>
      <c r="H13" s="18" t="e">
        <f>+#REF!</f>
        <v>#REF!</v>
      </c>
      <c r="I13" s="60" t="e">
        <f>+I14+I18+I20+I29+I32</f>
        <v>#REF!</v>
      </c>
      <c r="J13" s="60" t="e">
        <f>+J14+J18+J20+J29+J32</f>
        <v>#REF!</v>
      </c>
      <c r="K13" s="60" t="e">
        <f>+K14+K18+K20+K29+K32</f>
        <v>#REF!</v>
      </c>
      <c r="L13" s="18" t="e">
        <f t="shared" si="0"/>
        <v>#REF!</v>
      </c>
      <c r="M13" s="18" t="e">
        <f t="shared" si="1"/>
        <v>#REF!</v>
      </c>
      <c r="N13" s="18" t="e">
        <f t="shared" si="2"/>
        <v>#REF!</v>
      </c>
      <c r="O13" s="18" t="e">
        <f t="shared" si="3"/>
        <v>#REF!</v>
      </c>
      <c r="P13" s="2"/>
      <c r="Q13" s="60">
        <f>+Q14+Q18+Q20+Q29+Q32</f>
        <v>84210675684</v>
      </c>
      <c r="R13" s="23" t="e">
        <f t="shared" si="4"/>
        <v>#REF!</v>
      </c>
      <c r="S13" s="60">
        <f>+S14+S18+S20+S29+S32</f>
        <v>76584269840</v>
      </c>
      <c r="U13" s="60">
        <f>+U14+U18+U20+U29+U32</f>
        <v>76584269840</v>
      </c>
      <c r="X13" s="48"/>
    </row>
    <row r="14" spans="1:24" s="47" customFormat="1">
      <c r="A14" s="42"/>
      <c r="B14" s="43" t="s">
        <v>310</v>
      </c>
      <c r="C14" s="17">
        <v>10</v>
      </c>
      <c r="D14" s="55" t="s">
        <v>311</v>
      </c>
      <c r="E14" s="60">
        <f>SUM(E15:E17)</f>
        <v>51091000000</v>
      </c>
      <c r="F14" s="60"/>
      <c r="G14" s="60">
        <f>SUM(G15:G17)</f>
        <v>70793198000</v>
      </c>
      <c r="H14" s="18" t="e">
        <f>+#REF!</f>
        <v>#REF!</v>
      </c>
      <c r="I14" s="60" t="e">
        <f>SUM(I15:I17)</f>
        <v>#REF!</v>
      </c>
      <c r="J14" s="60" t="e">
        <f>SUM(J15:J17)</f>
        <v>#REF!</v>
      </c>
      <c r="K14" s="60" t="e">
        <f>SUM(K15:K17)</f>
        <v>#REF!</v>
      </c>
      <c r="L14" s="18" t="e">
        <f t="shared" si="0"/>
        <v>#REF!</v>
      </c>
      <c r="M14" s="18" t="e">
        <f t="shared" si="1"/>
        <v>#REF!</v>
      </c>
      <c r="N14" s="18" t="e">
        <f t="shared" si="2"/>
        <v>#REF!</v>
      </c>
      <c r="O14" s="18" t="e">
        <f t="shared" si="3"/>
        <v>#REF!</v>
      </c>
      <c r="P14" s="21"/>
      <c r="Q14" s="60">
        <f>SUM(Q15:Q17)</f>
        <v>64045844072</v>
      </c>
      <c r="R14" s="23" t="e">
        <f t="shared" si="4"/>
        <v>#REF!</v>
      </c>
      <c r="S14" s="60">
        <f>SUM(S15:S17)</f>
        <v>58011015237</v>
      </c>
      <c r="U14" s="60">
        <f>SUM(U15:U17)</f>
        <v>58011015237</v>
      </c>
      <c r="X14" s="48"/>
    </row>
    <row r="15" spans="1:24" s="47" customFormat="1">
      <c r="A15" s="42" t="str">
        <f>+B15&amp;C15</f>
        <v>A 1-0-1-1-110</v>
      </c>
      <c r="B15" s="43" t="s">
        <v>217</v>
      </c>
      <c r="C15" s="44">
        <v>10</v>
      </c>
      <c r="D15" s="45" t="s">
        <v>414</v>
      </c>
      <c r="E15" s="25">
        <v>47068000000</v>
      </c>
      <c r="F15" s="25"/>
      <c r="G15" s="25">
        <v>66389697681</v>
      </c>
      <c r="H15" s="18" t="e">
        <f>+#REF!</f>
        <v>#REF!</v>
      </c>
      <c r="I15" s="25" t="e">
        <f>SUM(#REF!)</f>
        <v>#REF!</v>
      </c>
      <c r="J15" s="25" t="e">
        <f>SUM(#REF!)</f>
        <v>#REF!</v>
      </c>
      <c r="K15" s="25" t="e">
        <f>SUM(#REF!)</f>
        <v>#REF!</v>
      </c>
      <c r="L15" s="18" t="e">
        <f t="shared" si="0"/>
        <v>#REF!</v>
      </c>
      <c r="M15" s="18" t="e">
        <f t="shared" si="1"/>
        <v>#REF!</v>
      </c>
      <c r="N15" s="18" t="e">
        <f t="shared" si="2"/>
        <v>#REF!</v>
      </c>
      <c r="O15" s="18" t="e">
        <f t="shared" si="3"/>
        <v>#REF!</v>
      </c>
      <c r="P15" s="22"/>
      <c r="Q15" s="25">
        <v>59643343753</v>
      </c>
      <c r="R15" s="23" t="e">
        <f t="shared" si="4"/>
        <v>#REF!</v>
      </c>
      <c r="S15" s="25">
        <v>54134064301</v>
      </c>
      <c r="T15" s="50" t="e">
        <f>+I15-S15</f>
        <v>#REF!</v>
      </c>
      <c r="U15" s="25">
        <v>54134064301</v>
      </c>
      <c r="V15" s="50" t="e">
        <f>+J15-U15</f>
        <v>#REF!</v>
      </c>
      <c r="X15" s="48"/>
    </row>
    <row r="16" spans="1:24" s="47" customFormat="1">
      <c r="A16" s="42" t="str">
        <f t="shared" ref="A16:A34" si="5">+B16&amp;C16</f>
        <v>A 1-0-1-1-210</v>
      </c>
      <c r="B16" s="43" t="s">
        <v>218</v>
      </c>
      <c r="C16" s="44">
        <v>10</v>
      </c>
      <c r="D16" s="45" t="s">
        <v>417</v>
      </c>
      <c r="E16" s="25">
        <v>3673000000</v>
      </c>
      <c r="F16" s="25"/>
      <c r="G16" s="25">
        <v>3832754577</v>
      </c>
      <c r="H16" s="18" t="e">
        <f>+#REF!</f>
        <v>#REF!</v>
      </c>
      <c r="I16" s="25" t="e">
        <f>SUM(#REF!)</f>
        <v>#REF!</v>
      </c>
      <c r="J16" s="25" t="e">
        <f>SUM(#REF!)</f>
        <v>#REF!</v>
      </c>
      <c r="K16" s="25" t="e">
        <f>SUM(#REF!)</f>
        <v>#REF!</v>
      </c>
      <c r="L16" s="18" t="e">
        <f t="shared" si="0"/>
        <v>#REF!</v>
      </c>
      <c r="M16" s="18" t="e">
        <f t="shared" si="1"/>
        <v>#REF!</v>
      </c>
      <c r="N16" s="18" t="e">
        <f t="shared" si="2"/>
        <v>#REF!</v>
      </c>
      <c r="O16" s="18" t="e">
        <f t="shared" si="3"/>
        <v>#REF!</v>
      </c>
      <c r="P16" s="21"/>
      <c r="Q16" s="25">
        <v>3832754577</v>
      </c>
      <c r="R16" s="23" t="e">
        <f t="shared" si="4"/>
        <v>#REF!</v>
      </c>
      <c r="S16" s="25">
        <v>3403013580</v>
      </c>
      <c r="T16" s="50" t="e">
        <f>+I16-S16</f>
        <v>#REF!</v>
      </c>
      <c r="U16" s="25">
        <v>3403013580</v>
      </c>
      <c r="V16" s="50" t="e">
        <f>+J16-U16</f>
        <v>#REF!</v>
      </c>
      <c r="X16" s="48"/>
    </row>
    <row r="17" spans="1:24" s="47" customFormat="1">
      <c r="A17" s="42" t="str">
        <f t="shared" si="5"/>
        <v>A 1-0-1-1-410</v>
      </c>
      <c r="B17" s="43" t="s">
        <v>75</v>
      </c>
      <c r="C17" s="44">
        <v>10</v>
      </c>
      <c r="D17" s="45" t="s">
        <v>418</v>
      </c>
      <c r="E17" s="25">
        <v>350000000</v>
      </c>
      <c r="F17" s="25"/>
      <c r="G17" s="25">
        <v>570745742</v>
      </c>
      <c r="H17" s="18" t="e">
        <f>+#REF!</f>
        <v>#REF!</v>
      </c>
      <c r="I17" s="25" t="e">
        <f>SUM(#REF!)</f>
        <v>#REF!</v>
      </c>
      <c r="J17" s="25" t="e">
        <f>SUM(#REF!)</f>
        <v>#REF!</v>
      </c>
      <c r="K17" s="25" t="e">
        <f>SUM(#REF!)</f>
        <v>#REF!</v>
      </c>
      <c r="L17" s="18" t="e">
        <f t="shared" si="0"/>
        <v>#REF!</v>
      </c>
      <c r="M17" s="18" t="e">
        <f t="shared" si="1"/>
        <v>#REF!</v>
      </c>
      <c r="N17" s="18" t="e">
        <f t="shared" si="2"/>
        <v>#REF!</v>
      </c>
      <c r="O17" s="18" t="e">
        <f t="shared" si="3"/>
        <v>#REF!</v>
      </c>
      <c r="P17" s="2"/>
      <c r="Q17" s="25">
        <v>569745742</v>
      </c>
      <c r="R17" s="23" t="e">
        <f t="shared" si="4"/>
        <v>#REF!</v>
      </c>
      <c r="S17" s="25">
        <v>473937356</v>
      </c>
      <c r="T17" s="50" t="e">
        <f>+I17-S17</f>
        <v>#REF!</v>
      </c>
      <c r="U17" s="25">
        <v>473937356</v>
      </c>
      <c r="V17" s="50" t="e">
        <f>+J17-U17</f>
        <v>#REF!</v>
      </c>
      <c r="X17" s="48"/>
    </row>
    <row r="18" spans="1:24" s="47" customFormat="1">
      <c r="A18" s="42"/>
      <c r="B18" s="43" t="s">
        <v>149</v>
      </c>
      <c r="C18" s="44">
        <v>10</v>
      </c>
      <c r="D18" s="49" t="s">
        <v>150</v>
      </c>
      <c r="E18" s="46">
        <f>+E19</f>
        <v>1054000000</v>
      </c>
      <c r="F18" s="46"/>
      <c r="G18" s="46">
        <f>+G19</f>
        <v>1758500000</v>
      </c>
      <c r="H18" s="18" t="e">
        <f>+#REF!</f>
        <v>#REF!</v>
      </c>
      <c r="I18" s="46" t="e">
        <f>+I19</f>
        <v>#REF!</v>
      </c>
      <c r="J18" s="46" t="e">
        <f>+J19</f>
        <v>#REF!</v>
      </c>
      <c r="K18" s="46" t="e">
        <f>+K19</f>
        <v>#REF!</v>
      </c>
      <c r="L18" s="18" t="e">
        <f t="shared" si="0"/>
        <v>#REF!</v>
      </c>
      <c r="M18" s="18" t="e">
        <f t="shared" si="1"/>
        <v>#REF!</v>
      </c>
      <c r="N18" s="18" t="e">
        <f t="shared" si="2"/>
        <v>#REF!</v>
      </c>
      <c r="O18" s="18" t="e">
        <f t="shared" si="3"/>
        <v>#REF!</v>
      </c>
      <c r="P18" s="2"/>
      <c r="Q18" s="46">
        <f>+Q19</f>
        <v>1754000000</v>
      </c>
      <c r="R18" s="23" t="e">
        <f t="shared" si="4"/>
        <v>#REF!</v>
      </c>
      <c r="S18" s="46">
        <f>+S19</f>
        <v>1467677516</v>
      </c>
      <c r="U18" s="46">
        <f>+U19</f>
        <v>1467677516</v>
      </c>
      <c r="X18" s="48"/>
    </row>
    <row r="19" spans="1:24" s="47" customFormat="1">
      <c r="A19" s="42" t="str">
        <f t="shared" si="5"/>
        <v>A 1-0-1-4-210</v>
      </c>
      <c r="B19" s="43" t="s">
        <v>76</v>
      </c>
      <c r="C19" s="44">
        <v>10</v>
      </c>
      <c r="D19" s="45" t="s">
        <v>415</v>
      </c>
      <c r="E19" s="25">
        <v>1054000000</v>
      </c>
      <c r="F19" s="25"/>
      <c r="G19" s="25">
        <v>1758500000</v>
      </c>
      <c r="H19" s="18" t="e">
        <f>+#REF!</f>
        <v>#REF!</v>
      </c>
      <c r="I19" s="25" t="e">
        <f>SUM(#REF!)</f>
        <v>#REF!</v>
      </c>
      <c r="J19" s="25" t="e">
        <f>SUM(#REF!)</f>
        <v>#REF!</v>
      </c>
      <c r="K19" s="25" t="e">
        <f>SUM(#REF!)</f>
        <v>#REF!</v>
      </c>
      <c r="L19" s="18" t="e">
        <f t="shared" si="0"/>
        <v>#REF!</v>
      </c>
      <c r="M19" s="18" t="e">
        <f t="shared" si="1"/>
        <v>#REF!</v>
      </c>
      <c r="N19" s="18" t="e">
        <f t="shared" si="2"/>
        <v>#REF!</v>
      </c>
      <c r="O19" s="18" t="e">
        <f t="shared" si="3"/>
        <v>#REF!</v>
      </c>
      <c r="P19" s="2"/>
      <c r="Q19" s="25">
        <v>1754000000</v>
      </c>
      <c r="R19" s="23" t="e">
        <f t="shared" si="4"/>
        <v>#REF!</v>
      </c>
      <c r="S19" s="25">
        <v>1467677516</v>
      </c>
      <c r="T19" s="50" t="e">
        <f>+I19-S19</f>
        <v>#REF!</v>
      </c>
      <c r="U19" s="25">
        <v>1467677516</v>
      </c>
      <c r="V19" s="50" t="e">
        <f>+J19-U19</f>
        <v>#REF!</v>
      </c>
      <c r="X19" s="48"/>
    </row>
    <row r="20" spans="1:24" s="47" customFormat="1">
      <c r="A20" s="42"/>
      <c r="B20" s="43" t="s">
        <v>312</v>
      </c>
      <c r="C20" s="44">
        <v>10</v>
      </c>
      <c r="D20" s="49" t="s">
        <v>313</v>
      </c>
      <c r="E20" s="46">
        <f>SUM(E21:E28)</f>
        <v>14111000000</v>
      </c>
      <c r="F20" s="46"/>
      <c r="G20" s="46">
        <f>SUM(G21:G28)</f>
        <v>18198000000</v>
      </c>
      <c r="H20" s="18" t="e">
        <f>+#REF!</f>
        <v>#REF!</v>
      </c>
      <c r="I20" s="46" t="e">
        <f>SUM(I21:I28)</f>
        <v>#REF!</v>
      </c>
      <c r="J20" s="46" t="e">
        <f>SUM(J21:J28)</f>
        <v>#REF!</v>
      </c>
      <c r="K20" s="46" t="e">
        <f>SUM(K21:K28)</f>
        <v>#REF!</v>
      </c>
      <c r="L20" s="18" t="e">
        <f t="shared" si="0"/>
        <v>#REF!</v>
      </c>
      <c r="M20" s="18" t="e">
        <f t="shared" si="1"/>
        <v>#REF!</v>
      </c>
      <c r="N20" s="18" t="e">
        <f t="shared" si="2"/>
        <v>#REF!</v>
      </c>
      <c r="O20" s="18" t="e">
        <f t="shared" si="3"/>
        <v>#REF!</v>
      </c>
      <c r="P20" s="2"/>
      <c r="Q20" s="46">
        <f>SUM(Q21:Q28)</f>
        <v>17658329247</v>
      </c>
      <c r="R20" s="23" t="e">
        <f t="shared" si="4"/>
        <v>#REF!</v>
      </c>
      <c r="S20" s="46">
        <f>SUM(S21:S28)</f>
        <v>16516656520</v>
      </c>
      <c r="U20" s="46">
        <f>SUM(U21:U28)</f>
        <v>16516656520</v>
      </c>
      <c r="X20" s="48"/>
    </row>
    <row r="21" spans="1:24" s="47" customFormat="1" ht="12" customHeight="1">
      <c r="A21" s="42" t="str">
        <f t="shared" si="5"/>
        <v>A 1-0-1-5-110</v>
      </c>
      <c r="B21" s="43" t="s">
        <v>77</v>
      </c>
      <c r="C21" s="44">
        <v>10</v>
      </c>
      <c r="D21" s="45" t="s">
        <v>416</v>
      </c>
      <c r="E21" s="25">
        <v>1810000000</v>
      </c>
      <c r="F21" s="25"/>
      <c r="G21" s="25">
        <v>2921112468</v>
      </c>
      <c r="H21" s="18" t="e">
        <f>+#REF!</f>
        <v>#REF!</v>
      </c>
      <c r="I21" s="25" t="e">
        <f>SUM(#REF!)</f>
        <v>#REF!</v>
      </c>
      <c r="J21" s="25" t="e">
        <f>SUM(#REF!)</f>
        <v>#REF!</v>
      </c>
      <c r="K21" s="25" t="e">
        <f>SUM(#REF!)</f>
        <v>#REF!</v>
      </c>
      <c r="L21" s="18" t="e">
        <f t="shared" si="0"/>
        <v>#REF!</v>
      </c>
      <c r="M21" s="18" t="e">
        <f t="shared" si="1"/>
        <v>#REF!</v>
      </c>
      <c r="N21" s="18" t="e">
        <f t="shared" si="2"/>
        <v>#REF!</v>
      </c>
      <c r="O21" s="18" t="e">
        <f t="shared" si="3"/>
        <v>#REF!</v>
      </c>
      <c r="P21" s="2"/>
      <c r="Q21" s="25">
        <v>2920481775</v>
      </c>
      <c r="R21" s="23" t="e">
        <f t="shared" si="4"/>
        <v>#REF!</v>
      </c>
      <c r="S21" s="25">
        <v>2804613624</v>
      </c>
      <c r="T21" s="50" t="e">
        <f t="shared" ref="T21:T28" si="6">+I21-S21</f>
        <v>#REF!</v>
      </c>
      <c r="U21" s="25">
        <v>2804613624</v>
      </c>
      <c r="V21" s="50" t="e">
        <f t="shared" ref="V21:V28" si="7">+J21-U21</f>
        <v>#REF!</v>
      </c>
      <c r="X21" s="48"/>
    </row>
    <row r="22" spans="1:24" s="47" customFormat="1" ht="13.5" customHeight="1">
      <c r="A22" s="42" t="str">
        <f t="shared" si="5"/>
        <v>A 1-0-1-5-210</v>
      </c>
      <c r="B22" s="43" t="s">
        <v>78</v>
      </c>
      <c r="C22" s="44">
        <v>10</v>
      </c>
      <c r="D22" s="45" t="s">
        <v>419</v>
      </c>
      <c r="E22" s="25">
        <v>1629000000</v>
      </c>
      <c r="F22" s="25"/>
      <c r="G22" s="25">
        <v>1749366042</v>
      </c>
      <c r="H22" s="18" t="e">
        <f>+#REF!</f>
        <v>#REF!</v>
      </c>
      <c r="I22" s="25" t="e">
        <f>SUM(#REF!)</f>
        <v>#REF!</v>
      </c>
      <c r="J22" s="25" t="e">
        <f>SUM(#REF!)</f>
        <v>#REF!</v>
      </c>
      <c r="K22" s="25" t="e">
        <f>SUM(#REF!)</f>
        <v>#REF!</v>
      </c>
      <c r="L22" s="18" t="e">
        <f t="shared" si="0"/>
        <v>#REF!</v>
      </c>
      <c r="M22" s="18" t="e">
        <f t="shared" si="1"/>
        <v>#REF!</v>
      </c>
      <c r="N22" s="18" t="e">
        <f t="shared" si="2"/>
        <v>#REF!</v>
      </c>
      <c r="O22" s="18" t="e">
        <f t="shared" si="3"/>
        <v>#REF!</v>
      </c>
      <c r="P22" s="2"/>
      <c r="Q22" s="25">
        <v>1748477282</v>
      </c>
      <c r="R22" s="23" t="e">
        <f t="shared" si="4"/>
        <v>#REF!</v>
      </c>
      <c r="S22" s="25">
        <v>1610464464</v>
      </c>
      <c r="T22" s="50" t="e">
        <f t="shared" si="6"/>
        <v>#REF!</v>
      </c>
      <c r="U22" s="25">
        <v>1610464464</v>
      </c>
      <c r="V22" s="50" t="e">
        <f t="shared" si="7"/>
        <v>#REF!</v>
      </c>
      <c r="X22" s="48"/>
    </row>
    <row r="23" spans="1:24" s="47" customFormat="1">
      <c r="A23" s="42" t="str">
        <f t="shared" si="5"/>
        <v>A 1-0-1-5-1210</v>
      </c>
      <c r="B23" s="43" t="s">
        <v>79</v>
      </c>
      <c r="C23" s="44">
        <v>10</v>
      </c>
      <c r="D23" s="45" t="s">
        <v>420</v>
      </c>
      <c r="E23" s="25"/>
      <c r="F23" s="25"/>
      <c r="G23" s="25">
        <v>0</v>
      </c>
      <c r="H23" s="18" t="e">
        <f>+#REF!</f>
        <v>#REF!</v>
      </c>
      <c r="I23" s="25" t="e">
        <f>SUM(#REF!)</f>
        <v>#REF!</v>
      </c>
      <c r="J23" s="25" t="e">
        <f>SUM(#REF!)</f>
        <v>#REF!</v>
      </c>
      <c r="K23" s="25" t="e">
        <f>SUM(#REF!)</f>
        <v>#REF!</v>
      </c>
      <c r="L23" s="18" t="e">
        <f t="shared" si="0"/>
        <v>#REF!</v>
      </c>
      <c r="M23" s="18" t="e">
        <f t="shared" si="1"/>
        <v>#REF!</v>
      </c>
      <c r="N23" s="18" t="e">
        <f t="shared" si="2"/>
        <v>#REF!</v>
      </c>
      <c r="O23" s="18" t="e">
        <f t="shared" si="3"/>
        <v>#REF!</v>
      </c>
      <c r="P23" s="2"/>
      <c r="Q23" s="25">
        <v>0</v>
      </c>
      <c r="R23" s="23" t="e">
        <f t="shared" si="4"/>
        <v>#REF!</v>
      </c>
      <c r="S23" s="25">
        <v>0</v>
      </c>
      <c r="T23" s="50" t="e">
        <f t="shared" si="6"/>
        <v>#REF!</v>
      </c>
      <c r="U23" s="25">
        <v>0</v>
      </c>
      <c r="V23" s="50" t="e">
        <f t="shared" si="7"/>
        <v>#REF!</v>
      </c>
      <c r="X23" s="48"/>
    </row>
    <row r="24" spans="1:24" s="47" customFormat="1">
      <c r="A24" s="42" t="str">
        <f t="shared" si="5"/>
        <v>A 1-0-1-5-1310</v>
      </c>
      <c r="B24" s="43" t="s">
        <v>80</v>
      </c>
      <c r="C24" s="44">
        <v>10</v>
      </c>
      <c r="D24" s="45" t="s">
        <v>421</v>
      </c>
      <c r="E24" s="25"/>
      <c r="F24" s="25"/>
      <c r="G24" s="25">
        <v>0</v>
      </c>
      <c r="H24" s="18" t="e">
        <f>+#REF!</f>
        <v>#REF!</v>
      </c>
      <c r="I24" s="25" t="e">
        <f>SUM(#REF!)</f>
        <v>#REF!</v>
      </c>
      <c r="J24" s="25" t="e">
        <f>SUM(#REF!)</f>
        <v>#REF!</v>
      </c>
      <c r="K24" s="25" t="e">
        <f>SUM(#REF!)</f>
        <v>#REF!</v>
      </c>
      <c r="L24" s="18" t="e">
        <f t="shared" si="0"/>
        <v>#REF!</v>
      </c>
      <c r="M24" s="18" t="e">
        <f t="shared" si="1"/>
        <v>#REF!</v>
      </c>
      <c r="N24" s="18" t="e">
        <f t="shared" si="2"/>
        <v>#REF!</v>
      </c>
      <c r="O24" s="18" t="e">
        <f t="shared" si="3"/>
        <v>#REF!</v>
      </c>
      <c r="P24" s="2"/>
      <c r="Q24" s="25">
        <v>0</v>
      </c>
      <c r="R24" s="23" t="e">
        <f t="shared" si="4"/>
        <v>#REF!</v>
      </c>
      <c r="S24" s="25">
        <v>0</v>
      </c>
      <c r="T24" s="50" t="e">
        <f t="shared" si="6"/>
        <v>#REF!</v>
      </c>
      <c r="U24" s="25">
        <v>0</v>
      </c>
      <c r="V24" s="50" t="e">
        <f t="shared" si="7"/>
        <v>#REF!</v>
      </c>
      <c r="X24" s="48"/>
    </row>
    <row r="25" spans="1:24" s="47" customFormat="1">
      <c r="A25" s="42" t="str">
        <f t="shared" si="5"/>
        <v>A 1-0-1-5-1410</v>
      </c>
      <c r="B25" s="43" t="s">
        <v>81</v>
      </c>
      <c r="C25" s="44">
        <v>10</v>
      </c>
      <c r="D25" s="45" t="s">
        <v>422</v>
      </c>
      <c r="E25" s="25">
        <v>2030000000</v>
      </c>
      <c r="F25" s="25"/>
      <c r="G25" s="25">
        <v>2460132004</v>
      </c>
      <c r="H25" s="18" t="e">
        <f>+#REF!</f>
        <v>#REF!</v>
      </c>
      <c r="I25" s="25" t="e">
        <f>SUM(#REF!)</f>
        <v>#REF!</v>
      </c>
      <c r="J25" s="25" t="e">
        <f>SUM(#REF!)</f>
        <v>#REF!</v>
      </c>
      <c r="K25" s="25" t="e">
        <f>SUM(#REF!)</f>
        <v>#REF!</v>
      </c>
      <c r="L25" s="18" t="e">
        <f t="shared" si="0"/>
        <v>#REF!</v>
      </c>
      <c r="M25" s="18" t="e">
        <f t="shared" si="1"/>
        <v>#REF!</v>
      </c>
      <c r="N25" s="18" t="e">
        <f t="shared" si="2"/>
        <v>#REF!</v>
      </c>
      <c r="O25" s="18" t="e">
        <f t="shared" si="3"/>
        <v>#REF!</v>
      </c>
      <c r="P25" s="2"/>
      <c r="Q25" s="25">
        <v>2460132004</v>
      </c>
      <c r="R25" s="23" t="e">
        <f t="shared" si="4"/>
        <v>#REF!</v>
      </c>
      <c r="S25" s="25">
        <v>2324786477</v>
      </c>
      <c r="T25" s="50" t="e">
        <f t="shared" si="6"/>
        <v>#REF!</v>
      </c>
      <c r="U25" s="25">
        <v>2324786477</v>
      </c>
      <c r="V25" s="50" t="e">
        <f t="shared" si="7"/>
        <v>#REF!</v>
      </c>
      <c r="X25" s="48"/>
    </row>
    <row r="26" spans="1:24" s="47" customFormat="1">
      <c r="A26" s="42" t="str">
        <f t="shared" si="5"/>
        <v>A 1-0-1-5-1510</v>
      </c>
      <c r="B26" s="43" t="s">
        <v>82</v>
      </c>
      <c r="C26" s="44">
        <v>10</v>
      </c>
      <c r="D26" s="45" t="s">
        <v>423</v>
      </c>
      <c r="E26" s="25">
        <v>2500000000</v>
      </c>
      <c r="F26" s="25"/>
      <c r="G26" s="25">
        <v>2608054171</v>
      </c>
      <c r="H26" s="18" t="e">
        <f>+#REF!</f>
        <v>#REF!</v>
      </c>
      <c r="I26" s="25" t="e">
        <f>SUM(#REF!)</f>
        <v>#REF!</v>
      </c>
      <c r="J26" s="25" t="e">
        <f>SUM(#REF!)</f>
        <v>#REF!</v>
      </c>
      <c r="K26" s="25" t="e">
        <f>SUM(#REF!)</f>
        <v>#REF!</v>
      </c>
      <c r="L26" s="18" t="e">
        <f t="shared" si="0"/>
        <v>#REF!</v>
      </c>
      <c r="M26" s="18" t="e">
        <f t="shared" si="1"/>
        <v>#REF!</v>
      </c>
      <c r="N26" s="18" t="e">
        <f t="shared" si="2"/>
        <v>#REF!</v>
      </c>
      <c r="O26" s="18" t="e">
        <f t="shared" si="3"/>
        <v>#REF!</v>
      </c>
      <c r="P26" s="2"/>
      <c r="Q26" s="25">
        <v>2607892565</v>
      </c>
      <c r="R26" s="23" t="e">
        <f t="shared" si="4"/>
        <v>#REF!</v>
      </c>
      <c r="S26" s="25">
        <v>2413705584</v>
      </c>
      <c r="T26" s="50" t="e">
        <f t="shared" si="6"/>
        <v>#REF!</v>
      </c>
      <c r="U26" s="25">
        <v>2413705584</v>
      </c>
      <c r="V26" s="50" t="e">
        <f t="shared" si="7"/>
        <v>#REF!</v>
      </c>
      <c r="X26" s="48"/>
    </row>
    <row r="27" spans="1:24" s="47" customFormat="1">
      <c r="A27" s="42" t="str">
        <f t="shared" si="5"/>
        <v>A 1-0-1-5-1610</v>
      </c>
      <c r="B27" s="43" t="s">
        <v>83</v>
      </c>
      <c r="C27" s="44">
        <v>10</v>
      </c>
      <c r="D27" s="45" t="s">
        <v>424</v>
      </c>
      <c r="E27" s="25">
        <v>5000000000</v>
      </c>
      <c r="F27" s="25"/>
      <c r="G27" s="25">
        <v>6610068521</v>
      </c>
      <c r="H27" s="18" t="e">
        <f>+#REF!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18" t="e">
        <f t="shared" si="0"/>
        <v>#REF!</v>
      </c>
      <c r="M27" s="18" t="e">
        <f t="shared" si="1"/>
        <v>#REF!</v>
      </c>
      <c r="N27" s="18" t="e">
        <f t="shared" si="2"/>
        <v>#REF!</v>
      </c>
      <c r="O27" s="18" t="e">
        <f t="shared" si="3"/>
        <v>#REF!</v>
      </c>
      <c r="P27" s="2"/>
      <c r="Q27" s="25">
        <v>6072439787</v>
      </c>
      <c r="R27" s="23" t="e">
        <f t="shared" si="4"/>
        <v>#REF!</v>
      </c>
      <c r="S27" s="25">
        <v>5547468558</v>
      </c>
      <c r="T27" s="50" t="e">
        <f t="shared" si="6"/>
        <v>#REF!</v>
      </c>
      <c r="U27" s="25">
        <v>5547468558</v>
      </c>
      <c r="V27" s="50" t="e">
        <f t="shared" si="7"/>
        <v>#REF!</v>
      </c>
      <c r="X27" s="48"/>
    </row>
    <row r="28" spans="1:24" s="47" customFormat="1">
      <c r="A28" s="42" t="str">
        <f t="shared" si="5"/>
        <v>A 1-0-1-5-2210</v>
      </c>
      <c r="B28" s="43" t="s">
        <v>84</v>
      </c>
      <c r="C28" s="44">
        <v>10</v>
      </c>
      <c r="D28" s="45" t="s">
        <v>425</v>
      </c>
      <c r="E28" s="25">
        <v>1142000000</v>
      </c>
      <c r="F28" s="25"/>
      <c r="G28" s="25">
        <v>1849266794</v>
      </c>
      <c r="H28" s="18" t="e">
        <f>+#REF!</f>
        <v>#REF!</v>
      </c>
      <c r="I28" s="25" t="e">
        <f>SUM(#REF!)</f>
        <v>#REF!</v>
      </c>
      <c r="J28" s="25" t="e">
        <f>SUM(#REF!)</f>
        <v>#REF!</v>
      </c>
      <c r="K28" s="25" t="e">
        <f>SUM(#REF!)</f>
        <v>#REF!</v>
      </c>
      <c r="L28" s="18" t="e">
        <f t="shared" si="0"/>
        <v>#REF!</v>
      </c>
      <c r="M28" s="18" t="e">
        <f t="shared" si="1"/>
        <v>#REF!</v>
      </c>
      <c r="N28" s="18" t="e">
        <f t="shared" si="2"/>
        <v>#REF!</v>
      </c>
      <c r="O28" s="18" t="e">
        <f t="shared" si="3"/>
        <v>#REF!</v>
      </c>
      <c r="P28" s="2"/>
      <c r="Q28" s="25">
        <v>1848905834</v>
      </c>
      <c r="R28" s="23" t="e">
        <f t="shared" si="4"/>
        <v>#REF!</v>
      </c>
      <c r="S28" s="25">
        <v>1815617813</v>
      </c>
      <c r="T28" s="50" t="e">
        <f t="shared" si="6"/>
        <v>#REF!</v>
      </c>
      <c r="U28" s="25">
        <v>1815617813</v>
      </c>
      <c r="V28" s="50" t="e">
        <f t="shared" si="7"/>
        <v>#REF!</v>
      </c>
      <c r="X28" s="48"/>
    </row>
    <row r="29" spans="1:24" s="47" customFormat="1">
      <c r="A29" s="42"/>
      <c r="B29" s="43" t="s">
        <v>314</v>
      </c>
      <c r="C29" s="44">
        <v>10</v>
      </c>
      <c r="D29" s="49" t="s">
        <v>141</v>
      </c>
      <c r="E29" s="46">
        <f>+E30+E31</f>
        <v>530000000</v>
      </c>
      <c r="F29" s="46"/>
      <c r="G29" s="46">
        <f>+G30+G31</f>
        <v>612650000</v>
      </c>
      <c r="H29" s="18" t="e">
        <f>+#REF!</f>
        <v>#REF!</v>
      </c>
      <c r="I29" s="46" t="e">
        <f>+I30+I31</f>
        <v>#REF!</v>
      </c>
      <c r="J29" s="46" t="e">
        <f>+J30+J31</f>
        <v>#REF!</v>
      </c>
      <c r="K29" s="46" t="e">
        <f>+K30+K31</f>
        <v>#REF!</v>
      </c>
      <c r="L29" s="18" t="e">
        <f t="shared" si="0"/>
        <v>#REF!</v>
      </c>
      <c r="M29" s="18" t="e">
        <f t="shared" si="1"/>
        <v>#REF!</v>
      </c>
      <c r="N29" s="18" t="e">
        <f t="shared" si="2"/>
        <v>#REF!</v>
      </c>
      <c r="O29" s="18" t="e">
        <f t="shared" si="3"/>
        <v>#REF!</v>
      </c>
      <c r="P29" s="2"/>
      <c r="Q29" s="46">
        <f>+Q30+Q31</f>
        <v>582502365</v>
      </c>
      <c r="R29" s="23" t="e">
        <f t="shared" si="4"/>
        <v>#REF!</v>
      </c>
      <c r="S29" s="46">
        <f>+S30+S31</f>
        <v>418920567</v>
      </c>
      <c r="U29" s="46">
        <f>+U30+U31</f>
        <v>418920567</v>
      </c>
      <c r="X29" s="48"/>
    </row>
    <row r="30" spans="1:24" s="47" customFormat="1">
      <c r="A30" s="42" t="str">
        <f t="shared" si="5"/>
        <v>A 1-0-1-9-110</v>
      </c>
      <c r="B30" s="43" t="s">
        <v>230</v>
      </c>
      <c r="C30" s="44">
        <v>10</v>
      </c>
      <c r="D30" s="45" t="s">
        <v>426</v>
      </c>
      <c r="E30" s="25">
        <v>155000000</v>
      </c>
      <c r="F30" s="25"/>
      <c r="G30" s="25">
        <v>327650000</v>
      </c>
      <c r="H30" s="18" t="e">
        <f>+#REF!</f>
        <v>#REF!</v>
      </c>
      <c r="I30" s="25" t="e">
        <f>SUM(#REF!)</f>
        <v>#REF!</v>
      </c>
      <c r="J30" s="25" t="e">
        <f>SUM(#REF!)</f>
        <v>#REF!</v>
      </c>
      <c r="K30" s="25" t="e">
        <f>SUM(#REF!)</f>
        <v>#REF!</v>
      </c>
      <c r="L30" s="18" t="e">
        <f t="shared" si="0"/>
        <v>#REF!</v>
      </c>
      <c r="M30" s="18" t="e">
        <f t="shared" si="1"/>
        <v>#REF!</v>
      </c>
      <c r="N30" s="18" t="e">
        <f t="shared" si="2"/>
        <v>#REF!</v>
      </c>
      <c r="O30" s="18" t="e">
        <f t="shared" si="3"/>
        <v>#REF!</v>
      </c>
      <c r="P30" s="2"/>
      <c r="Q30" s="25">
        <v>327000000</v>
      </c>
      <c r="R30" s="23" t="e">
        <f t="shared" si="4"/>
        <v>#REF!</v>
      </c>
      <c r="S30" s="25">
        <v>253137425</v>
      </c>
      <c r="T30" s="50" t="e">
        <f>+I30-S30</f>
        <v>#REF!</v>
      </c>
      <c r="U30" s="25">
        <v>253137425</v>
      </c>
      <c r="V30" s="50" t="e">
        <f>+J30-U30</f>
        <v>#REF!</v>
      </c>
      <c r="X30" s="48"/>
    </row>
    <row r="31" spans="1:24" s="47" customFormat="1">
      <c r="A31" s="42" t="str">
        <f t="shared" si="5"/>
        <v>A 1-0-1-9-310</v>
      </c>
      <c r="B31" s="43" t="s">
        <v>231</v>
      </c>
      <c r="C31" s="44">
        <v>10</v>
      </c>
      <c r="D31" s="45" t="s">
        <v>427</v>
      </c>
      <c r="E31" s="25">
        <v>375000000</v>
      </c>
      <c r="F31" s="25"/>
      <c r="G31" s="25">
        <v>285000000</v>
      </c>
      <c r="H31" s="18" t="e">
        <f>+#REF!</f>
        <v>#REF!</v>
      </c>
      <c r="I31" s="25" t="e">
        <f>SUM(#REF!)</f>
        <v>#REF!</v>
      </c>
      <c r="J31" s="25" t="e">
        <f>SUM(#REF!)</f>
        <v>#REF!</v>
      </c>
      <c r="K31" s="25" t="e">
        <f>SUM(#REF!)</f>
        <v>#REF!</v>
      </c>
      <c r="L31" s="18" t="e">
        <f t="shared" si="0"/>
        <v>#REF!</v>
      </c>
      <c r="M31" s="18" t="e">
        <f t="shared" si="1"/>
        <v>#REF!</v>
      </c>
      <c r="N31" s="18" t="e">
        <f t="shared" si="2"/>
        <v>#REF!</v>
      </c>
      <c r="O31" s="18" t="e">
        <f t="shared" si="3"/>
        <v>#REF!</v>
      </c>
      <c r="P31" s="2"/>
      <c r="Q31" s="25">
        <v>255502365</v>
      </c>
      <c r="R31" s="23" t="e">
        <f t="shared" si="4"/>
        <v>#REF!</v>
      </c>
      <c r="S31" s="25">
        <v>165783142</v>
      </c>
      <c r="T31" s="50" t="e">
        <f>+I31-S31</f>
        <v>#REF!</v>
      </c>
      <c r="U31" s="25">
        <v>165783142</v>
      </c>
      <c r="V31" s="50" t="e">
        <f>+J31-U31</f>
        <v>#REF!</v>
      </c>
      <c r="X31" s="48"/>
    </row>
    <row r="32" spans="1:24" s="47" customFormat="1">
      <c r="A32" s="42" t="str">
        <f>+B32&amp;C32</f>
        <v>A 1-0-1-99910</v>
      </c>
      <c r="B32" s="43" t="s">
        <v>105</v>
      </c>
      <c r="C32" s="44">
        <v>10</v>
      </c>
      <c r="D32" s="49" t="s">
        <v>104</v>
      </c>
      <c r="E32" s="25">
        <v>0</v>
      </c>
      <c r="F32" s="25"/>
      <c r="G32" s="25">
        <v>170000000</v>
      </c>
      <c r="H32" s="18" t="e">
        <f>+#REF!</f>
        <v>#REF!</v>
      </c>
      <c r="I32" s="25" t="e">
        <f>SUM(#REF!)</f>
        <v>#REF!</v>
      </c>
      <c r="J32" s="25" t="e">
        <f>SUM(#REF!)</f>
        <v>#REF!</v>
      </c>
      <c r="K32" s="25" t="e">
        <f>SUM(#REF!)</f>
        <v>#REF!</v>
      </c>
      <c r="L32" s="18" t="e">
        <f t="shared" si="0"/>
        <v>#REF!</v>
      </c>
      <c r="M32" s="18" t="e">
        <f t="shared" si="1"/>
        <v>#REF!</v>
      </c>
      <c r="N32" s="18" t="e">
        <f t="shared" si="2"/>
        <v>#REF!</v>
      </c>
      <c r="O32" s="18" t="e">
        <f t="shared" si="3"/>
        <v>#REF!</v>
      </c>
      <c r="P32" s="2"/>
      <c r="Q32" s="25">
        <v>170000000</v>
      </c>
      <c r="R32" s="23" t="e">
        <f t="shared" si="4"/>
        <v>#REF!</v>
      </c>
      <c r="S32" s="25">
        <v>170000000</v>
      </c>
      <c r="T32" s="50" t="e">
        <f>+I32-S32</f>
        <v>#REF!</v>
      </c>
      <c r="U32" s="25">
        <v>170000000</v>
      </c>
      <c r="V32" s="50" t="e">
        <f>+J32-U32</f>
        <v>#REF!</v>
      </c>
      <c r="X32" s="48"/>
    </row>
    <row r="33" spans="1:24" s="47" customFormat="1">
      <c r="A33" s="42"/>
      <c r="B33" s="43" t="s">
        <v>142</v>
      </c>
      <c r="C33" s="44">
        <v>10</v>
      </c>
      <c r="D33" s="49" t="s">
        <v>143</v>
      </c>
      <c r="E33" s="46">
        <f>+E34</f>
        <v>2762000000</v>
      </c>
      <c r="F33" s="46"/>
      <c r="G33" s="46">
        <f>+G34</f>
        <v>3286000000</v>
      </c>
      <c r="H33" s="18" t="e">
        <f>+#REF!</f>
        <v>#REF!</v>
      </c>
      <c r="I33" s="46" t="e">
        <f>+I34</f>
        <v>#REF!</v>
      </c>
      <c r="J33" s="46" t="e">
        <f>+J34</f>
        <v>#REF!</v>
      </c>
      <c r="K33" s="46" t="e">
        <f>+K34</f>
        <v>#REF!</v>
      </c>
      <c r="L33" s="18" t="e">
        <f t="shared" si="0"/>
        <v>#REF!</v>
      </c>
      <c r="M33" s="18" t="e">
        <f t="shared" si="1"/>
        <v>#REF!</v>
      </c>
      <c r="N33" s="18" t="e">
        <f t="shared" si="2"/>
        <v>#REF!</v>
      </c>
      <c r="O33" s="18" t="e">
        <f t="shared" si="3"/>
        <v>#REF!</v>
      </c>
      <c r="P33" s="2"/>
      <c r="Q33" s="46">
        <f>+Q34</f>
        <v>3161198989</v>
      </c>
      <c r="R33" s="23" t="e">
        <f t="shared" si="4"/>
        <v>#REF!</v>
      </c>
      <c r="S33" s="46">
        <f>+S34</f>
        <v>3093158178</v>
      </c>
      <c r="U33" s="46">
        <f>+U34</f>
        <v>2989863304</v>
      </c>
      <c r="X33" s="48"/>
    </row>
    <row r="34" spans="1:24" s="47" customFormat="1">
      <c r="A34" s="42" t="str">
        <f t="shared" si="5"/>
        <v>A 1-0-2-1210</v>
      </c>
      <c r="B34" s="43" t="s">
        <v>232</v>
      </c>
      <c r="C34" s="44">
        <v>10</v>
      </c>
      <c r="D34" s="45" t="s">
        <v>428</v>
      </c>
      <c r="E34" s="25">
        <v>2762000000</v>
      </c>
      <c r="F34" s="25"/>
      <c r="G34" s="25">
        <v>3286000000</v>
      </c>
      <c r="H34" s="18" t="e">
        <f>+#REF!</f>
        <v>#REF!</v>
      </c>
      <c r="I34" s="25" t="e">
        <f>SUM(#REF!)</f>
        <v>#REF!</v>
      </c>
      <c r="J34" s="25" t="e">
        <f>SUM(#REF!)</f>
        <v>#REF!</v>
      </c>
      <c r="K34" s="25" t="e">
        <f>SUM(#REF!)</f>
        <v>#REF!</v>
      </c>
      <c r="L34" s="18" t="e">
        <f t="shared" si="0"/>
        <v>#REF!</v>
      </c>
      <c r="M34" s="18" t="e">
        <f t="shared" si="1"/>
        <v>#REF!</v>
      </c>
      <c r="N34" s="18" t="e">
        <f t="shared" si="2"/>
        <v>#REF!</v>
      </c>
      <c r="O34" s="18" t="e">
        <f t="shared" si="3"/>
        <v>#REF!</v>
      </c>
      <c r="P34" s="2"/>
      <c r="Q34" s="25">
        <v>3161198989</v>
      </c>
      <c r="R34" s="23" t="e">
        <f t="shared" si="4"/>
        <v>#REF!</v>
      </c>
      <c r="S34" s="25">
        <v>3093158178</v>
      </c>
      <c r="T34" s="50" t="e">
        <f>+I34-S34</f>
        <v>#REF!</v>
      </c>
      <c r="U34" s="25">
        <v>2989863304</v>
      </c>
      <c r="V34" s="50" t="e">
        <f>+J34-U34</f>
        <v>#REF!</v>
      </c>
      <c r="X34" s="48"/>
    </row>
    <row r="35" spans="1:24" s="47" customFormat="1">
      <c r="A35" s="42"/>
      <c r="B35" s="43" t="s">
        <v>144</v>
      </c>
      <c r="C35" s="44">
        <v>10</v>
      </c>
      <c r="D35" s="49" t="s">
        <v>151</v>
      </c>
      <c r="E35" s="46">
        <f>+E36+E42+E47+E48+E49+E50</f>
        <v>22395000000</v>
      </c>
      <c r="F35" s="46"/>
      <c r="G35" s="46">
        <f>+G36+G42+G47+G48+G49+G50</f>
        <v>32191300000</v>
      </c>
      <c r="H35" s="18" t="e">
        <f>+#REF!</f>
        <v>#REF!</v>
      </c>
      <c r="I35" s="46" t="e">
        <f>+I36+I42+I47+I48+I49+I50</f>
        <v>#REF!</v>
      </c>
      <c r="J35" s="46" t="e">
        <f>+J36+J42+J47+J48+J49+J50</f>
        <v>#REF!</v>
      </c>
      <c r="K35" s="46" t="e">
        <f>+K36+K42+K47+K48+K49+K50</f>
        <v>#REF!</v>
      </c>
      <c r="L35" s="18" t="e">
        <f t="shared" si="0"/>
        <v>#REF!</v>
      </c>
      <c r="M35" s="18" t="e">
        <f t="shared" si="1"/>
        <v>#REF!</v>
      </c>
      <c r="N35" s="18" t="e">
        <f t="shared" si="2"/>
        <v>#REF!</v>
      </c>
      <c r="O35" s="18" t="e">
        <f t="shared" si="3"/>
        <v>#REF!</v>
      </c>
      <c r="P35" s="2"/>
      <c r="Q35" s="46">
        <f>+Q36+Q42+Q47+Q48+Q49+Q50</f>
        <v>30818000000</v>
      </c>
      <c r="R35" s="23" t="e">
        <f t="shared" si="4"/>
        <v>#REF!</v>
      </c>
      <c r="S35" s="46">
        <f>+S36+S42+S47+S48+S49+S50</f>
        <v>25999656018</v>
      </c>
      <c r="U35" s="46">
        <f>+U36+U42+U47+U48+U49+U50</f>
        <v>25999656018</v>
      </c>
      <c r="X35" s="48"/>
    </row>
    <row r="36" spans="1:24" s="47" customFormat="1">
      <c r="A36" s="42"/>
      <c r="B36" s="43" t="s">
        <v>145</v>
      </c>
      <c r="C36" s="44">
        <v>10</v>
      </c>
      <c r="D36" s="49" t="s">
        <v>146</v>
      </c>
      <c r="E36" s="46">
        <f>SUM(E37:E41)</f>
        <v>11341375000</v>
      </c>
      <c r="F36" s="46"/>
      <c r="G36" s="46">
        <f>SUM(G37:G41)</f>
        <v>16567594333</v>
      </c>
      <c r="H36" s="18" t="e">
        <f>+#REF!</f>
        <v>#REF!</v>
      </c>
      <c r="I36" s="46" t="e">
        <f>SUM(I37:I41)</f>
        <v>#REF!</v>
      </c>
      <c r="J36" s="46" t="e">
        <f>SUM(J37:J41)</f>
        <v>#REF!</v>
      </c>
      <c r="K36" s="46" t="e">
        <f>SUM(K37:K41)</f>
        <v>#REF!</v>
      </c>
      <c r="L36" s="18" t="e">
        <f t="shared" si="0"/>
        <v>#REF!</v>
      </c>
      <c r="M36" s="18" t="e">
        <f t="shared" si="1"/>
        <v>#REF!</v>
      </c>
      <c r="N36" s="18" t="e">
        <f t="shared" si="2"/>
        <v>#REF!</v>
      </c>
      <c r="O36" s="18" t="e">
        <f t="shared" si="3"/>
        <v>#REF!</v>
      </c>
      <c r="P36" s="2"/>
      <c r="Q36" s="46">
        <f>SUM(Q37:Q41)</f>
        <v>16070375000</v>
      </c>
      <c r="R36" s="23" t="e">
        <f t="shared" si="4"/>
        <v>#REF!</v>
      </c>
      <c r="S36" s="46">
        <f>SUM(S37:S41)</f>
        <v>13641977518</v>
      </c>
      <c r="U36" s="46">
        <f>SUM(U37:U41)</f>
        <v>13641977518</v>
      </c>
      <c r="X36" s="48"/>
    </row>
    <row r="37" spans="1:24" s="47" customFormat="1">
      <c r="A37" s="42" t="str">
        <f t="shared" ref="A37:A50" si="8">+B37&amp;C37</f>
        <v>A 1-0-5-1-110</v>
      </c>
      <c r="B37" s="43" t="s">
        <v>85</v>
      </c>
      <c r="C37" s="44">
        <v>10</v>
      </c>
      <c r="D37" s="45" t="s">
        <v>447</v>
      </c>
      <c r="E37" s="25">
        <v>2317257000</v>
      </c>
      <c r="F37" s="25"/>
      <c r="G37" s="25">
        <v>3314774538</v>
      </c>
      <c r="H37" s="18" t="e">
        <f>+#REF!</f>
        <v>#REF!</v>
      </c>
      <c r="I37" s="25" t="e">
        <f>SUM(#REF!)</f>
        <v>#REF!</v>
      </c>
      <c r="J37" s="25" t="e">
        <f>SUM(#REF!)</f>
        <v>#REF!</v>
      </c>
      <c r="K37" s="25" t="e">
        <f>SUM(#REF!)</f>
        <v>#REF!</v>
      </c>
      <c r="L37" s="18" t="e">
        <f t="shared" si="0"/>
        <v>#REF!</v>
      </c>
      <c r="M37" s="18" t="e">
        <f t="shared" si="1"/>
        <v>#REF!</v>
      </c>
      <c r="N37" s="18" t="e">
        <f t="shared" si="2"/>
        <v>#REF!</v>
      </c>
      <c r="O37" s="18" t="e">
        <f t="shared" si="3"/>
        <v>#REF!</v>
      </c>
      <c r="P37" s="2"/>
      <c r="Q37" s="25">
        <v>3117257000</v>
      </c>
      <c r="R37" s="23" t="e">
        <f t="shared" si="4"/>
        <v>#REF!</v>
      </c>
      <c r="S37" s="25">
        <v>2642982700</v>
      </c>
      <c r="T37" s="50" t="e">
        <f>+I37-S37</f>
        <v>#REF!</v>
      </c>
      <c r="U37" s="25">
        <v>2642982700</v>
      </c>
      <c r="V37" s="50" t="e">
        <f>+J37-U37</f>
        <v>#REF!</v>
      </c>
      <c r="X37" s="48"/>
    </row>
    <row r="38" spans="1:24" s="47" customFormat="1">
      <c r="A38" s="42" t="str">
        <f t="shared" si="8"/>
        <v>A 1-0-5-1-210</v>
      </c>
      <c r="B38" s="43" t="s">
        <v>233</v>
      </c>
      <c r="C38" s="44">
        <v>10</v>
      </c>
      <c r="D38" s="45" t="s">
        <v>315</v>
      </c>
      <c r="E38" s="25">
        <v>1505486000</v>
      </c>
      <c r="F38" s="25"/>
      <c r="G38" s="25">
        <v>2135327342</v>
      </c>
      <c r="H38" s="18" t="e">
        <f>+#REF!</f>
        <v>#REF!</v>
      </c>
      <c r="I38" s="25" t="e">
        <f>SUM(#REF!)</f>
        <v>#REF!</v>
      </c>
      <c r="J38" s="25" t="e">
        <f>SUM(#REF!)</f>
        <v>#REF!</v>
      </c>
      <c r="K38" s="25" t="e">
        <f>SUM(#REF!)</f>
        <v>#REF!</v>
      </c>
      <c r="L38" s="18" t="e">
        <f t="shared" si="0"/>
        <v>#REF!</v>
      </c>
      <c r="M38" s="18" t="e">
        <f t="shared" si="1"/>
        <v>#REF!</v>
      </c>
      <c r="N38" s="18" t="e">
        <f t="shared" si="2"/>
        <v>#REF!</v>
      </c>
      <c r="O38" s="18" t="e">
        <f t="shared" si="3"/>
        <v>#REF!</v>
      </c>
      <c r="P38" s="2"/>
      <c r="Q38" s="25">
        <v>2134486000</v>
      </c>
      <c r="R38" s="23" t="e">
        <f t="shared" si="4"/>
        <v>#REF!</v>
      </c>
      <c r="S38" s="25">
        <v>1781240856</v>
      </c>
      <c r="T38" s="50" t="e">
        <f>+I38-S38</f>
        <v>#REF!</v>
      </c>
      <c r="U38" s="25">
        <v>1781240856</v>
      </c>
      <c r="V38" s="50" t="e">
        <f>+J38-U38</f>
        <v>#REF!</v>
      </c>
      <c r="X38" s="48"/>
    </row>
    <row r="39" spans="1:24" s="47" customFormat="1">
      <c r="A39" s="42" t="str">
        <f t="shared" si="8"/>
        <v>A 1-0-5-1-310</v>
      </c>
      <c r="B39" s="43" t="s">
        <v>234</v>
      </c>
      <c r="C39" s="44">
        <v>10</v>
      </c>
      <c r="D39" s="45" t="s">
        <v>316</v>
      </c>
      <c r="E39" s="25">
        <v>2533787000</v>
      </c>
      <c r="F39" s="25"/>
      <c r="G39" s="25">
        <v>3552236894</v>
      </c>
      <c r="H39" s="18" t="e">
        <f>+#REF!</f>
        <v>#REF!</v>
      </c>
      <c r="I39" s="25" t="e">
        <f>SUM(#REF!)</f>
        <v>#REF!</v>
      </c>
      <c r="J39" s="25" t="e">
        <f>SUM(#REF!)</f>
        <v>#REF!</v>
      </c>
      <c r="K39" s="25" t="e">
        <f>SUM(#REF!)</f>
        <v>#REF!</v>
      </c>
      <c r="L39" s="18" t="e">
        <f t="shared" si="0"/>
        <v>#REF!</v>
      </c>
      <c r="M39" s="18" t="e">
        <f t="shared" si="1"/>
        <v>#REF!</v>
      </c>
      <c r="N39" s="18" t="e">
        <f t="shared" si="2"/>
        <v>#REF!</v>
      </c>
      <c r="O39" s="18" t="e">
        <f t="shared" si="3"/>
        <v>#REF!</v>
      </c>
      <c r="P39" s="2"/>
      <c r="Q39" s="25">
        <v>3533787000</v>
      </c>
      <c r="R39" s="23" t="e">
        <f t="shared" si="4"/>
        <v>#REF!</v>
      </c>
      <c r="S39" s="25">
        <v>3104289151</v>
      </c>
      <c r="T39" s="50" t="e">
        <f>+I39-S39</f>
        <v>#REF!</v>
      </c>
      <c r="U39" s="25">
        <v>3104289151</v>
      </c>
      <c r="V39" s="50" t="e">
        <f>+J39-U39</f>
        <v>#REF!</v>
      </c>
      <c r="X39" s="48"/>
    </row>
    <row r="40" spans="1:24" s="47" customFormat="1">
      <c r="A40" s="42" t="str">
        <f t="shared" si="8"/>
        <v>A 1-0-5-1-410</v>
      </c>
      <c r="B40" s="43" t="s">
        <v>235</v>
      </c>
      <c r="C40" s="44">
        <v>10</v>
      </c>
      <c r="D40" s="45" t="s">
        <v>317</v>
      </c>
      <c r="E40" s="25">
        <v>4700397000</v>
      </c>
      <c r="F40" s="25"/>
      <c r="G40" s="25">
        <v>6574439540</v>
      </c>
      <c r="H40" s="18" t="e">
        <f>+#REF!</f>
        <v>#REF!</v>
      </c>
      <c r="I40" s="25" t="e">
        <f>SUM(#REF!)</f>
        <v>#REF!</v>
      </c>
      <c r="J40" s="25" t="e">
        <f>SUM(#REF!)</f>
        <v>#REF!</v>
      </c>
      <c r="K40" s="25" t="e">
        <f>SUM(#REF!)</f>
        <v>#REF!</v>
      </c>
      <c r="L40" s="18" t="e">
        <f t="shared" si="0"/>
        <v>#REF!</v>
      </c>
      <c r="M40" s="18" t="e">
        <f t="shared" si="1"/>
        <v>#REF!</v>
      </c>
      <c r="N40" s="18" t="e">
        <f t="shared" si="2"/>
        <v>#REF!</v>
      </c>
      <c r="O40" s="18" t="e">
        <f t="shared" si="3"/>
        <v>#REF!</v>
      </c>
      <c r="P40" s="2"/>
      <c r="Q40" s="25">
        <v>6300397000</v>
      </c>
      <c r="R40" s="23" t="e">
        <f t="shared" si="4"/>
        <v>#REF!</v>
      </c>
      <c r="S40" s="25">
        <v>5294519624</v>
      </c>
      <c r="T40" s="50" t="e">
        <f>+I40-S40</f>
        <v>#REF!</v>
      </c>
      <c r="U40" s="25">
        <v>5294519624</v>
      </c>
      <c r="V40" s="50" t="e">
        <f>+J40-U40</f>
        <v>#REF!</v>
      </c>
      <c r="X40" s="48"/>
    </row>
    <row r="41" spans="1:24" s="47" customFormat="1">
      <c r="A41" s="42" t="str">
        <f t="shared" si="8"/>
        <v>A 1-0-5-1-510</v>
      </c>
      <c r="B41" s="43" t="s">
        <v>236</v>
      </c>
      <c r="C41" s="44">
        <v>10</v>
      </c>
      <c r="D41" s="45" t="s">
        <v>318</v>
      </c>
      <c r="E41" s="25">
        <v>284448000</v>
      </c>
      <c r="F41" s="25"/>
      <c r="G41" s="25">
        <v>990816019</v>
      </c>
      <c r="H41" s="18" t="e">
        <f>+#REF!</f>
        <v>#REF!</v>
      </c>
      <c r="I41" s="25" t="e">
        <f>SUM(#REF!)</f>
        <v>#REF!</v>
      </c>
      <c r="J41" s="25" t="e">
        <f>SUM(#REF!)</f>
        <v>#REF!</v>
      </c>
      <c r="K41" s="25" t="e">
        <f>SUM(#REF!)</f>
        <v>#REF!</v>
      </c>
      <c r="L41" s="18" t="e">
        <f t="shared" si="0"/>
        <v>#REF!</v>
      </c>
      <c r="M41" s="18" t="e">
        <f t="shared" si="1"/>
        <v>#REF!</v>
      </c>
      <c r="N41" s="18" t="e">
        <f t="shared" si="2"/>
        <v>#REF!</v>
      </c>
      <c r="O41" s="18" t="e">
        <f t="shared" si="3"/>
        <v>#REF!</v>
      </c>
      <c r="P41" s="2"/>
      <c r="Q41" s="25">
        <v>984448000</v>
      </c>
      <c r="R41" s="23" t="e">
        <f t="shared" si="4"/>
        <v>#REF!</v>
      </c>
      <c r="S41" s="25">
        <v>818945187</v>
      </c>
      <c r="T41" s="50" t="e">
        <f>+I41-S41</f>
        <v>#REF!</v>
      </c>
      <c r="U41" s="25">
        <v>818945187</v>
      </c>
      <c r="V41" s="50" t="e">
        <f>+J41-U41</f>
        <v>#REF!</v>
      </c>
      <c r="X41" s="48"/>
    </row>
    <row r="42" spans="1:24" s="47" customFormat="1">
      <c r="A42" s="42"/>
      <c r="B42" s="43" t="s">
        <v>147</v>
      </c>
      <c r="C42" s="44">
        <v>10</v>
      </c>
      <c r="D42" s="49" t="s">
        <v>148</v>
      </c>
      <c r="E42" s="46">
        <f>SUM(E43:E46)</f>
        <v>8098305000</v>
      </c>
      <c r="F42" s="46"/>
      <c r="G42" s="46">
        <f>SUM(G43:G46)</f>
        <v>11398686250</v>
      </c>
      <c r="H42" s="18" t="e">
        <f>+#REF!</f>
        <v>#REF!</v>
      </c>
      <c r="I42" s="46" t="e">
        <f>SUM(I43:I46)</f>
        <v>#REF!</v>
      </c>
      <c r="J42" s="46" t="e">
        <f>SUM(J43:J46)</f>
        <v>#REF!</v>
      </c>
      <c r="K42" s="46" t="e">
        <f>SUM(K43:K46)</f>
        <v>#REF!</v>
      </c>
      <c r="L42" s="18" t="e">
        <f t="shared" si="0"/>
        <v>#REF!</v>
      </c>
      <c r="M42" s="18" t="e">
        <f t="shared" si="1"/>
        <v>#REF!</v>
      </c>
      <c r="N42" s="18" t="e">
        <f t="shared" si="2"/>
        <v>#REF!</v>
      </c>
      <c r="O42" s="18" t="e">
        <f t="shared" si="3"/>
        <v>#REF!</v>
      </c>
      <c r="P42" s="2"/>
      <c r="Q42" s="46">
        <f>SUM(Q43:Q46)</f>
        <v>10539305000</v>
      </c>
      <c r="R42" s="23" t="e">
        <f t="shared" si="4"/>
        <v>#REF!</v>
      </c>
      <c r="S42" s="46">
        <f>SUM(S43:S46)</f>
        <v>8978581800</v>
      </c>
      <c r="U42" s="46">
        <f>SUM(U43:U46)</f>
        <v>8978581800</v>
      </c>
      <c r="X42" s="48"/>
    </row>
    <row r="43" spans="1:24" s="47" customFormat="1" ht="12" customHeight="1">
      <c r="A43" s="42" t="str">
        <f t="shared" si="8"/>
        <v>A 1-0-5-2-110</v>
      </c>
      <c r="B43" s="43" t="s">
        <v>237</v>
      </c>
      <c r="C43" s="44">
        <v>10</v>
      </c>
      <c r="D43" s="45" t="s">
        <v>319</v>
      </c>
      <c r="E43" s="25">
        <v>47000000</v>
      </c>
      <c r="F43" s="25"/>
      <c r="G43" s="25">
        <v>66956704</v>
      </c>
      <c r="H43" s="18" t="e">
        <f>+#REF!</f>
        <v>#REF!</v>
      </c>
      <c r="I43" s="25" t="e">
        <f>SUM(#REF!)</f>
        <v>#REF!</v>
      </c>
      <c r="J43" s="25" t="e">
        <f>SUM(#REF!)</f>
        <v>#REF!</v>
      </c>
      <c r="K43" s="25" t="e">
        <f>SUM(#REF!)</f>
        <v>#REF!</v>
      </c>
      <c r="L43" s="18" t="e">
        <f t="shared" si="0"/>
        <v>#REF!</v>
      </c>
      <c r="M43" s="18" t="e">
        <f t="shared" si="1"/>
        <v>#REF!</v>
      </c>
      <c r="N43" s="18" t="e">
        <f t="shared" si="2"/>
        <v>#REF!</v>
      </c>
      <c r="O43" s="18" t="e">
        <f t="shared" si="3"/>
        <v>#REF!</v>
      </c>
      <c r="P43" s="2"/>
      <c r="Q43" s="25">
        <v>66000000</v>
      </c>
      <c r="R43" s="23" t="e">
        <f t="shared" ref="R43:R74" si="9">+H43-Q43</f>
        <v>#REF!</v>
      </c>
      <c r="S43" s="25">
        <v>60202300</v>
      </c>
      <c r="T43" s="50" t="e">
        <f t="shared" ref="T43:T50" si="10">+I43-S43</f>
        <v>#REF!</v>
      </c>
      <c r="U43" s="25">
        <v>60202300</v>
      </c>
      <c r="V43" s="50" t="e">
        <f t="shared" ref="V43:V50" si="11">+J43-U43</f>
        <v>#REF!</v>
      </c>
      <c r="X43" s="48"/>
    </row>
    <row r="44" spans="1:24" s="47" customFormat="1" ht="13.5" customHeight="1">
      <c r="A44" s="42" t="str">
        <f t="shared" si="8"/>
        <v>A 1-0-5-2-210</v>
      </c>
      <c r="B44" s="43" t="s">
        <v>238</v>
      </c>
      <c r="C44" s="44">
        <v>10</v>
      </c>
      <c r="D44" s="45" t="s">
        <v>320</v>
      </c>
      <c r="E44" s="25">
        <v>3894562000</v>
      </c>
      <c r="F44" s="25"/>
      <c r="G44" s="25">
        <v>5490842983</v>
      </c>
      <c r="H44" s="18" t="e">
        <f>+#REF!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18" t="e">
        <f t="shared" si="0"/>
        <v>#REF!</v>
      </c>
      <c r="M44" s="18" t="e">
        <f t="shared" si="1"/>
        <v>#REF!</v>
      </c>
      <c r="N44" s="18" t="e">
        <f t="shared" si="2"/>
        <v>#REF!</v>
      </c>
      <c r="O44" s="18" t="e">
        <f t="shared" si="3"/>
        <v>#REF!</v>
      </c>
      <c r="P44" s="2"/>
      <c r="Q44" s="25">
        <v>4894562000</v>
      </c>
      <c r="R44" s="23" t="e">
        <f t="shared" si="9"/>
        <v>#REF!</v>
      </c>
      <c r="S44" s="25">
        <v>4490894516</v>
      </c>
      <c r="T44" s="50" t="e">
        <f t="shared" si="10"/>
        <v>#REF!</v>
      </c>
      <c r="U44" s="25">
        <v>4490894516</v>
      </c>
      <c r="V44" s="50" t="e">
        <f t="shared" si="11"/>
        <v>#REF!</v>
      </c>
      <c r="X44" s="48"/>
    </row>
    <row r="45" spans="1:24" s="47" customFormat="1" ht="12.75" customHeight="1">
      <c r="A45" s="42" t="str">
        <f t="shared" si="8"/>
        <v>A 1-0-5-2-310</v>
      </c>
      <c r="B45" s="43" t="s">
        <v>239</v>
      </c>
      <c r="C45" s="44">
        <v>10</v>
      </c>
      <c r="D45" s="45" t="s">
        <v>321</v>
      </c>
      <c r="E45" s="25">
        <v>4134073000</v>
      </c>
      <c r="F45" s="25"/>
      <c r="G45" s="25">
        <v>5795754932</v>
      </c>
      <c r="H45" s="18" t="e">
        <f>+#REF!</f>
        <v>#REF!</v>
      </c>
      <c r="I45" s="25" t="e">
        <f>SUM(#REF!)</f>
        <v>#REF!</v>
      </c>
      <c r="J45" s="25" t="e">
        <f>SUM(#REF!)</f>
        <v>#REF!</v>
      </c>
      <c r="K45" s="25" t="e">
        <f>SUM(#REF!)</f>
        <v>#REF!</v>
      </c>
      <c r="L45" s="18" t="e">
        <f t="shared" si="0"/>
        <v>#REF!</v>
      </c>
      <c r="M45" s="18" t="e">
        <f t="shared" si="1"/>
        <v>#REF!</v>
      </c>
      <c r="N45" s="18" t="e">
        <f t="shared" si="2"/>
        <v>#REF!</v>
      </c>
      <c r="O45" s="18" t="e">
        <f t="shared" si="3"/>
        <v>#REF!</v>
      </c>
      <c r="P45" s="2"/>
      <c r="Q45" s="25">
        <v>5534073000</v>
      </c>
      <c r="R45" s="23" t="e">
        <f t="shared" si="9"/>
        <v>#REF!</v>
      </c>
      <c r="S45" s="25">
        <v>4393613281</v>
      </c>
      <c r="T45" s="50" t="e">
        <f t="shared" si="10"/>
        <v>#REF!</v>
      </c>
      <c r="U45" s="25">
        <v>4393613281</v>
      </c>
      <c r="V45" s="50" t="e">
        <f t="shared" si="11"/>
        <v>#REF!</v>
      </c>
    </row>
    <row r="46" spans="1:24" s="47" customFormat="1">
      <c r="A46" s="42" t="str">
        <f t="shared" si="8"/>
        <v>A 1-0-5-2-610</v>
      </c>
      <c r="B46" s="43" t="s">
        <v>240</v>
      </c>
      <c r="C46" s="44">
        <v>10</v>
      </c>
      <c r="D46" s="45" t="s">
        <v>322</v>
      </c>
      <c r="E46" s="25">
        <v>22670000</v>
      </c>
      <c r="F46" s="25"/>
      <c r="G46" s="25">
        <v>45131631</v>
      </c>
      <c r="H46" s="18" t="e">
        <f>+#REF!</f>
        <v>#REF!</v>
      </c>
      <c r="I46" s="25" t="e">
        <f>SUM(#REF!)</f>
        <v>#REF!</v>
      </c>
      <c r="J46" s="25" t="e">
        <f>SUM(#REF!)</f>
        <v>#REF!</v>
      </c>
      <c r="K46" s="25" t="e">
        <f>SUM(#REF!)</f>
        <v>#REF!</v>
      </c>
      <c r="L46" s="18" t="e">
        <f t="shared" si="0"/>
        <v>#REF!</v>
      </c>
      <c r="M46" s="18" t="e">
        <f t="shared" si="1"/>
        <v>#REF!</v>
      </c>
      <c r="N46" s="18" t="e">
        <f t="shared" si="2"/>
        <v>#REF!</v>
      </c>
      <c r="O46" s="18" t="e">
        <f t="shared" si="3"/>
        <v>#REF!</v>
      </c>
      <c r="P46" s="2"/>
      <c r="Q46" s="25">
        <v>44670000</v>
      </c>
      <c r="R46" s="23" t="e">
        <f t="shared" si="9"/>
        <v>#REF!</v>
      </c>
      <c r="S46" s="25">
        <v>33871703</v>
      </c>
      <c r="T46" s="50" t="e">
        <f t="shared" si="10"/>
        <v>#REF!</v>
      </c>
      <c r="U46" s="25">
        <v>33871703</v>
      </c>
      <c r="V46" s="50" t="e">
        <f t="shared" si="11"/>
        <v>#REF!</v>
      </c>
    </row>
    <row r="47" spans="1:24" s="47" customFormat="1">
      <c r="A47" s="42" t="str">
        <f t="shared" si="8"/>
        <v>A 1-0-5-610</v>
      </c>
      <c r="B47" s="43" t="s">
        <v>89</v>
      </c>
      <c r="C47" s="44">
        <v>10</v>
      </c>
      <c r="D47" s="49" t="s">
        <v>409</v>
      </c>
      <c r="E47" s="46">
        <v>1773192000</v>
      </c>
      <c r="F47" s="46"/>
      <c r="G47" s="25">
        <v>2534798431</v>
      </c>
      <c r="H47" s="18" t="e">
        <f>+#REF!</f>
        <v>#REF!</v>
      </c>
      <c r="I47" s="46" t="e">
        <f>SUM(#REF!)</f>
        <v>#REF!</v>
      </c>
      <c r="J47" s="46" t="e">
        <f>SUM(#REF!)</f>
        <v>#REF!</v>
      </c>
      <c r="K47" s="46" t="e">
        <f>SUM(#REF!)</f>
        <v>#REF!</v>
      </c>
      <c r="L47" s="18" t="e">
        <f t="shared" si="0"/>
        <v>#REF!</v>
      </c>
      <c r="M47" s="18" t="e">
        <f t="shared" si="1"/>
        <v>#REF!</v>
      </c>
      <c r="N47" s="18" t="e">
        <f t="shared" si="2"/>
        <v>#REF!</v>
      </c>
      <c r="O47" s="18" t="e">
        <f t="shared" si="3"/>
        <v>#REF!</v>
      </c>
      <c r="P47" s="2"/>
      <c r="Q47" s="25">
        <v>2523192000</v>
      </c>
      <c r="R47" s="23" t="e">
        <f t="shared" si="9"/>
        <v>#REF!</v>
      </c>
      <c r="S47" s="25">
        <v>2027372300</v>
      </c>
      <c r="T47" s="50" t="e">
        <f t="shared" si="10"/>
        <v>#REF!</v>
      </c>
      <c r="U47" s="25">
        <v>2027372300</v>
      </c>
      <c r="V47" s="50" t="e">
        <f t="shared" si="11"/>
        <v>#REF!</v>
      </c>
    </row>
    <row r="48" spans="1:24" s="47" customFormat="1">
      <c r="A48" s="42" t="str">
        <f t="shared" si="8"/>
        <v>A 1-0-5-710</v>
      </c>
      <c r="B48" s="43" t="s">
        <v>88</v>
      </c>
      <c r="C48" s="44">
        <v>10</v>
      </c>
      <c r="D48" s="49" t="s">
        <v>413</v>
      </c>
      <c r="E48" s="46">
        <v>295532000</v>
      </c>
      <c r="F48" s="46"/>
      <c r="G48" s="25">
        <v>422821771</v>
      </c>
      <c r="H48" s="18" t="e">
        <f>+#REF!</f>
        <v>#REF!</v>
      </c>
      <c r="I48" s="46" t="e">
        <f>SUM(#REF!)</f>
        <v>#REF!</v>
      </c>
      <c r="J48" s="46" t="e">
        <f>SUM(#REF!)</f>
        <v>#REF!</v>
      </c>
      <c r="K48" s="46" t="e">
        <f>SUM(#REF!)</f>
        <v>#REF!</v>
      </c>
      <c r="L48" s="18" t="e">
        <f t="shared" si="0"/>
        <v>#REF!</v>
      </c>
      <c r="M48" s="18" t="e">
        <f t="shared" si="1"/>
        <v>#REF!</v>
      </c>
      <c r="N48" s="18" t="e">
        <f t="shared" si="2"/>
        <v>#REF!</v>
      </c>
      <c r="O48" s="18" t="e">
        <f t="shared" si="3"/>
        <v>#REF!</v>
      </c>
      <c r="P48" s="2"/>
      <c r="Q48" s="25">
        <v>422532000</v>
      </c>
      <c r="R48" s="23" t="e">
        <f t="shared" si="9"/>
        <v>#REF!</v>
      </c>
      <c r="S48" s="25">
        <v>338009800</v>
      </c>
      <c r="T48" s="50" t="e">
        <f t="shared" si="10"/>
        <v>#REF!</v>
      </c>
      <c r="U48" s="25">
        <v>338009800</v>
      </c>
      <c r="V48" s="50" t="e">
        <f t="shared" si="11"/>
        <v>#REF!</v>
      </c>
    </row>
    <row r="49" spans="1:24" s="47" customFormat="1">
      <c r="A49" s="42" t="str">
        <f t="shared" si="8"/>
        <v>A 1-0-5-810</v>
      </c>
      <c r="B49" s="43" t="s">
        <v>87</v>
      </c>
      <c r="C49" s="44">
        <v>10</v>
      </c>
      <c r="D49" s="49" t="s">
        <v>410</v>
      </c>
      <c r="E49" s="46">
        <v>295532000</v>
      </c>
      <c r="F49" s="46"/>
      <c r="G49" s="25">
        <v>422466405</v>
      </c>
      <c r="H49" s="18" t="e">
        <f>+#REF!</f>
        <v>#REF!</v>
      </c>
      <c r="I49" s="46" t="e">
        <f>SUM(#REF!)</f>
        <v>#REF!</v>
      </c>
      <c r="J49" s="46" t="e">
        <f>SUM(#REF!)</f>
        <v>#REF!</v>
      </c>
      <c r="K49" s="46" t="e">
        <f>SUM(#REF!)</f>
        <v>#REF!</v>
      </c>
      <c r="L49" s="18" t="e">
        <f t="shared" si="0"/>
        <v>#REF!</v>
      </c>
      <c r="M49" s="18" t="e">
        <f t="shared" si="1"/>
        <v>#REF!</v>
      </c>
      <c r="N49" s="18" t="e">
        <f t="shared" si="2"/>
        <v>#REF!</v>
      </c>
      <c r="O49" s="18" t="e">
        <f t="shared" si="3"/>
        <v>#REF!</v>
      </c>
      <c r="P49" s="2"/>
      <c r="Q49" s="25">
        <v>421532000</v>
      </c>
      <c r="R49" s="23" t="e">
        <f t="shared" si="9"/>
        <v>#REF!</v>
      </c>
      <c r="S49" s="25">
        <v>338009800</v>
      </c>
      <c r="T49" s="50" t="e">
        <f t="shared" si="10"/>
        <v>#REF!</v>
      </c>
      <c r="U49" s="25">
        <v>338009800</v>
      </c>
      <c r="V49" s="50" t="e">
        <f t="shared" si="11"/>
        <v>#REF!</v>
      </c>
    </row>
    <row r="50" spans="1:24" s="47" customFormat="1">
      <c r="A50" s="42" t="str">
        <f t="shared" si="8"/>
        <v>A 1-0-5-910</v>
      </c>
      <c r="B50" s="43" t="s">
        <v>86</v>
      </c>
      <c r="C50" s="44">
        <v>10</v>
      </c>
      <c r="D50" s="49" t="s">
        <v>411</v>
      </c>
      <c r="E50" s="46">
        <v>591064000</v>
      </c>
      <c r="F50" s="46"/>
      <c r="G50" s="25">
        <v>844932810</v>
      </c>
      <c r="H50" s="18" t="e">
        <f>+#REF!</f>
        <v>#REF!</v>
      </c>
      <c r="I50" s="46" t="e">
        <f>SUM(#REF!)</f>
        <v>#REF!</v>
      </c>
      <c r="J50" s="46" t="e">
        <f>SUM(#REF!)</f>
        <v>#REF!</v>
      </c>
      <c r="K50" s="46" t="e">
        <f>SUM(#REF!)</f>
        <v>#REF!</v>
      </c>
      <c r="L50" s="18" t="e">
        <f t="shared" si="0"/>
        <v>#REF!</v>
      </c>
      <c r="M50" s="18" t="e">
        <f t="shared" si="1"/>
        <v>#REF!</v>
      </c>
      <c r="N50" s="18" t="e">
        <f t="shared" si="2"/>
        <v>#REF!</v>
      </c>
      <c r="O50" s="18" t="e">
        <f t="shared" si="3"/>
        <v>#REF!</v>
      </c>
      <c r="P50" s="2"/>
      <c r="Q50" s="25">
        <v>841064000</v>
      </c>
      <c r="R50" s="23" t="e">
        <f t="shared" si="9"/>
        <v>#REF!</v>
      </c>
      <c r="S50" s="25">
        <v>675704800</v>
      </c>
      <c r="T50" s="50" t="e">
        <f t="shared" si="10"/>
        <v>#REF!</v>
      </c>
      <c r="U50" s="25">
        <v>675704800</v>
      </c>
      <c r="V50" s="50" t="e">
        <f t="shared" si="11"/>
        <v>#REF!</v>
      </c>
    </row>
    <row r="51" spans="1:24" s="47" customFormat="1">
      <c r="A51" s="42"/>
      <c r="B51" s="43"/>
      <c r="C51" s="44"/>
      <c r="D51" s="49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2"/>
      <c r="Q51" s="46"/>
      <c r="R51" s="23">
        <f t="shared" si="9"/>
        <v>0</v>
      </c>
      <c r="S51" s="46"/>
      <c r="U51" s="46"/>
    </row>
    <row r="52" spans="1:24" s="47" customFormat="1">
      <c r="A52" s="42"/>
      <c r="B52" s="43"/>
      <c r="C52" s="44"/>
      <c r="D52" s="41" t="s">
        <v>435</v>
      </c>
      <c r="E52" s="46">
        <f>+E53+E62+E135</f>
        <v>9061000000</v>
      </c>
      <c r="F52" s="46"/>
      <c r="G52" s="46">
        <f>+G53+G62+G135</f>
        <v>25680000000</v>
      </c>
      <c r="H52" s="18" t="e">
        <f>+#REF!</f>
        <v>#REF!</v>
      </c>
      <c r="I52" s="46" t="e">
        <f>+I53+I62+I135</f>
        <v>#REF!</v>
      </c>
      <c r="J52" s="46" t="e">
        <f>+J53+J62+J135</f>
        <v>#REF!</v>
      </c>
      <c r="K52" s="46" t="e">
        <f>+K53+K62+K135</f>
        <v>#REF!</v>
      </c>
      <c r="L52" s="18" t="e">
        <f t="shared" ref="L52:L83" si="12">+G52-H52</f>
        <v>#REF!</v>
      </c>
      <c r="M52" s="18" t="e">
        <f t="shared" ref="M52:M83" si="13">+H52-I52</f>
        <v>#REF!</v>
      </c>
      <c r="N52" s="18" t="e">
        <f t="shared" ref="N52:N83" si="14">+I52-J52</f>
        <v>#REF!</v>
      </c>
      <c r="O52" s="18" t="e">
        <f t="shared" ref="O52:O83" si="15">+J52-K52</f>
        <v>#REF!</v>
      </c>
      <c r="P52" s="26"/>
      <c r="Q52" s="46">
        <f>+Q53+Q62+Q135</f>
        <v>24309079367.560001</v>
      </c>
      <c r="R52" s="23" t="e">
        <f t="shared" si="9"/>
        <v>#REF!</v>
      </c>
      <c r="S52" s="46">
        <f>+S53+S62+S135</f>
        <v>23427605416.810001</v>
      </c>
      <c r="U52" s="46">
        <f>+U53+U62+U135</f>
        <v>21945991818</v>
      </c>
      <c r="X52" s="50"/>
    </row>
    <row r="53" spans="1:24" s="47" customFormat="1">
      <c r="A53" s="42"/>
      <c r="B53" s="51" t="s">
        <v>241</v>
      </c>
      <c r="C53" s="17">
        <v>10</v>
      </c>
      <c r="D53" s="49" t="s">
        <v>323</v>
      </c>
      <c r="E53" s="46">
        <f>+E54+E59</f>
        <v>257000000</v>
      </c>
      <c r="F53" s="46"/>
      <c r="G53" s="46">
        <f>+G54+G59</f>
        <v>257000000</v>
      </c>
      <c r="H53" s="18" t="e">
        <f>+#REF!</f>
        <v>#REF!</v>
      </c>
      <c r="I53" s="46" t="e">
        <f>+I54+I59</f>
        <v>#REF!</v>
      </c>
      <c r="J53" s="46" t="e">
        <f>+J54+J59</f>
        <v>#REF!</v>
      </c>
      <c r="K53" s="46" t="e">
        <f>+K54+K59</f>
        <v>#REF!</v>
      </c>
      <c r="L53" s="18" t="e">
        <f t="shared" si="12"/>
        <v>#REF!</v>
      </c>
      <c r="M53" s="18" t="e">
        <f t="shared" si="13"/>
        <v>#REF!</v>
      </c>
      <c r="N53" s="18" t="e">
        <f t="shared" si="14"/>
        <v>#REF!</v>
      </c>
      <c r="O53" s="18" t="e">
        <f t="shared" si="15"/>
        <v>#REF!</v>
      </c>
      <c r="P53" s="2"/>
      <c r="Q53" s="46">
        <f>+Q54+Q59</f>
        <v>185037191</v>
      </c>
      <c r="R53" s="23" t="e">
        <f t="shared" si="9"/>
        <v>#REF!</v>
      </c>
      <c r="S53" s="46">
        <f>+S54+S59</f>
        <v>184037191</v>
      </c>
      <c r="U53" s="46">
        <f>+U54+U59</f>
        <v>184037191</v>
      </c>
    </row>
    <row r="54" spans="1:24" s="53" customFormat="1">
      <c r="A54" s="52"/>
      <c r="B54" s="51" t="s">
        <v>152</v>
      </c>
      <c r="C54" s="17">
        <v>10</v>
      </c>
      <c r="D54" s="49" t="s">
        <v>153</v>
      </c>
      <c r="E54" s="46">
        <f>SUM(E55:E58)</f>
        <v>247000000</v>
      </c>
      <c r="F54" s="46"/>
      <c r="G54" s="46">
        <f>SUM(G55:G58)</f>
        <v>247000000</v>
      </c>
      <c r="H54" s="18" t="e">
        <f>+#REF!</f>
        <v>#REF!</v>
      </c>
      <c r="I54" s="46" t="e">
        <f>SUM(I55:I58)</f>
        <v>#REF!</v>
      </c>
      <c r="J54" s="46" t="e">
        <f>SUM(J55:J58)</f>
        <v>#REF!</v>
      </c>
      <c r="K54" s="46" t="e">
        <f>SUM(K55:K58)</f>
        <v>#REF!</v>
      </c>
      <c r="L54" s="18" t="e">
        <f t="shared" si="12"/>
        <v>#REF!</v>
      </c>
      <c r="M54" s="18" t="e">
        <f t="shared" si="13"/>
        <v>#REF!</v>
      </c>
      <c r="N54" s="18" t="e">
        <f t="shared" si="14"/>
        <v>#REF!</v>
      </c>
      <c r="O54" s="18" t="e">
        <f t="shared" si="15"/>
        <v>#REF!</v>
      </c>
      <c r="P54" s="5"/>
      <c r="Q54" s="46">
        <f>SUM(Q55:Q58)</f>
        <v>185037191</v>
      </c>
      <c r="R54" s="23" t="e">
        <f t="shared" si="9"/>
        <v>#REF!</v>
      </c>
      <c r="S54" s="46">
        <f>SUM(S55:S58)</f>
        <v>184037191</v>
      </c>
      <c r="U54" s="46">
        <f>SUM(U55:U58)</f>
        <v>184037191</v>
      </c>
    </row>
    <row r="55" spans="1:24" s="47" customFormat="1">
      <c r="A55" s="42" t="str">
        <f>+B55&amp;C55</f>
        <v>A 2-0-3-50-210</v>
      </c>
      <c r="B55" s="43" t="s">
        <v>242</v>
      </c>
      <c r="C55" s="44">
        <v>10</v>
      </c>
      <c r="D55" s="45" t="s">
        <v>324</v>
      </c>
      <c r="E55" s="25">
        <v>42000000</v>
      </c>
      <c r="F55" s="25"/>
      <c r="G55" s="25">
        <v>38602120</v>
      </c>
      <c r="H55" s="18" t="e">
        <f>+#REF!</f>
        <v>#REF!</v>
      </c>
      <c r="I55" s="25" t="e">
        <f>SUM(#REF!)</f>
        <v>#REF!</v>
      </c>
      <c r="J55" s="25" t="e">
        <f>SUM(#REF!)</f>
        <v>#REF!</v>
      </c>
      <c r="K55" s="25" t="e">
        <f>SUM(#REF!)</f>
        <v>#REF!</v>
      </c>
      <c r="L55" s="18" t="e">
        <f t="shared" si="12"/>
        <v>#REF!</v>
      </c>
      <c r="M55" s="18" t="e">
        <f t="shared" si="13"/>
        <v>#REF!</v>
      </c>
      <c r="N55" s="18" t="e">
        <f t="shared" si="14"/>
        <v>#REF!</v>
      </c>
      <c r="O55" s="18" t="e">
        <f t="shared" si="15"/>
        <v>#REF!</v>
      </c>
      <c r="P55" s="2"/>
      <c r="Q55" s="25">
        <v>5600100</v>
      </c>
      <c r="R55" s="23" t="e">
        <f t="shared" si="9"/>
        <v>#REF!</v>
      </c>
      <c r="S55" s="25">
        <v>5600100</v>
      </c>
      <c r="T55" s="50" t="e">
        <f>+I55-S55</f>
        <v>#REF!</v>
      </c>
      <c r="U55" s="25">
        <v>5600100</v>
      </c>
      <c r="V55" s="50" t="e">
        <f>+J55-U55</f>
        <v>#REF!</v>
      </c>
    </row>
    <row r="56" spans="1:24" s="47" customFormat="1">
      <c r="A56" s="42" t="str">
        <f t="shared" ref="A56:A61" si="16">+B56&amp;C56</f>
        <v>A 2-0-3-50-310</v>
      </c>
      <c r="B56" s="43" t="s">
        <v>243</v>
      </c>
      <c r="C56" s="44">
        <v>10</v>
      </c>
      <c r="D56" s="45" t="s">
        <v>325</v>
      </c>
      <c r="E56" s="25">
        <v>175000000</v>
      </c>
      <c r="F56" s="25"/>
      <c r="G56" s="25">
        <v>175000000</v>
      </c>
      <c r="H56" s="18" t="e">
        <f>+#REF!</f>
        <v>#REF!</v>
      </c>
      <c r="I56" s="25" t="e">
        <f>SUM(#REF!)</f>
        <v>#REF!</v>
      </c>
      <c r="J56" s="25" t="e">
        <f>SUM(#REF!)</f>
        <v>#REF!</v>
      </c>
      <c r="K56" s="25" t="e">
        <f>SUM(#REF!)</f>
        <v>#REF!</v>
      </c>
      <c r="L56" s="18" t="e">
        <f t="shared" si="12"/>
        <v>#REF!</v>
      </c>
      <c r="M56" s="18" t="e">
        <f t="shared" si="13"/>
        <v>#REF!</v>
      </c>
      <c r="N56" s="18" t="e">
        <f t="shared" si="14"/>
        <v>#REF!</v>
      </c>
      <c r="O56" s="18" t="e">
        <f t="shared" si="15"/>
        <v>#REF!</v>
      </c>
      <c r="P56" s="2"/>
      <c r="Q56" s="25">
        <v>173607446</v>
      </c>
      <c r="R56" s="23" t="e">
        <f t="shared" si="9"/>
        <v>#REF!</v>
      </c>
      <c r="S56" s="25">
        <v>173607446</v>
      </c>
      <c r="T56" s="50" t="e">
        <f>+I56-S56</f>
        <v>#REF!</v>
      </c>
      <c r="U56" s="25">
        <v>173607446</v>
      </c>
      <c r="V56" s="50" t="e">
        <f>+J56-U56</f>
        <v>#REF!</v>
      </c>
    </row>
    <row r="57" spans="1:24" s="47" customFormat="1">
      <c r="A57" s="42" t="str">
        <f t="shared" si="16"/>
        <v>A 2-0-3-50-1610</v>
      </c>
      <c r="B57" s="43" t="s">
        <v>244</v>
      </c>
      <c r="C57" s="44">
        <v>10</v>
      </c>
      <c r="D57" s="45" t="s">
        <v>326</v>
      </c>
      <c r="E57" s="25">
        <v>18000000</v>
      </c>
      <c r="F57" s="25"/>
      <c r="G57" s="25">
        <v>21397880</v>
      </c>
      <c r="H57" s="18" t="e">
        <f>+#REF!</f>
        <v>#REF!</v>
      </c>
      <c r="I57" s="25" t="e">
        <f>SUM(#REF!)</f>
        <v>#REF!</v>
      </c>
      <c r="J57" s="25" t="e">
        <f>SUM(#REF!)</f>
        <v>#REF!</v>
      </c>
      <c r="K57" s="25" t="e">
        <f>SUM(#REF!)</f>
        <v>#REF!</v>
      </c>
      <c r="L57" s="18" t="e">
        <f t="shared" si="12"/>
        <v>#REF!</v>
      </c>
      <c r="M57" s="18" t="e">
        <f t="shared" si="13"/>
        <v>#REF!</v>
      </c>
      <c r="N57" s="18" t="e">
        <f t="shared" si="14"/>
        <v>#REF!</v>
      </c>
      <c r="O57" s="18" t="e">
        <f t="shared" si="15"/>
        <v>#REF!</v>
      </c>
      <c r="P57" s="2"/>
      <c r="Q57" s="25">
        <v>3629317</v>
      </c>
      <c r="R57" s="23" t="e">
        <f t="shared" si="9"/>
        <v>#REF!</v>
      </c>
      <c r="S57" s="25">
        <v>3629317</v>
      </c>
      <c r="T57" s="50" t="e">
        <f>+I57-S57</f>
        <v>#REF!</v>
      </c>
      <c r="U57" s="25">
        <v>3629317</v>
      </c>
      <c r="V57" s="50" t="e">
        <f>+J57-U57</f>
        <v>#REF!</v>
      </c>
    </row>
    <row r="58" spans="1:24" s="47" customFormat="1">
      <c r="A58" s="42" t="str">
        <f t="shared" si="16"/>
        <v>A 2-0-3-50-9010</v>
      </c>
      <c r="B58" s="43" t="s">
        <v>245</v>
      </c>
      <c r="C58" s="44">
        <v>10</v>
      </c>
      <c r="D58" s="45" t="s">
        <v>327</v>
      </c>
      <c r="E58" s="25">
        <v>12000000</v>
      </c>
      <c r="F58" s="25"/>
      <c r="G58" s="25">
        <v>12000000</v>
      </c>
      <c r="H58" s="18" t="e">
        <f>+#REF!</f>
        <v>#REF!</v>
      </c>
      <c r="I58" s="25" t="e">
        <f>SUM(#REF!)</f>
        <v>#REF!</v>
      </c>
      <c r="J58" s="25" t="e">
        <f>SUM(#REF!)</f>
        <v>#REF!</v>
      </c>
      <c r="K58" s="25" t="e">
        <f>SUM(#REF!)</f>
        <v>#REF!</v>
      </c>
      <c r="L58" s="18" t="e">
        <f t="shared" si="12"/>
        <v>#REF!</v>
      </c>
      <c r="M58" s="18" t="e">
        <f t="shared" si="13"/>
        <v>#REF!</v>
      </c>
      <c r="N58" s="18" t="e">
        <f t="shared" si="14"/>
        <v>#REF!</v>
      </c>
      <c r="O58" s="18" t="e">
        <f t="shared" si="15"/>
        <v>#REF!</v>
      </c>
      <c r="P58" s="2"/>
      <c r="Q58" s="25">
        <v>2200328</v>
      </c>
      <c r="R58" s="23" t="e">
        <f t="shared" si="9"/>
        <v>#REF!</v>
      </c>
      <c r="S58" s="25">
        <v>1200328</v>
      </c>
      <c r="T58" s="50" t="e">
        <f>+I58-S58</f>
        <v>#REF!</v>
      </c>
      <c r="U58" s="25">
        <v>1200328</v>
      </c>
      <c r="V58" s="50" t="e">
        <f>+J58-U58</f>
        <v>#REF!</v>
      </c>
    </row>
    <row r="59" spans="1:24" s="47" customFormat="1">
      <c r="A59" s="42"/>
      <c r="B59" s="43" t="s">
        <v>154</v>
      </c>
      <c r="C59" s="44">
        <v>10</v>
      </c>
      <c r="D59" s="49" t="s">
        <v>155</v>
      </c>
      <c r="E59" s="46">
        <f>+E60+E61</f>
        <v>10000000</v>
      </c>
      <c r="F59" s="46"/>
      <c r="G59" s="46">
        <f>+G60+G61</f>
        <v>10000000</v>
      </c>
      <c r="H59" s="18" t="e">
        <f>+#REF!</f>
        <v>#REF!</v>
      </c>
      <c r="I59" s="46" t="e">
        <f>+I60+I61</f>
        <v>#REF!</v>
      </c>
      <c r="J59" s="46" t="e">
        <f>+J60+J61</f>
        <v>#REF!</v>
      </c>
      <c r="K59" s="46" t="e">
        <f>+K60+K61</f>
        <v>#REF!</v>
      </c>
      <c r="L59" s="18" t="e">
        <f t="shared" si="12"/>
        <v>#REF!</v>
      </c>
      <c r="M59" s="18" t="e">
        <f t="shared" si="13"/>
        <v>#REF!</v>
      </c>
      <c r="N59" s="18" t="e">
        <f t="shared" si="14"/>
        <v>#REF!</v>
      </c>
      <c r="O59" s="18" t="e">
        <f t="shared" si="15"/>
        <v>#REF!</v>
      </c>
      <c r="P59" s="2"/>
      <c r="Q59" s="46">
        <f>+Q60+Q61</f>
        <v>0</v>
      </c>
      <c r="R59" s="23" t="e">
        <f t="shared" si="9"/>
        <v>#REF!</v>
      </c>
      <c r="S59" s="46">
        <f>+S60+S61</f>
        <v>0</v>
      </c>
      <c r="U59" s="46">
        <f>+U60+U61</f>
        <v>0</v>
      </c>
    </row>
    <row r="60" spans="1:24" s="47" customFormat="1">
      <c r="A60" s="42" t="str">
        <f t="shared" si="16"/>
        <v>A 2-0-3-51-110</v>
      </c>
      <c r="B60" s="43" t="s">
        <v>202</v>
      </c>
      <c r="C60" s="44">
        <v>10</v>
      </c>
      <c r="D60" s="45" t="s">
        <v>203</v>
      </c>
      <c r="E60" s="25">
        <v>1000000</v>
      </c>
      <c r="F60" s="25"/>
      <c r="G60" s="25">
        <v>1000000</v>
      </c>
      <c r="H60" s="18" t="e">
        <f>+#REF!</f>
        <v>#REF!</v>
      </c>
      <c r="I60" s="25" t="e">
        <f>SUM(#REF!)</f>
        <v>#REF!</v>
      </c>
      <c r="J60" s="25" t="e">
        <f>SUM(#REF!)</f>
        <v>#REF!</v>
      </c>
      <c r="K60" s="25" t="e">
        <f>SUM(#REF!)</f>
        <v>#REF!</v>
      </c>
      <c r="L60" s="18" t="e">
        <f t="shared" si="12"/>
        <v>#REF!</v>
      </c>
      <c r="M60" s="18" t="e">
        <f t="shared" si="13"/>
        <v>#REF!</v>
      </c>
      <c r="N60" s="18" t="e">
        <f t="shared" si="14"/>
        <v>#REF!</v>
      </c>
      <c r="O60" s="18" t="e">
        <f t="shared" si="15"/>
        <v>#REF!</v>
      </c>
      <c r="P60" s="2"/>
      <c r="Q60" s="25">
        <v>0</v>
      </c>
      <c r="R60" s="23" t="e">
        <f t="shared" si="9"/>
        <v>#REF!</v>
      </c>
      <c r="S60" s="25">
        <v>0</v>
      </c>
      <c r="T60" s="50" t="e">
        <f>+I60-S60</f>
        <v>#REF!</v>
      </c>
      <c r="U60" s="25">
        <v>0</v>
      </c>
      <c r="V60" s="50" t="e">
        <f>+J60-U60</f>
        <v>#REF!</v>
      </c>
    </row>
    <row r="61" spans="1:24" s="47" customFormat="1">
      <c r="A61" s="42" t="str">
        <f t="shared" si="16"/>
        <v>A 2-0-3-51-210</v>
      </c>
      <c r="B61" s="43" t="s">
        <v>246</v>
      </c>
      <c r="C61" s="44">
        <v>10</v>
      </c>
      <c r="D61" s="45" t="s">
        <v>328</v>
      </c>
      <c r="E61" s="25">
        <v>9000000</v>
      </c>
      <c r="F61" s="25"/>
      <c r="G61" s="25">
        <v>9000000</v>
      </c>
      <c r="H61" s="18" t="e">
        <f>+#REF!</f>
        <v>#REF!</v>
      </c>
      <c r="I61" s="25" t="e">
        <f>SUM(#REF!)</f>
        <v>#REF!</v>
      </c>
      <c r="J61" s="25" t="e">
        <f>SUM(#REF!)</f>
        <v>#REF!</v>
      </c>
      <c r="K61" s="25" t="e">
        <f>SUM(#REF!)</f>
        <v>#REF!</v>
      </c>
      <c r="L61" s="18" t="e">
        <f t="shared" si="12"/>
        <v>#REF!</v>
      </c>
      <c r="M61" s="18" t="e">
        <f t="shared" si="13"/>
        <v>#REF!</v>
      </c>
      <c r="N61" s="18" t="e">
        <f t="shared" si="14"/>
        <v>#REF!</v>
      </c>
      <c r="O61" s="18" t="e">
        <f t="shared" si="15"/>
        <v>#REF!</v>
      </c>
      <c r="P61" s="2"/>
      <c r="Q61" s="25">
        <v>0</v>
      </c>
      <c r="R61" s="23" t="e">
        <f t="shared" si="9"/>
        <v>#REF!</v>
      </c>
      <c r="S61" s="25">
        <v>0</v>
      </c>
      <c r="T61" s="50" t="e">
        <f>+I61-S61</f>
        <v>#REF!</v>
      </c>
      <c r="U61" s="25">
        <v>0</v>
      </c>
      <c r="V61" s="50" t="e">
        <f>+J61-U61</f>
        <v>#REF!</v>
      </c>
    </row>
    <row r="62" spans="1:24" s="47" customFormat="1">
      <c r="A62" s="42"/>
      <c r="B62" s="51" t="s">
        <v>247</v>
      </c>
      <c r="C62" s="17"/>
      <c r="D62" s="49" t="s">
        <v>329</v>
      </c>
      <c r="E62" s="46">
        <f>+E63+E72+E75+E86+E97+E101+E104+E110+E114+E117+E120+E121+E122+E123+E130+E131</f>
        <v>8804000000</v>
      </c>
      <c r="F62" s="46"/>
      <c r="G62" s="46">
        <f>+G63+G72+G75+G86+G97+G101+G104+G110+G114+G117+G120+G121+G122+G123+G130+G131</f>
        <v>25421120000</v>
      </c>
      <c r="H62" s="18" t="e">
        <f>+#REF!</f>
        <v>#REF!</v>
      </c>
      <c r="I62" s="46" t="e">
        <f>+I63+I72+I75+I86+I97+I101+I104+I110+I114+I117+I120+I121+I122+I123+I130+I131</f>
        <v>#REF!</v>
      </c>
      <c r="J62" s="46" t="e">
        <f>+J63+J72+J75+J86+J97+J101+J104+J110+J114+J117+J120+J121+J122+J123+J130+J131</f>
        <v>#REF!</v>
      </c>
      <c r="K62" s="46" t="e">
        <f>+K63+K72+K75+K86+K97+K101+K104+K110+K114+K117+K120+K121+K122+K123+K130+K131</f>
        <v>#REF!</v>
      </c>
      <c r="L62" s="18" t="e">
        <f t="shared" si="12"/>
        <v>#REF!</v>
      </c>
      <c r="M62" s="18" t="e">
        <f t="shared" si="13"/>
        <v>#REF!</v>
      </c>
      <c r="N62" s="18" t="e">
        <f t="shared" si="14"/>
        <v>#REF!</v>
      </c>
      <c r="O62" s="18" t="e">
        <f t="shared" si="15"/>
        <v>#REF!</v>
      </c>
      <c r="P62" s="2"/>
      <c r="Q62" s="46">
        <f>+Q63+Q72+Q75+Q86+Q97+Q101+Q104+Q110+Q114+Q117+Q120+Q121+Q122+Q123+Q130+Q131</f>
        <v>24122171536.560001</v>
      </c>
      <c r="R62" s="23" t="e">
        <f t="shared" si="9"/>
        <v>#REF!</v>
      </c>
      <c r="S62" s="46">
        <f>+S63+S72+S75+S86+S97+S101+S104+S110+S114+S117+S120+S121+S122+S123+S130+S131</f>
        <v>23241697585.810001</v>
      </c>
      <c r="U62" s="46">
        <f>+U63+U72+U75+U86+U97+U101+U104+U110+U114+U117+U120+U121+U122+U123+U130+U131</f>
        <v>21760083987</v>
      </c>
      <c r="X62" s="50"/>
    </row>
    <row r="63" spans="1:24" s="47" customFormat="1">
      <c r="A63" s="42"/>
      <c r="B63" s="43" t="s">
        <v>156</v>
      </c>
      <c r="C63" s="17">
        <v>10</v>
      </c>
      <c r="D63" s="49" t="s">
        <v>157</v>
      </c>
      <c r="E63" s="46">
        <f>SUM(E64:E71)</f>
        <v>685000000</v>
      </c>
      <c r="F63" s="46"/>
      <c r="G63" s="46">
        <f>SUM(G64:G71)</f>
        <v>3799691279.5900002</v>
      </c>
      <c r="H63" s="18" t="e">
        <f>+#REF!</f>
        <v>#REF!</v>
      </c>
      <c r="I63" s="46" t="e">
        <f>SUM(I64:I71)</f>
        <v>#REF!</v>
      </c>
      <c r="J63" s="46" t="e">
        <f>SUM(J64:J71)</f>
        <v>#REF!</v>
      </c>
      <c r="K63" s="46" t="e">
        <f>SUM(K64:K71)</f>
        <v>#REF!</v>
      </c>
      <c r="L63" s="18" t="e">
        <f t="shared" si="12"/>
        <v>#REF!</v>
      </c>
      <c r="M63" s="18" t="e">
        <f t="shared" si="13"/>
        <v>#REF!</v>
      </c>
      <c r="N63" s="18" t="e">
        <f t="shared" si="14"/>
        <v>#REF!</v>
      </c>
      <c r="O63" s="18" t="e">
        <f t="shared" si="15"/>
        <v>#REF!</v>
      </c>
      <c r="P63" s="2"/>
      <c r="Q63" s="46">
        <f>SUM(Q64:Q71)</f>
        <v>3532375530.5900002</v>
      </c>
      <c r="R63" s="23" t="e">
        <f t="shared" si="9"/>
        <v>#REF!</v>
      </c>
      <c r="S63" s="46">
        <f>SUM(S64:S71)</f>
        <v>3454282250.5900002</v>
      </c>
      <c r="U63" s="46">
        <f>SUM(U64:U71)</f>
        <v>2418439094</v>
      </c>
    </row>
    <row r="64" spans="1:24" s="47" customFormat="1">
      <c r="A64" s="42" t="str">
        <f t="shared" ref="A64:A122" si="17">+B64&amp;C64</f>
        <v>A 2-0-4-1-310</v>
      </c>
      <c r="B64" s="43" t="s">
        <v>198</v>
      </c>
      <c r="C64" s="44">
        <v>10</v>
      </c>
      <c r="D64" s="45" t="s">
        <v>199</v>
      </c>
      <c r="E64" s="25">
        <v>0</v>
      </c>
      <c r="F64" s="25"/>
      <c r="G64" s="25">
        <v>0</v>
      </c>
      <c r="H64" s="18" t="e">
        <f>+#REF!</f>
        <v>#REF!</v>
      </c>
      <c r="I64" s="25" t="e">
        <f>SUM(#REF!)</f>
        <v>#REF!</v>
      </c>
      <c r="J64" s="25" t="e">
        <f>SUM(#REF!)</f>
        <v>#REF!</v>
      </c>
      <c r="K64" s="25" t="e">
        <f>SUM(#REF!)</f>
        <v>#REF!</v>
      </c>
      <c r="L64" s="18" t="e">
        <f t="shared" si="12"/>
        <v>#REF!</v>
      </c>
      <c r="M64" s="18" t="e">
        <f t="shared" si="13"/>
        <v>#REF!</v>
      </c>
      <c r="N64" s="18" t="e">
        <f t="shared" si="14"/>
        <v>#REF!</v>
      </c>
      <c r="O64" s="18" t="e">
        <f t="shared" si="15"/>
        <v>#REF!</v>
      </c>
      <c r="P64" s="2"/>
      <c r="Q64" s="25">
        <v>0</v>
      </c>
      <c r="R64" s="23" t="e">
        <f t="shared" si="9"/>
        <v>#REF!</v>
      </c>
      <c r="S64" s="25">
        <v>0</v>
      </c>
      <c r="T64" s="50" t="e">
        <f t="shared" ref="T64:T71" si="18">+I64-S64</f>
        <v>#REF!</v>
      </c>
      <c r="U64" s="25">
        <v>0</v>
      </c>
      <c r="V64" s="50" t="e">
        <f t="shared" ref="V64:V71" si="19">+J64-U64</f>
        <v>#REF!</v>
      </c>
      <c r="X64" s="50"/>
    </row>
    <row r="65" spans="1:22" s="47" customFormat="1">
      <c r="A65" s="42" t="str">
        <f t="shared" si="17"/>
        <v>A 2-0-4-1-410</v>
      </c>
      <c r="B65" s="43" t="s">
        <v>248</v>
      </c>
      <c r="C65" s="44">
        <v>10</v>
      </c>
      <c r="D65" s="45" t="s">
        <v>330</v>
      </c>
      <c r="E65" s="25">
        <v>1000000</v>
      </c>
      <c r="F65" s="25"/>
      <c r="G65" s="25">
        <v>56836290</v>
      </c>
      <c r="H65" s="18" t="e">
        <f>+#REF!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18" t="e">
        <f t="shared" si="12"/>
        <v>#REF!</v>
      </c>
      <c r="M65" s="18" t="e">
        <f t="shared" si="13"/>
        <v>#REF!</v>
      </c>
      <c r="N65" s="18" t="e">
        <f t="shared" si="14"/>
        <v>#REF!</v>
      </c>
      <c r="O65" s="18" t="e">
        <f t="shared" si="15"/>
        <v>#REF!</v>
      </c>
      <c r="P65" s="2"/>
      <c r="Q65" s="25">
        <v>56836290</v>
      </c>
      <c r="R65" s="23" t="e">
        <f t="shared" si="9"/>
        <v>#REF!</v>
      </c>
      <c r="S65" s="25">
        <v>56336290</v>
      </c>
      <c r="T65" s="50" t="e">
        <f t="shared" si="18"/>
        <v>#REF!</v>
      </c>
      <c r="U65" s="25">
        <v>56336290</v>
      </c>
      <c r="V65" s="50" t="e">
        <f t="shared" si="19"/>
        <v>#REF!</v>
      </c>
    </row>
    <row r="66" spans="1:22" s="47" customFormat="1">
      <c r="A66" s="42" t="str">
        <f t="shared" si="17"/>
        <v>A 2-0-4-1-610</v>
      </c>
      <c r="B66" s="43" t="s">
        <v>249</v>
      </c>
      <c r="C66" s="44">
        <v>10</v>
      </c>
      <c r="D66" s="45" t="s">
        <v>331</v>
      </c>
      <c r="E66" s="25">
        <v>0</v>
      </c>
      <c r="F66" s="25"/>
      <c r="G66" s="25">
        <v>1039953161.59</v>
      </c>
      <c r="H66" s="18" t="e">
        <f>+#REF!</f>
        <v>#REF!</v>
      </c>
      <c r="I66" s="25" t="e">
        <f>SUM(#REF!)</f>
        <v>#REF!</v>
      </c>
      <c r="J66" s="25" t="e">
        <f>SUM(#REF!)</f>
        <v>#REF!</v>
      </c>
      <c r="K66" s="25" t="e">
        <f>SUM(#REF!)</f>
        <v>#REF!</v>
      </c>
      <c r="L66" s="18" t="e">
        <f t="shared" si="12"/>
        <v>#REF!</v>
      </c>
      <c r="M66" s="18" t="e">
        <f t="shared" si="13"/>
        <v>#REF!</v>
      </c>
      <c r="N66" s="18" t="e">
        <f t="shared" si="14"/>
        <v>#REF!</v>
      </c>
      <c r="O66" s="18" t="e">
        <f t="shared" si="15"/>
        <v>#REF!</v>
      </c>
      <c r="P66" s="2"/>
      <c r="Q66" s="25">
        <v>1035843156.59</v>
      </c>
      <c r="R66" s="23" t="e">
        <f t="shared" si="9"/>
        <v>#REF!</v>
      </c>
      <c r="S66" s="25">
        <v>1035843156.59</v>
      </c>
      <c r="T66" s="50" t="e">
        <f t="shared" si="18"/>
        <v>#REF!</v>
      </c>
      <c r="U66" s="25">
        <v>0</v>
      </c>
      <c r="V66" s="50" t="e">
        <f t="shared" si="19"/>
        <v>#REF!</v>
      </c>
    </row>
    <row r="67" spans="1:22" s="47" customFormat="1">
      <c r="A67" s="42" t="str">
        <f t="shared" si="17"/>
        <v>A 2-0-4-1-810</v>
      </c>
      <c r="B67" s="43" t="s">
        <v>250</v>
      </c>
      <c r="C67" s="44">
        <v>10</v>
      </c>
      <c r="D67" s="45" t="s">
        <v>332</v>
      </c>
      <c r="E67" s="25">
        <v>330000000</v>
      </c>
      <c r="F67" s="25"/>
      <c r="G67" s="25">
        <v>841988119</v>
      </c>
      <c r="H67" s="18" t="e">
        <f>+#REF!</f>
        <v>#REF!</v>
      </c>
      <c r="I67" s="25" t="e">
        <f>SUM(#REF!)</f>
        <v>#REF!</v>
      </c>
      <c r="J67" s="25" t="e">
        <f>SUM(#REF!)</f>
        <v>#REF!</v>
      </c>
      <c r="K67" s="25" t="e">
        <f>SUM(#REF!)</f>
        <v>#REF!</v>
      </c>
      <c r="L67" s="18" t="e">
        <f t="shared" si="12"/>
        <v>#REF!</v>
      </c>
      <c r="M67" s="18" t="e">
        <f t="shared" si="13"/>
        <v>#REF!</v>
      </c>
      <c r="N67" s="18" t="e">
        <f t="shared" si="14"/>
        <v>#REF!</v>
      </c>
      <c r="O67" s="18" t="e">
        <f t="shared" si="15"/>
        <v>#REF!</v>
      </c>
      <c r="P67" s="2"/>
      <c r="Q67" s="25">
        <v>841438108</v>
      </c>
      <c r="R67" s="23" t="e">
        <f t="shared" si="9"/>
        <v>#REF!</v>
      </c>
      <c r="S67" s="25">
        <v>841438108</v>
      </c>
      <c r="T67" s="50" t="e">
        <f t="shared" si="18"/>
        <v>#REF!</v>
      </c>
      <c r="U67" s="25">
        <v>841438108</v>
      </c>
      <c r="V67" s="50" t="e">
        <f t="shared" si="19"/>
        <v>#REF!</v>
      </c>
    </row>
    <row r="68" spans="1:22" s="47" customFormat="1">
      <c r="A68" s="42" t="str">
        <f t="shared" si="17"/>
        <v>A 2-0-4-1-910</v>
      </c>
      <c r="B68" s="43" t="s">
        <v>251</v>
      </c>
      <c r="C68" s="44">
        <v>10</v>
      </c>
      <c r="D68" s="45" t="s">
        <v>227</v>
      </c>
      <c r="E68" s="25">
        <v>3000000</v>
      </c>
      <c r="F68" s="25"/>
      <c r="G68" s="25">
        <v>43000000</v>
      </c>
      <c r="H68" s="18" t="e">
        <f>+#REF!</f>
        <v>#REF!</v>
      </c>
      <c r="I68" s="25" t="e">
        <f>SUM(#REF!)</f>
        <v>#REF!</v>
      </c>
      <c r="J68" s="25" t="e">
        <f>SUM(#REF!)</f>
        <v>#REF!</v>
      </c>
      <c r="K68" s="25" t="e">
        <f>SUM(#REF!)</f>
        <v>#REF!</v>
      </c>
      <c r="L68" s="18" t="e">
        <f t="shared" si="12"/>
        <v>#REF!</v>
      </c>
      <c r="M68" s="18" t="e">
        <f t="shared" si="13"/>
        <v>#REF!</v>
      </c>
      <c r="N68" s="18" t="e">
        <f t="shared" si="14"/>
        <v>#REF!</v>
      </c>
      <c r="O68" s="18" t="e">
        <f t="shared" si="15"/>
        <v>#REF!</v>
      </c>
      <c r="P68" s="2"/>
      <c r="Q68" s="25">
        <v>1500000</v>
      </c>
      <c r="R68" s="23" t="e">
        <f t="shared" si="9"/>
        <v>#REF!</v>
      </c>
      <c r="S68" s="25">
        <v>0</v>
      </c>
      <c r="T68" s="50" t="e">
        <f t="shared" si="18"/>
        <v>#REF!</v>
      </c>
      <c r="U68" s="25">
        <v>0</v>
      </c>
      <c r="V68" s="50" t="e">
        <f t="shared" si="19"/>
        <v>#REF!</v>
      </c>
    </row>
    <row r="69" spans="1:22" s="47" customFormat="1">
      <c r="A69" s="42" t="str">
        <f t="shared" si="17"/>
        <v>A 2-0-4-1-1610</v>
      </c>
      <c r="B69" s="43" t="s">
        <v>252</v>
      </c>
      <c r="C69" s="44">
        <v>10</v>
      </c>
      <c r="D69" s="45" t="s">
        <v>333</v>
      </c>
      <c r="E69" s="25">
        <v>350000000</v>
      </c>
      <c r="F69" s="25"/>
      <c r="G69" s="25">
        <v>1778925309</v>
      </c>
      <c r="H69" s="18" t="e">
        <f>+#REF!</f>
        <v>#REF!</v>
      </c>
      <c r="I69" s="25" t="e">
        <f>SUM(#REF!)</f>
        <v>#REF!</v>
      </c>
      <c r="J69" s="25" t="e">
        <f>SUM(#REF!)</f>
        <v>#REF!</v>
      </c>
      <c r="K69" s="25" t="e">
        <f>SUM(#REF!)</f>
        <v>#REF!</v>
      </c>
      <c r="L69" s="18" t="e">
        <f t="shared" si="12"/>
        <v>#REF!</v>
      </c>
      <c r="M69" s="18" t="e">
        <f t="shared" si="13"/>
        <v>#REF!</v>
      </c>
      <c r="N69" s="18" t="e">
        <f t="shared" si="14"/>
        <v>#REF!</v>
      </c>
      <c r="O69" s="18" t="e">
        <f t="shared" si="15"/>
        <v>#REF!</v>
      </c>
      <c r="P69" s="2"/>
      <c r="Q69" s="25">
        <v>1561975576</v>
      </c>
      <c r="R69" s="23" t="e">
        <f t="shared" si="9"/>
        <v>#REF!</v>
      </c>
      <c r="S69" s="25">
        <v>1485882296</v>
      </c>
      <c r="T69" s="50" t="e">
        <f t="shared" si="18"/>
        <v>#REF!</v>
      </c>
      <c r="U69" s="25">
        <v>1485882296</v>
      </c>
      <c r="V69" s="50" t="e">
        <f t="shared" si="19"/>
        <v>#REF!</v>
      </c>
    </row>
    <row r="70" spans="1:22" s="47" customFormat="1">
      <c r="A70" s="42" t="str">
        <f t="shared" si="17"/>
        <v>A 2-0-4-1-2510</v>
      </c>
      <c r="B70" s="43" t="s">
        <v>204</v>
      </c>
      <c r="C70" s="44">
        <v>10</v>
      </c>
      <c r="D70" s="45" t="s">
        <v>205</v>
      </c>
      <c r="E70" s="25">
        <v>1000000</v>
      </c>
      <c r="F70" s="25"/>
      <c r="G70" s="25">
        <v>10000000</v>
      </c>
      <c r="H70" s="18" t="e">
        <f>+#REF!</f>
        <v>#REF!</v>
      </c>
      <c r="I70" s="25" t="e">
        <f>SUM(#REF!)</f>
        <v>#REF!</v>
      </c>
      <c r="J70" s="25" t="e">
        <f>SUM(#REF!)</f>
        <v>#REF!</v>
      </c>
      <c r="K70" s="25" t="e">
        <f>SUM(#REF!)</f>
        <v>#REF!</v>
      </c>
      <c r="L70" s="18" t="e">
        <f t="shared" si="12"/>
        <v>#REF!</v>
      </c>
      <c r="M70" s="18" t="e">
        <f t="shared" si="13"/>
        <v>#REF!</v>
      </c>
      <c r="N70" s="18" t="e">
        <f t="shared" si="14"/>
        <v>#REF!</v>
      </c>
      <c r="O70" s="18" t="e">
        <f t="shared" si="15"/>
        <v>#REF!</v>
      </c>
      <c r="P70" s="2"/>
      <c r="Q70" s="25">
        <v>5794000</v>
      </c>
      <c r="R70" s="23" t="e">
        <f t="shared" si="9"/>
        <v>#REF!</v>
      </c>
      <c r="S70" s="25">
        <v>5794000</v>
      </c>
      <c r="T70" s="50" t="e">
        <f t="shared" si="18"/>
        <v>#REF!</v>
      </c>
      <c r="U70" s="25">
        <v>5794000</v>
      </c>
      <c r="V70" s="50" t="e">
        <f t="shared" si="19"/>
        <v>#REF!</v>
      </c>
    </row>
    <row r="71" spans="1:22" s="47" customFormat="1">
      <c r="A71" s="42" t="str">
        <f t="shared" si="17"/>
        <v>A 2-0-4-1-2610</v>
      </c>
      <c r="B71" s="43" t="s">
        <v>215</v>
      </c>
      <c r="C71" s="44">
        <v>10</v>
      </c>
      <c r="D71" s="45" t="s">
        <v>216</v>
      </c>
      <c r="E71" s="25">
        <v>0</v>
      </c>
      <c r="F71" s="25"/>
      <c r="G71" s="25">
        <v>28988400</v>
      </c>
      <c r="H71" s="18" t="e">
        <f>+#REF!</f>
        <v>#REF!</v>
      </c>
      <c r="I71" s="25" t="e">
        <f>SUM(#REF!)</f>
        <v>#REF!</v>
      </c>
      <c r="J71" s="25" t="e">
        <f>SUM(#REF!)</f>
        <v>#REF!</v>
      </c>
      <c r="K71" s="25" t="e">
        <f>SUM(#REF!)</f>
        <v>#REF!</v>
      </c>
      <c r="L71" s="18" t="e">
        <f t="shared" si="12"/>
        <v>#REF!</v>
      </c>
      <c r="M71" s="18" t="e">
        <f t="shared" si="13"/>
        <v>#REF!</v>
      </c>
      <c r="N71" s="18" t="e">
        <f t="shared" si="14"/>
        <v>#REF!</v>
      </c>
      <c r="O71" s="18" t="e">
        <f t="shared" si="15"/>
        <v>#REF!</v>
      </c>
      <c r="P71" s="2"/>
      <c r="Q71" s="25">
        <v>28988400</v>
      </c>
      <c r="R71" s="23" t="e">
        <f t="shared" si="9"/>
        <v>#REF!</v>
      </c>
      <c r="S71" s="25">
        <v>28988400</v>
      </c>
      <c r="T71" s="50" t="e">
        <f t="shared" si="18"/>
        <v>#REF!</v>
      </c>
      <c r="U71" s="25">
        <v>28988400</v>
      </c>
      <c r="V71" s="50" t="e">
        <f t="shared" si="19"/>
        <v>#REF!</v>
      </c>
    </row>
    <row r="72" spans="1:22" s="53" customFormat="1">
      <c r="A72" s="52"/>
      <c r="B72" s="51" t="s">
        <v>158</v>
      </c>
      <c r="C72" s="17">
        <v>10</v>
      </c>
      <c r="D72" s="49" t="s">
        <v>159</v>
      </c>
      <c r="E72" s="46">
        <f>+E73+E74</f>
        <v>3000000</v>
      </c>
      <c r="F72" s="46"/>
      <c r="G72" s="46">
        <f>+G73+G74</f>
        <v>181800000</v>
      </c>
      <c r="H72" s="18" t="e">
        <f>+#REF!</f>
        <v>#REF!</v>
      </c>
      <c r="I72" s="46" t="e">
        <f>+I73+I74</f>
        <v>#REF!</v>
      </c>
      <c r="J72" s="46" t="e">
        <f>+J73+J74</f>
        <v>#REF!</v>
      </c>
      <c r="K72" s="46" t="e">
        <f>+K73+K74</f>
        <v>#REF!</v>
      </c>
      <c r="L72" s="18" t="e">
        <f t="shared" si="12"/>
        <v>#REF!</v>
      </c>
      <c r="M72" s="18" t="e">
        <f t="shared" si="13"/>
        <v>#REF!</v>
      </c>
      <c r="N72" s="18" t="e">
        <f t="shared" si="14"/>
        <v>#REF!</v>
      </c>
      <c r="O72" s="18" t="e">
        <f t="shared" si="15"/>
        <v>#REF!</v>
      </c>
      <c r="P72" s="5"/>
      <c r="Q72" s="46">
        <f>+Q73+Q74</f>
        <v>146868444</v>
      </c>
      <c r="R72" s="23" t="e">
        <f t="shared" si="9"/>
        <v>#REF!</v>
      </c>
      <c r="S72" s="46">
        <f>+S73+S74</f>
        <v>145368444</v>
      </c>
      <c r="U72" s="46">
        <f>+U73+U74</f>
        <v>145368444</v>
      </c>
    </row>
    <row r="73" spans="1:22" s="47" customFormat="1">
      <c r="A73" s="42" t="str">
        <f t="shared" si="17"/>
        <v>A 2-0-4-2-110</v>
      </c>
      <c r="B73" s="43" t="s">
        <v>253</v>
      </c>
      <c r="C73" s="44">
        <v>10</v>
      </c>
      <c r="D73" s="45" t="s">
        <v>334</v>
      </c>
      <c r="E73" s="25">
        <v>0</v>
      </c>
      <c r="F73" s="25"/>
      <c r="G73" s="25">
        <v>126800000</v>
      </c>
      <c r="H73" s="18" t="e">
        <f>+#REF!</f>
        <v>#REF!</v>
      </c>
      <c r="I73" s="25" t="e">
        <f>SUM(#REF!)</f>
        <v>#REF!</v>
      </c>
      <c r="J73" s="25" t="e">
        <f>SUM(#REF!)</f>
        <v>#REF!</v>
      </c>
      <c r="K73" s="25" t="e">
        <f>SUM(#REF!)</f>
        <v>#REF!</v>
      </c>
      <c r="L73" s="18" t="e">
        <f t="shared" si="12"/>
        <v>#REF!</v>
      </c>
      <c r="M73" s="18" t="e">
        <f t="shared" si="13"/>
        <v>#REF!</v>
      </c>
      <c r="N73" s="18" t="e">
        <f t="shared" si="14"/>
        <v>#REF!</v>
      </c>
      <c r="O73" s="18" t="e">
        <f t="shared" si="15"/>
        <v>#REF!</v>
      </c>
      <c r="P73" s="2"/>
      <c r="Q73" s="25">
        <v>93669460</v>
      </c>
      <c r="R73" s="23" t="e">
        <f t="shared" si="9"/>
        <v>#REF!</v>
      </c>
      <c r="S73" s="25">
        <v>93669460</v>
      </c>
      <c r="T73" s="50" t="e">
        <f>+I73-S73</f>
        <v>#REF!</v>
      </c>
      <c r="U73" s="25">
        <v>93669460</v>
      </c>
      <c r="V73" s="50" t="e">
        <f>+J73-U73</f>
        <v>#REF!</v>
      </c>
    </row>
    <row r="74" spans="1:22" s="47" customFormat="1">
      <c r="A74" s="42" t="str">
        <f t="shared" si="17"/>
        <v>A 2-0-4-2-210</v>
      </c>
      <c r="B74" s="43" t="s">
        <v>254</v>
      </c>
      <c r="C74" s="44">
        <v>10</v>
      </c>
      <c r="D74" s="45" t="s">
        <v>374</v>
      </c>
      <c r="E74" s="25">
        <v>3000000</v>
      </c>
      <c r="F74" s="25"/>
      <c r="G74" s="25">
        <v>55000000</v>
      </c>
      <c r="H74" s="18" t="e">
        <f>+#REF!</f>
        <v>#REF!</v>
      </c>
      <c r="I74" s="25" t="e">
        <f>SUM(#REF!)</f>
        <v>#REF!</v>
      </c>
      <c r="J74" s="25" t="e">
        <f>SUM(#REF!)</f>
        <v>#REF!</v>
      </c>
      <c r="K74" s="25" t="e">
        <f>SUM(#REF!)</f>
        <v>#REF!</v>
      </c>
      <c r="L74" s="18" t="e">
        <f t="shared" si="12"/>
        <v>#REF!</v>
      </c>
      <c r="M74" s="18" t="e">
        <f t="shared" si="13"/>
        <v>#REF!</v>
      </c>
      <c r="N74" s="18" t="e">
        <f t="shared" si="14"/>
        <v>#REF!</v>
      </c>
      <c r="O74" s="18" t="e">
        <f t="shared" si="15"/>
        <v>#REF!</v>
      </c>
      <c r="P74" s="2"/>
      <c r="Q74" s="25">
        <v>53198984</v>
      </c>
      <c r="R74" s="23" t="e">
        <f t="shared" si="9"/>
        <v>#REF!</v>
      </c>
      <c r="S74" s="25">
        <v>51698984</v>
      </c>
      <c r="T74" s="50" t="e">
        <f>+I74-S74</f>
        <v>#REF!</v>
      </c>
      <c r="U74" s="25">
        <v>51698984</v>
      </c>
      <c r="V74" s="50" t="e">
        <f>+J74-U74</f>
        <v>#REF!</v>
      </c>
    </row>
    <row r="75" spans="1:22" s="47" customFormat="1">
      <c r="A75" s="42"/>
      <c r="B75" s="43" t="s">
        <v>160</v>
      </c>
      <c r="C75" s="44">
        <v>10</v>
      </c>
      <c r="D75" s="49" t="s">
        <v>161</v>
      </c>
      <c r="E75" s="46">
        <f>SUM(E76:E85)</f>
        <v>533000000</v>
      </c>
      <c r="F75" s="46"/>
      <c r="G75" s="46">
        <f>SUM(G76:G85)</f>
        <v>1770093779</v>
      </c>
      <c r="H75" s="18" t="e">
        <f>+#REF!</f>
        <v>#REF!</v>
      </c>
      <c r="I75" s="46" t="e">
        <f>SUM(I76:I85)</f>
        <v>#REF!</v>
      </c>
      <c r="J75" s="46" t="e">
        <f>SUM(J76:J85)</f>
        <v>#REF!</v>
      </c>
      <c r="K75" s="46" t="e">
        <f>SUM(K76:K85)</f>
        <v>#REF!</v>
      </c>
      <c r="L75" s="18" t="e">
        <f t="shared" si="12"/>
        <v>#REF!</v>
      </c>
      <c r="M75" s="18" t="e">
        <f t="shared" si="13"/>
        <v>#REF!</v>
      </c>
      <c r="N75" s="18" t="e">
        <f t="shared" si="14"/>
        <v>#REF!</v>
      </c>
      <c r="O75" s="18" t="e">
        <f t="shared" si="15"/>
        <v>#REF!</v>
      </c>
      <c r="P75" s="2"/>
      <c r="Q75" s="46">
        <f>SUM(Q76:Q85)</f>
        <v>1716049771</v>
      </c>
      <c r="R75" s="23" t="e">
        <f t="shared" ref="R75:R96" si="20">+H75-Q75</f>
        <v>#REF!</v>
      </c>
      <c r="S75" s="46">
        <f>SUM(S76:S85)</f>
        <v>1681220485</v>
      </c>
      <c r="U75" s="46">
        <f>SUM(U76:U85)</f>
        <v>1675320485</v>
      </c>
    </row>
    <row r="76" spans="1:22" s="47" customFormat="1">
      <c r="A76" s="42" t="str">
        <f t="shared" si="17"/>
        <v>A 2-0-4-4-110</v>
      </c>
      <c r="B76" s="43" t="s">
        <v>255</v>
      </c>
      <c r="C76" s="44">
        <v>10</v>
      </c>
      <c r="D76" s="45" t="s">
        <v>335</v>
      </c>
      <c r="E76" s="25">
        <v>250000000</v>
      </c>
      <c r="F76" s="25"/>
      <c r="G76" s="25">
        <v>280000000</v>
      </c>
      <c r="H76" s="18" t="e">
        <f>+#REF!</f>
        <v>#REF!</v>
      </c>
      <c r="I76" s="25" t="e">
        <f>SUM(#REF!)</f>
        <v>#REF!</v>
      </c>
      <c r="J76" s="25" t="e">
        <f>SUM(#REF!)</f>
        <v>#REF!</v>
      </c>
      <c r="K76" s="25" t="e">
        <f>SUM(#REF!)</f>
        <v>#REF!</v>
      </c>
      <c r="L76" s="18" t="e">
        <f t="shared" si="12"/>
        <v>#REF!</v>
      </c>
      <c r="M76" s="18" t="e">
        <f t="shared" si="13"/>
        <v>#REF!</v>
      </c>
      <c r="N76" s="18" t="e">
        <f t="shared" si="14"/>
        <v>#REF!</v>
      </c>
      <c r="O76" s="18" t="e">
        <f t="shared" si="15"/>
        <v>#REF!</v>
      </c>
      <c r="P76" s="2"/>
      <c r="Q76" s="25">
        <v>270000000</v>
      </c>
      <c r="R76" s="23" t="e">
        <f t="shared" si="20"/>
        <v>#REF!</v>
      </c>
      <c r="S76" s="25">
        <v>239499958</v>
      </c>
      <c r="T76" s="50" t="e">
        <f t="shared" ref="T76:T85" si="21">+I76-S76</f>
        <v>#REF!</v>
      </c>
      <c r="U76" s="25">
        <v>239499958</v>
      </c>
      <c r="V76" s="50" t="e">
        <f t="shared" ref="V76:V85" si="22">+J76-U76</f>
        <v>#REF!</v>
      </c>
    </row>
    <row r="77" spans="1:22" s="47" customFormat="1">
      <c r="A77" s="42" t="str">
        <f t="shared" si="17"/>
        <v>A 2-0-4-4-210</v>
      </c>
      <c r="B77" s="43" t="s">
        <v>256</v>
      </c>
      <c r="C77" s="44">
        <v>10</v>
      </c>
      <c r="D77" s="45" t="s">
        <v>336</v>
      </c>
      <c r="E77" s="25"/>
      <c r="F77" s="25"/>
      <c r="G77" s="25">
        <v>0</v>
      </c>
      <c r="H77" s="18" t="e">
        <f>+#REF!</f>
        <v>#REF!</v>
      </c>
      <c r="I77" s="25" t="e">
        <f>SUM(#REF!)</f>
        <v>#REF!</v>
      </c>
      <c r="J77" s="25" t="e">
        <f>SUM(#REF!)</f>
        <v>#REF!</v>
      </c>
      <c r="K77" s="25" t="e">
        <f>SUM(#REF!)</f>
        <v>#REF!</v>
      </c>
      <c r="L77" s="18" t="e">
        <f t="shared" si="12"/>
        <v>#REF!</v>
      </c>
      <c r="M77" s="18" t="e">
        <f t="shared" si="13"/>
        <v>#REF!</v>
      </c>
      <c r="N77" s="18" t="e">
        <f t="shared" si="14"/>
        <v>#REF!</v>
      </c>
      <c r="O77" s="18" t="e">
        <f t="shared" si="15"/>
        <v>#REF!</v>
      </c>
      <c r="P77" s="2"/>
      <c r="Q77" s="25">
        <v>0</v>
      </c>
      <c r="R77" s="23" t="e">
        <f t="shared" si="20"/>
        <v>#REF!</v>
      </c>
      <c r="S77" s="25">
        <v>0</v>
      </c>
      <c r="T77" s="50" t="e">
        <f t="shared" si="21"/>
        <v>#REF!</v>
      </c>
      <c r="U77" s="25">
        <v>0</v>
      </c>
      <c r="V77" s="50" t="e">
        <f t="shared" si="22"/>
        <v>#REF!</v>
      </c>
    </row>
    <row r="78" spans="1:22" s="47" customFormat="1">
      <c r="A78" s="42" t="str">
        <f t="shared" si="17"/>
        <v>A 2-0-4-4-610</v>
      </c>
      <c r="B78" s="43" t="s">
        <v>257</v>
      </c>
      <c r="C78" s="44">
        <v>10</v>
      </c>
      <c r="D78" s="45" t="s">
        <v>337</v>
      </c>
      <c r="E78" s="25"/>
      <c r="F78" s="25"/>
      <c r="G78" s="25">
        <v>40000000</v>
      </c>
      <c r="H78" s="18" t="e">
        <f>+#REF!</f>
        <v>#REF!</v>
      </c>
      <c r="I78" s="25" t="e">
        <f>SUM(#REF!)</f>
        <v>#REF!</v>
      </c>
      <c r="J78" s="25" t="e">
        <f>SUM(#REF!)</f>
        <v>#REF!</v>
      </c>
      <c r="K78" s="25" t="e">
        <f>SUM(#REF!)</f>
        <v>#REF!</v>
      </c>
      <c r="L78" s="18" t="e">
        <f t="shared" si="12"/>
        <v>#REF!</v>
      </c>
      <c r="M78" s="18" t="e">
        <f t="shared" si="13"/>
        <v>#REF!</v>
      </c>
      <c r="N78" s="18" t="e">
        <f t="shared" si="14"/>
        <v>#REF!</v>
      </c>
      <c r="O78" s="18" t="e">
        <f t="shared" si="15"/>
        <v>#REF!</v>
      </c>
      <c r="P78" s="2"/>
      <c r="Q78" s="25">
        <v>39962000</v>
      </c>
      <c r="R78" s="23" t="e">
        <f t="shared" si="20"/>
        <v>#REF!</v>
      </c>
      <c r="S78" s="25">
        <v>39962000</v>
      </c>
      <c r="T78" s="50" t="e">
        <f t="shared" si="21"/>
        <v>#REF!</v>
      </c>
      <c r="U78" s="25">
        <v>39962000</v>
      </c>
      <c r="V78" s="50" t="e">
        <f t="shared" si="22"/>
        <v>#REF!</v>
      </c>
    </row>
    <row r="79" spans="1:22" s="47" customFormat="1">
      <c r="A79" s="42" t="str">
        <f t="shared" si="17"/>
        <v>A 2-0-4-4-910</v>
      </c>
      <c r="B79" s="43" t="s">
        <v>258</v>
      </c>
      <c r="C79" s="44">
        <v>10</v>
      </c>
      <c r="D79" s="45" t="s">
        <v>338</v>
      </c>
      <c r="E79" s="25">
        <v>3000000</v>
      </c>
      <c r="F79" s="25"/>
      <c r="G79" s="25">
        <v>14900000</v>
      </c>
      <c r="H79" s="18" t="e">
        <f>+#REF!</f>
        <v>#REF!</v>
      </c>
      <c r="I79" s="25" t="e">
        <f>SUM(#REF!)</f>
        <v>#REF!</v>
      </c>
      <c r="J79" s="25" t="e">
        <f>SUM(#REF!)</f>
        <v>#REF!</v>
      </c>
      <c r="K79" s="25" t="e">
        <f>SUM(#REF!)</f>
        <v>#REF!</v>
      </c>
      <c r="L79" s="18" t="e">
        <f t="shared" si="12"/>
        <v>#REF!</v>
      </c>
      <c r="M79" s="18" t="e">
        <f t="shared" si="13"/>
        <v>#REF!</v>
      </c>
      <c r="N79" s="18" t="e">
        <f t="shared" si="14"/>
        <v>#REF!</v>
      </c>
      <c r="O79" s="18" t="e">
        <f t="shared" si="15"/>
        <v>#REF!</v>
      </c>
      <c r="P79" s="2"/>
      <c r="Q79" s="25">
        <v>14719090</v>
      </c>
      <c r="R79" s="23" t="e">
        <f t="shared" si="20"/>
        <v>#REF!</v>
      </c>
      <c r="S79" s="25">
        <v>13856190</v>
      </c>
      <c r="T79" s="50" t="e">
        <f t="shared" si="21"/>
        <v>#REF!</v>
      </c>
      <c r="U79" s="25">
        <v>13856190</v>
      </c>
      <c r="V79" s="50" t="e">
        <f t="shared" si="22"/>
        <v>#REF!</v>
      </c>
    </row>
    <row r="80" spans="1:22" s="47" customFormat="1">
      <c r="A80" s="42" t="str">
        <f t="shared" si="17"/>
        <v>A 2-0-4-4-1510</v>
      </c>
      <c r="B80" s="43" t="s">
        <v>259</v>
      </c>
      <c r="C80" s="44">
        <v>10</v>
      </c>
      <c r="D80" s="45" t="s">
        <v>339</v>
      </c>
      <c r="E80" s="25">
        <v>270000000</v>
      </c>
      <c r="F80" s="25"/>
      <c r="G80" s="25">
        <v>950000000</v>
      </c>
      <c r="H80" s="18" t="e">
        <f>+#REF!</f>
        <v>#REF!</v>
      </c>
      <c r="I80" s="25" t="e">
        <f>SUM(#REF!)</f>
        <v>#REF!</v>
      </c>
      <c r="J80" s="25" t="e">
        <f>SUM(#REF!)</f>
        <v>#REF!</v>
      </c>
      <c r="K80" s="25" t="e">
        <f>SUM(#REF!)</f>
        <v>#REF!</v>
      </c>
      <c r="L80" s="18" t="e">
        <f t="shared" si="12"/>
        <v>#REF!</v>
      </c>
      <c r="M80" s="18" t="e">
        <f t="shared" si="13"/>
        <v>#REF!</v>
      </c>
      <c r="N80" s="18" t="e">
        <f t="shared" si="14"/>
        <v>#REF!</v>
      </c>
      <c r="O80" s="18" t="e">
        <f t="shared" si="15"/>
        <v>#REF!</v>
      </c>
      <c r="P80" s="2"/>
      <c r="Q80" s="25">
        <v>945578368</v>
      </c>
      <c r="R80" s="23" t="e">
        <f t="shared" si="20"/>
        <v>#REF!</v>
      </c>
      <c r="S80" s="25">
        <v>945019684</v>
      </c>
      <c r="T80" s="50" t="e">
        <f t="shared" si="21"/>
        <v>#REF!</v>
      </c>
      <c r="U80" s="25">
        <v>945019684</v>
      </c>
      <c r="V80" s="50" t="e">
        <f t="shared" si="22"/>
        <v>#REF!</v>
      </c>
    </row>
    <row r="81" spans="1:22" s="47" customFormat="1">
      <c r="A81" s="42" t="str">
        <f t="shared" si="17"/>
        <v>A 2-0-4-4-1710</v>
      </c>
      <c r="B81" s="43" t="s">
        <v>260</v>
      </c>
      <c r="C81" s="44">
        <v>10</v>
      </c>
      <c r="D81" s="45" t="s">
        <v>340</v>
      </c>
      <c r="E81" s="25"/>
      <c r="F81" s="25"/>
      <c r="G81" s="25">
        <v>30000000</v>
      </c>
      <c r="H81" s="18" t="e">
        <f>+#REF!</f>
        <v>#REF!</v>
      </c>
      <c r="I81" s="25" t="e">
        <f>SUM(#REF!)</f>
        <v>#REF!</v>
      </c>
      <c r="J81" s="25" t="e">
        <f>SUM(#REF!)</f>
        <v>#REF!</v>
      </c>
      <c r="K81" s="25" t="e">
        <f>SUM(#REF!)</f>
        <v>#REF!</v>
      </c>
      <c r="L81" s="18" t="e">
        <f t="shared" si="12"/>
        <v>#REF!</v>
      </c>
      <c r="M81" s="18" t="e">
        <f t="shared" si="13"/>
        <v>#REF!</v>
      </c>
      <c r="N81" s="18" t="e">
        <f t="shared" si="14"/>
        <v>#REF!</v>
      </c>
      <c r="O81" s="18" t="e">
        <f t="shared" si="15"/>
        <v>#REF!</v>
      </c>
      <c r="P81" s="2"/>
      <c r="Q81" s="25">
        <v>28000000</v>
      </c>
      <c r="R81" s="23" t="e">
        <f t="shared" si="20"/>
        <v>#REF!</v>
      </c>
      <c r="S81" s="25">
        <v>27999843</v>
      </c>
      <c r="T81" s="50" t="e">
        <f t="shared" si="21"/>
        <v>#REF!</v>
      </c>
      <c r="U81" s="25">
        <v>27999843</v>
      </c>
      <c r="V81" s="50" t="e">
        <f t="shared" si="22"/>
        <v>#REF!</v>
      </c>
    </row>
    <row r="82" spans="1:22" s="47" customFormat="1">
      <c r="A82" s="42" t="str">
        <f t="shared" si="17"/>
        <v>A 2-0-4-4-1810</v>
      </c>
      <c r="B82" s="43" t="s">
        <v>261</v>
      </c>
      <c r="C82" s="44">
        <v>10</v>
      </c>
      <c r="D82" s="45" t="s">
        <v>341</v>
      </c>
      <c r="E82" s="25">
        <v>2000000</v>
      </c>
      <c r="F82" s="25"/>
      <c r="G82" s="25">
        <v>77000000</v>
      </c>
      <c r="H82" s="18" t="e">
        <f>+#REF!</f>
        <v>#REF!</v>
      </c>
      <c r="I82" s="25" t="e">
        <f>SUM(#REF!)</f>
        <v>#REF!</v>
      </c>
      <c r="J82" s="25" t="e">
        <f>SUM(#REF!)</f>
        <v>#REF!</v>
      </c>
      <c r="K82" s="25" t="e">
        <f>SUM(#REF!)</f>
        <v>#REF!</v>
      </c>
      <c r="L82" s="18" t="e">
        <f t="shared" si="12"/>
        <v>#REF!</v>
      </c>
      <c r="M82" s="18" t="e">
        <f t="shared" si="13"/>
        <v>#REF!</v>
      </c>
      <c r="N82" s="18" t="e">
        <f t="shared" si="14"/>
        <v>#REF!</v>
      </c>
      <c r="O82" s="18" t="e">
        <f t="shared" si="15"/>
        <v>#REF!</v>
      </c>
      <c r="P82" s="2"/>
      <c r="Q82" s="25">
        <v>75139128</v>
      </c>
      <c r="R82" s="23" t="e">
        <f t="shared" si="20"/>
        <v>#REF!</v>
      </c>
      <c r="S82" s="25">
        <v>74639128</v>
      </c>
      <c r="T82" s="50" t="e">
        <f t="shared" si="21"/>
        <v>#REF!</v>
      </c>
      <c r="U82" s="25">
        <v>74639128</v>
      </c>
      <c r="V82" s="50" t="e">
        <f t="shared" si="22"/>
        <v>#REF!</v>
      </c>
    </row>
    <row r="83" spans="1:22" s="47" customFormat="1">
      <c r="A83" s="42" t="str">
        <f t="shared" si="17"/>
        <v>A 2-0-4-4-2010</v>
      </c>
      <c r="B83" s="43" t="s">
        <v>262</v>
      </c>
      <c r="C83" s="44">
        <v>10</v>
      </c>
      <c r="D83" s="45" t="s">
        <v>342</v>
      </c>
      <c r="E83" s="25">
        <v>3000000</v>
      </c>
      <c r="F83" s="25"/>
      <c r="G83" s="25">
        <v>85100000</v>
      </c>
      <c r="H83" s="18" t="e">
        <f>+#REF!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18" t="e">
        <f t="shared" si="12"/>
        <v>#REF!</v>
      </c>
      <c r="M83" s="18" t="e">
        <f t="shared" si="13"/>
        <v>#REF!</v>
      </c>
      <c r="N83" s="18" t="e">
        <f t="shared" si="14"/>
        <v>#REF!</v>
      </c>
      <c r="O83" s="18" t="e">
        <f t="shared" si="15"/>
        <v>#REF!</v>
      </c>
      <c r="P83" s="2"/>
      <c r="Q83" s="25">
        <v>61864685</v>
      </c>
      <c r="R83" s="23" t="e">
        <f t="shared" si="20"/>
        <v>#REF!</v>
      </c>
      <c r="S83" s="25">
        <v>60864685</v>
      </c>
      <c r="T83" s="50" t="e">
        <f t="shared" si="21"/>
        <v>#REF!</v>
      </c>
      <c r="U83" s="25">
        <v>60864685</v>
      </c>
      <c r="V83" s="50" t="e">
        <f t="shared" si="22"/>
        <v>#REF!</v>
      </c>
    </row>
    <row r="84" spans="1:22" s="47" customFormat="1">
      <c r="A84" s="42" t="str">
        <f t="shared" si="17"/>
        <v>A 2-0-4-4-2110</v>
      </c>
      <c r="B84" s="43" t="s">
        <v>263</v>
      </c>
      <c r="C84" s="44">
        <v>10</v>
      </c>
      <c r="D84" s="45" t="s">
        <v>219</v>
      </c>
      <c r="E84" s="25">
        <v>2000000</v>
      </c>
      <c r="F84" s="25"/>
      <c r="G84" s="25">
        <v>2000000</v>
      </c>
      <c r="H84" s="18" t="e">
        <f>+#REF!</f>
        <v>#REF!</v>
      </c>
      <c r="I84" s="25" t="e">
        <f>SUM(#REF!)</f>
        <v>#REF!</v>
      </c>
      <c r="J84" s="25" t="e">
        <f>SUM(#REF!)</f>
        <v>#REF!</v>
      </c>
      <c r="K84" s="25" t="e">
        <f>SUM(#REF!)</f>
        <v>#REF!</v>
      </c>
      <c r="L84" s="18" t="e">
        <f t="shared" ref="L84:L115" si="23">+G84-H84</f>
        <v>#REF!</v>
      </c>
      <c r="M84" s="18" t="e">
        <f t="shared" ref="M84:M115" si="24">+H84-I84</f>
        <v>#REF!</v>
      </c>
      <c r="N84" s="18" t="e">
        <f t="shared" ref="N84:N115" si="25">+I84-J84</f>
        <v>#REF!</v>
      </c>
      <c r="O84" s="18" t="e">
        <f t="shared" ref="O84:O115" si="26">+J84-K84</f>
        <v>#REF!</v>
      </c>
      <c r="P84" s="2"/>
      <c r="Q84" s="25">
        <v>0</v>
      </c>
      <c r="R84" s="23" t="e">
        <f t="shared" si="20"/>
        <v>#REF!</v>
      </c>
      <c r="S84" s="25">
        <v>0</v>
      </c>
      <c r="T84" s="50" t="e">
        <f t="shared" si="21"/>
        <v>#REF!</v>
      </c>
      <c r="U84" s="25">
        <v>0</v>
      </c>
      <c r="V84" s="50" t="e">
        <f t="shared" si="22"/>
        <v>#REF!</v>
      </c>
    </row>
    <row r="85" spans="1:22" s="47" customFormat="1">
      <c r="A85" s="42" t="str">
        <f t="shared" si="17"/>
        <v>A 2-0-4-4-2310</v>
      </c>
      <c r="B85" s="43" t="s">
        <v>264</v>
      </c>
      <c r="C85" s="44">
        <v>10</v>
      </c>
      <c r="D85" s="45" t="s">
        <v>220</v>
      </c>
      <c r="E85" s="25">
        <v>3000000</v>
      </c>
      <c r="F85" s="25"/>
      <c r="G85" s="25">
        <v>291093779</v>
      </c>
      <c r="H85" s="18" t="e">
        <f>+#REF!</f>
        <v>#REF!</v>
      </c>
      <c r="I85" s="25" t="e">
        <f>SUM(#REF!)</f>
        <v>#REF!</v>
      </c>
      <c r="J85" s="25" t="e">
        <f>SUM(#REF!)</f>
        <v>#REF!</v>
      </c>
      <c r="K85" s="25" t="e">
        <f>SUM(#REF!)</f>
        <v>#REF!</v>
      </c>
      <c r="L85" s="18" t="e">
        <f t="shared" si="23"/>
        <v>#REF!</v>
      </c>
      <c r="M85" s="18" t="e">
        <f t="shared" si="24"/>
        <v>#REF!</v>
      </c>
      <c r="N85" s="18" t="e">
        <f t="shared" si="25"/>
        <v>#REF!</v>
      </c>
      <c r="O85" s="18" t="e">
        <f t="shared" si="26"/>
        <v>#REF!</v>
      </c>
      <c r="P85" s="2"/>
      <c r="Q85" s="25">
        <v>280786500</v>
      </c>
      <c r="R85" s="23" t="e">
        <f t="shared" si="20"/>
        <v>#REF!</v>
      </c>
      <c r="S85" s="25">
        <v>279378997</v>
      </c>
      <c r="T85" s="50" t="e">
        <f t="shared" si="21"/>
        <v>#REF!</v>
      </c>
      <c r="U85" s="25">
        <v>273478997</v>
      </c>
      <c r="V85" s="50" t="e">
        <f t="shared" si="22"/>
        <v>#REF!</v>
      </c>
    </row>
    <row r="86" spans="1:22" s="47" customFormat="1">
      <c r="A86" s="42"/>
      <c r="B86" s="43" t="s">
        <v>162</v>
      </c>
      <c r="C86" s="44">
        <v>10</v>
      </c>
      <c r="D86" s="49" t="s">
        <v>163</v>
      </c>
      <c r="E86" s="46">
        <f>SUM(E87:E96)</f>
        <v>3136400000</v>
      </c>
      <c r="F86" s="46"/>
      <c r="G86" s="46">
        <f>SUM(G87:G96)</f>
        <v>6673656744.4099998</v>
      </c>
      <c r="H86" s="18" t="e">
        <f>+#REF!</f>
        <v>#REF!</v>
      </c>
      <c r="I86" s="46" t="e">
        <f>SUM(I87:I96)</f>
        <v>#REF!</v>
      </c>
      <c r="J86" s="46" t="e">
        <f>SUM(J87:J96)</f>
        <v>#REF!</v>
      </c>
      <c r="K86" s="46" t="e">
        <f>SUM(K87:K96)</f>
        <v>#REF!</v>
      </c>
      <c r="L86" s="18" t="e">
        <f t="shared" si="23"/>
        <v>#REF!</v>
      </c>
      <c r="M86" s="18" t="e">
        <f t="shared" si="24"/>
        <v>#REF!</v>
      </c>
      <c r="N86" s="18" t="e">
        <f t="shared" si="25"/>
        <v>#REF!</v>
      </c>
      <c r="O86" s="18" t="e">
        <f t="shared" si="26"/>
        <v>#REF!</v>
      </c>
      <c r="P86" s="2"/>
      <c r="Q86" s="46">
        <f>SUM(Q87:Q96)</f>
        <v>6270132356.1800003</v>
      </c>
      <c r="R86" s="23" t="e">
        <f t="shared" si="20"/>
        <v>#REF!</v>
      </c>
      <c r="S86" s="46">
        <f>SUM(S87:S96)</f>
        <v>6150280917.1800003</v>
      </c>
      <c r="U86" s="46">
        <f>SUM(U87:U96)</f>
        <v>5974825548</v>
      </c>
    </row>
    <row r="87" spans="1:22" s="47" customFormat="1">
      <c r="A87" s="42" t="str">
        <f t="shared" si="17"/>
        <v>A 2-0-4-5-110</v>
      </c>
      <c r="B87" s="43" t="s">
        <v>265</v>
      </c>
      <c r="C87" s="44">
        <v>10</v>
      </c>
      <c r="D87" s="45" t="s">
        <v>343</v>
      </c>
      <c r="E87" s="25">
        <v>149000000</v>
      </c>
      <c r="F87" s="25"/>
      <c r="G87" s="25">
        <v>544331472</v>
      </c>
      <c r="H87" s="18" t="e">
        <f>+#REF!</f>
        <v>#REF!</v>
      </c>
      <c r="I87" s="25" t="e">
        <f>SUM(#REF!)</f>
        <v>#REF!</v>
      </c>
      <c r="J87" s="25" t="e">
        <f>SUM(#REF!)</f>
        <v>#REF!</v>
      </c>
      <c r="K87" s="25" t="e">
        <f>SUM(#REF!)</f>
        <v>#REF!</v>
      </c>
      <c r="L87" s="18" t="e">
        <f t="shared" si="23"/>
        <v>#REF!</v>
      </c>
      <c r="M87" s="18" t="e">
        <f t="shared" si="24"/>
        <v>#REF!</v>
      </c>
      <c r="N87" s="18" t="e">
        <f t="shared" si="25"/>
        <v>#REF!</v>
      </c>
      <c r="O87" s="18" t="e">
        <f t="shared" si="26"/>
        <v>#REF!</v>
      </c>
      <c r="P87" s="2"/>
      <c r="Q87" s="25">
        <v>474702719</v>
      </c>
      <c r="R87" s="23" t="e">
        <f t="shared" si="20"/>
        <v>#REF!</v>
      </c>
      <c r="S87" s="25">
        <v>395498719</v>
      </c>
      <c r="T87" s="50" t="e">
        <f t="shared" ref="T87:T96" si="27">+I87-S87</f>
        <v>#REF!</v>
      </c>
      <c r="U87" s="25">
        <v>281671360</v>
      </c>
      <c r="V87" s="50" t="e">
        <f t="shared" ref="V87:V96" si="28">+J87-U87</f>
        <v>#REF!</v>
      </c>
    </row>
    <row r="88" spans="1:22" s="47" customFormat="1">
      <c r="A88" s="42" t="str">
        <f t="shared" si="17"/>
        <v>A 2-0-4-5-210</v>
      </c>
      <c r="B88" s="43" t="s">
        <v>266</v>
      </c>
      <c r="C88" s="44">
        <v>10</v>
      </c>
      <c r="D88" s="45" t="s">
        <v>224</v>
      </c>
      <c r="E88" s="25">
        <v>60000000</v>
      </c>
      <c r="F88" s="25"/>
      <c r="G88" s="25">
        <v>95000000</v>
      </c>
      <c r="H88" s="18" t="e">
        <f>+#REF!</f>
        <v>#REF!</v>
      </c>
      <c r="I88" s="25" t="e">
        <f>SUM(#REF!)</f>
        <v>#REF!</v>
      </c>
      <c r="J88" s="25" t="e">
        <f>SUM(#REF!)</f>
        <v>#REF!</v>
      </c>
      <c r="K88" s="25" t="e">
        <f>SUM(#REF!)</f>
        <v>#REF!</v>
      </c>
      <c r="L88" s="18" t="e">
        <f t="shared" si="23"/>
        <v>#REF!</v>
      </c>
      <c r="M88" s="18" t="e">
        <f t="shared" si="24"/>
        <v>#REF!</v>
      </c>
      <c r="N88" s="18" t="e">
        <f t="shared" si="25"/>
        <v>#REF!</v>
      </c>
      <c r="O88" s="18" t="e">
        <f t="shared" si="26"/>
        <v>#REF!</v>
      </c>
      <c r="P88" s="2"/>
      <c r="Q88" s="25">
        <v>84299708</v>
      </c>
      <c r="R88" s="23" t="e">
        <f t="shared" si="20"/>
        <v>#REF!</v>
      </c>
      <c r="S88" s="25">
        <v>77617254</v>
      </c>
      <c r="T88" s="50" t="e">
        <f t="shared" si="27"/>
        <v>#REF!</v>
      </c>
      <c r="U88" s="25">
        <v>71714558</v>
      </c>
      <c r="V88" s="50" t="e">
        <f t="shared" si="28"/>
        <v>#REF!</v>
      </c>
    </row>
    <row r="89" spans="1:22" s="47" customFormat="1">
      <c r="A89" s="42" t="str">
        <f t="shared" si="17"/>
        <v>A 2-0-4-5-510</v>
      </c>
      <c r="B89" s="43" t="s">
        <v>267</v>
      </c>
      <c r="C89" s="44">
        <v>10</v>
      </c>
      <c r="D89" s="45" t="s">
        <v>225</v>
      </c>
      <c r="E89" s="25">
        <v>100000000</v>
      </c>
      <c r="F89" s="25"/>
      <c r="G89" s="25">
        <v>347679657</v>
      </c>
      <c r="H89" s="18" t="e">
        <f>+#REF!</f>
        <v>#REF!</v>
      </c>
      <c r="I89" s="25" t="e">
        <f>SUM(#REF!)</f>
        <v>#REF!</v>
      </c>
      <c r="J89" s="25" t="e">
        <f>SUM(#REF!)</f>
        <v>#REF!</v>
      </c>
      <c r="K89" s="25" t="e">
        <f>SUM(#REF!)</f>
        <v>#REF!</v>
      </c>
      <c r="L89" s="18" t="e">
        <f t="shared" si="23"/>
        <v>#REF!</v>
      </c>
      <c r="M89" s="18" t="e">
        <f t="shared" si="24"/>
        <v>#REF!</v>
      </c>
      <c r="N89" s="18" t="e">
        <f t="shared" si="25"/>
        <v>#REF!</v>
      </c>
      <c r="O89" s="18" t="e">
        <f t="shared" si="26"/>
        <v>#REF!</v>
      </c>
      <c r="P89" s="2"/>
      <c r="Q89" s="25">
        <v>347679657</v>
      </c>
      <c r="R89" s="23" t="e">
        <f t="shared" si="20"/>
        <v>#REF!</v>
      </c>
      <c r="S89" s="25">
        <v>347679657</v>
      </c>
      <c r="T89" s="50" t="e">
        <f t="shared" si="27"/>
        <v>#REF!</v>
      </c>
      <c r="U89" s="25">
        <v>322770000</v>
      </c>
      <c r="V89" s="50" t="e">
        <f t="shared" si="28"/>
        <v>#REF!</v>
      </c>
    </row>
    <row r="90" spans="1:22" s="47" customFormat="1">
      <c r="A90" s="42" t="str">
        <f t="shared" si="17"/>
        <v>A 2-0-4-5-610</v>
      </c>
      <c r="B90" s="43" t="s">
        <v>268</v>
      </c>
      <c r="C90" s="44">
        <v>10</v>
      </c>
      <c r="D90" s="45" t="s">
        <v>226</v>
      </c>
      <c r="E90" s="25">
        <v>250000000</v>
      </c>
      <c r="F90" s="25"/>
      <c r="G90" s="25">
        <v>250000000</v>
      </c>
      <c r="H90" s="18" t="e">
        <f>+#REF!</f>
        <v>#REF!</v>
      </c>
      <c r="I90" s="25" t="e">
        <f>SUM(#REF!)</f>
        <v>#REF!</v>
      </c>
      <c r="J90" s="25" t="e">
        <f>SUM(#REF!)</f>
        <v>#REF!</v>
      </c>
      <c r="K90" s="25" t="e">
        <f>SUM(#REF!)</f>
        <v>#REF!</v>
      </c>
      <c r="L90" s="18" t="e">
        <f t="shared" si="23"/>
        <v>#REF!</v>
      </c>
      <c r="M90" s="18" t="e">
        <f t="shared" si="24"/>
        <v>#REF!</v>
      </c>
      <c r="N90" s="18" t="e">
        <f t="shared" si="25"/>
        <v>#REF!</v>
      </c>
      <c r="O90" s="18" t="e">
        <f t="shared" si="26"/>
        <v>#REF!</v>
      </c>
      <c r="P90" s="2"/>
      <c r="Q90" s="25">
        <v>240765888</v>
      </c>
      <c r="R90" s="23" t="e">
        <f t="shared" si="20"/>
        <v>#REF!</v>
      </c>
      <c r="S90" s="25">
        <v>239284403</v>
      </c>
      <c r="T90" s="50" t="e">
        <f t="shared" si="27"/>
        <v>#REF!</v>
      </c>
      <c r="U90" s="25">
        <v>239284403</v>
      </c>
      <c r="V90" s="50" t="e">
        <f t="shared" si="28"/>
        <v>#REF!</v>
      </c>
    </row>
    <row r="91" spans="1:22" s="47" customFormat="1">
      <c r="A91" s="42" t="str">
        <f t="shared" si="17"/>
        <v>A 2-0-4-5-810</v>
      </c>
      <c r="B91" s="43" t="s">
        <v>269</v>
      </c>
      <c r="C91" s="44">
        <v>10</v>
      </c>
      <c r="D91" s="45" t="s">
        <v>344</v>
      </c>
      <c r="E91" s="25">
        <v>800000000</v>
      </c>
      <c r="F91" s="25"/>
      <c r="G91" s="25">
        <v>1767512102</v>
      </c>
      <c r="H91" s="18" t="e">
        <f>+#REF!</f>
        <v>#REF!</v>
      </c>
      <c r="I91" s="25" t="e">
        <f>SUM(#REF!)</f>
        <v>#REF!</v>
      </c>
      <c r="J91" s="25" t="e">
        <f>SUM(#REF!)</f>
        <v>#REF!</v>
      </c>
      <c r="K91" s="25" t="e">
        <f>SUM(#REF!)</f>
        <v>#REF!</v>
      </c>
      <c r="L91" s="18" t="e">
        <f t="shared" si="23"/>
        <v>#REF!</v>
      </c>
      <c r="M91" s="18" t="e">
        <f t="shared" si="24"/>
        <v>#REF!</v>
      </c>
      <c r="N91" s="18" t="e">
        <f t="shared" si="25"/>
        <v>#REF!</v>
      </c>
      <c r="O91" s="18" t="e">
        <f t="shared" si="26"/>
        <v>#REF!</v>
      </c>
      <c r="P91" s="2"/>
      <c r="Q91" s="25">
        <v>1656864429</v>
      </c>
      <c r="R91" s="23" t="e">
        <f t="shared" si="20"/>
        <v>#REF!</v>
      </c>
      <c r="S91" s="25">
        <v>1629518965</v>
      </c>
      <c r="T91" s="50" t="e">
        <f t="shared" si="27"/>
        <v>#REF!</v>
      </c>
      <c r="U91" s="25">
        <v>1615208749</v>
      </c>
      <c r="V91" s="50" t="e">
        <f t="shared" si="28"/>
        <v>#REF!</v>
      </c>
    </row>
    <row r="92" spans="1:22" s="47" customFormat="1">
      <c r="A92" s="42" t="str">
        <f>+B92&amp;C92</f>
        <v>A 2-0-4-5-910</v>
      </c>
      <c r="B92" s="43" t="s">
        <v>106</v>
      </c>
      <c r="C92" s="44">
        <v>10</v>
      </c>
      <c r="D92" s="45" t="s">
        <v>107</v>
      </c>
      <c r="E92" s="25"/>
      <c r="F92" s="25"/>
      <c r="G92" s="25">
        <v>8000000</v>
      </c>
      <c r="H92" s="18" t="e">
        <f>+#REF!</f>
        <v>#REF!</v>
      </c>
      <c r="I92" s="25"/>
      <c r="J92" s="25"/>
      <c r="K92" s="25"/>
      <c r="L92" s="18" t="e">
        <f t="shared" si="23"/>
        <v>#REF!</v>
      </c>
      <c r="M92" s="18" t="e">
        <f t="shared" si="24"/>
        <v>#REF!</v>
      </c>
      <c r="N92" s="18">
        <f t="shared" si="25"/>
        <v>0</v>
      </c>
      <c r="O92" s="18">
        <f t="shared" si="26"/>
        <v>0</v>
      </c>
      <c r="P92" s="2"/>
      <c r="Q92" s="25">
        <v>0</v>
      </c>
      <c r="R92" s="23" t="e">
        <f t="shared" si="20"/>
        <v>#REF!</v>
      </c>
      <c r="S92" s="25">
        <v>0</v>
      </c>
      <c r="T92" s="50">
        <f t="shared" si="27"/>
        <v>0</v>
      </c>
      <c r="U92" s="25">
        <v>0</v>
      </c>
      <c r="V92" s="50">
        <f t="shared" si="28"/>
        <v>0</v>
      </c>
    </row>
    <row r="93" spans="1:22" s="47" customFormat="1">
      <c r="A93" s="42" t="str">
        <f t="shared" si="17"/>
        <v>A 2-0-4-5-1010</v>
      </c>
      <c r="B93" s="43" t="s">
        <v>270</v>
      </c>
      <c r="C93" s="44">
        <v>10</v>
      </c>
      <c r="D93" s="45" t="s">
        <v>345</v>
      </c>
      <c r="E93" s="25">
        <v>1700000000</v>
      </c>
      <c r="F93" s="25"/>
      <c r="G93" s="25">
        <v>2925274315.4099998</v>
      </c>
      <c r="H93" s="18" t="e">
        <f>+#REF!</f>
        <v>#REF!</v>
      </c>
      <c r="I93" s="25" t="e">
        <f>SUM(#REF!)</f>
        <v>#REF!</v>
      </c>
      <c r="J93" s="25" t="e">
        <f>SUM(#REF!)</f>
        <v>#REF!</v>
      </c>
      <c r="K93" s="25" t="e">
        <f>SUM(#REF!)</f>
        <v>#REF!</v>
      </c>
      <c r="L93" s="18" t="e">
        <f t="shared" si="23"/>
        <v>#REF!</v>
      </c>
      <c r="M93" s="18" t="e">
        <f t="shared" si="24"/>
        <v>#REF!</v>
      </c>
      <c r="N93" s="18" t="e">
        <f t="shared" si="25"/>
        <v>#REF!</v>
      </c>
      <c r="O93" s="18" t="e">
        <f t="shared" si="26"/>
        <v>#REF!</v>
      </c>
      <c r="P93" s="2"/>
      <c r="Q93" s="25">
        <v>2734895687.1799998</v>
      </c>
      <c r="R93" s="23" t="e">
        <f t="shared" si="20"/>
        <v>#REF!</v>
      </c>
      <c r="S93" s="25">
        <v>2734895687.1799998</v>
      </c>
      <c r="T93" s="50" t="e">
        <f t="shared" si="27"/>
        <v>#REF!</v>
      </c>
      <c r="U93" s="25">
        <v>2718390246</v>
      </c>
      <c r="V93" s="50" t="e">
        <f t="shared" si="28"/>
        <v>#REF!</v>
      </c>
    </row>
    <row r="94" spans="1:22" s="47" customFormat="1">
      <c r="A94" s="42" t="str">
        <f t="shared" si="17"/>
        <v>A 2-0-4-5-1110</v>
      </c>
      <c r="B94" s="43" t="s">
        <v>271</v>
      </c>
      <c r="C94" s="44">
        <v>10</v>
      </c>
      <c r="D94" s="45" t="s">
        <v>346</v>
      </c>
      <c r="E94" s="25">
        <v>0</v>
      </c>
      <c r="F94" s="25"/>
      <c r="G94" s="25">
        <v>0</v>
      </c>
      <c r="H94" s="18" t="e">
        <f>+#REF!</f>
        <v>#REF!</v>
      </c>
      <c r="I94" s="25" t="e">
        <f>SUM(#REF!)</f>
        <v>#REF!</v>
      </c>
      <c r="J94" s="25" t="e">
        <f>SUM(#REF!)</f>
        <v>#REF!</v>
      </c>
      <c r="K94" s="25" t="e">
        <f>SUM(#REF!)</f>
        <v>#REF!</v>
      </c>
      <c r="L94" s="18" t="e">
        <f t="shared" si="23"/>
        <v>#REF!</v>
      </c>
      <c r="M94" s="18" t="e">
        <f t="shared" si="24"/>
        <v>#REF!</v>
      </c>
      <c r="N94" s="18" t="e">
        <f t="shared" si="25"/>
        <v>#REF!</v>
      </c>
      <c r="O94" s="18" t="e">
        <f t="shared" si="26"/>
        <v>#REF!</v>
      </c>
      <c r="P94" s="2"/>
      <c r="Q94" s="25">
        <v>0</v>
      </c>
      <c r="R94" s="23" t="e">
        <f t="shared" si="20"/>
        <v>#REF!</v>
      </c>
      <c r="S94" s="25">
        <v>0</v>
      </c>
      <c r="T94" s="50" t="e">
        <f t="shared" si="27"/>
        <v>#REF!</v>
      </c>
      <c r="U94" s="25">
        <v>0</v>
      </c>
      <c r="V94" s="50" t="e">
        <f t="shared" si="28"/>
        <v>#REF!</v>
      </c>
    </row>
    <row r="95" spans="1:22" s="47" customFormat="1">
      <c r="A95" s="42" t="str">
        <f t="shared" si="17"/>
        <v>A 2-0-4-5-1210</v>
      </c>
      <c r="B95" s="43" t="s">
        <v>272</v>
      </c>
      <c r="C95" s="44">
        <v>10</v>
      </c>
      <c r="D95" s="45" t="s">
        <v>347</v>
      </c>
      <c r="E95" s="25">
        <v>61400000</v>
      </c>
      <c r="F95" s="25"/>
      <c r="G95" s="25">
        <v>101400000</v>
      </c>
      <c r="H95" s="18" t="e">
        <f>+#REF!</f>
        <v>#REF!</v>
      </c>
      <c r="I95" s="25" t="e">
        <f>SUM(#REF!)</f>
        <v>#REF!</v>
      </c>
      <c r="J95" s="25" t="e">
        <f>SUM(#REF!)</f>
        <v>#REF!</v>
      </c>
      <c r="K95" s="25" t="e">
        <f>SUM(#REF!)</f>
        <v>#REF!</v>
      </c>
      <c r="L95" s="18" t="e">
        <f t="shared" si="23"/>
        <v>#REF!</v>
      </c>
      <c r="M95" s="18" t="e">
        <f t="shared" si="24"/>
        <v>#REF!</v>
      </c>
      <c r="N95" s="18" t="e">
        <f t="shared" si="25"/>
        <v>#REF!</v>
      </c>
      <c r="O95" s="18" t="e">
        <f t="shared" si="26"/>
        <v>#REF!</v>
      </c>
      <c r="P95" s="2"/>
      <c r="Q95" s="25">
        <v>96465070</v>
      </c>
      <c r="R95" s="23" t="e">
        <f t="shared" si="20"/>
        <v>#REF!</v>
      </c>
      <c r="S95" s="25">
        <v>94847359</v>
      </c>
      <c r="T95" s="50" t="e">
        <f t="shared" si="27"/>
        <v>#REF!</v>
      </c>
      <c r="U95" s="25">
        <v>94847359</v>
      </c>
      <c r="V95" s="50" t="e">
        <f t="shared" si="28"/>
        <v>#REF!</v>
      </c>
    </row>
    <row r="96" spans="1:22" s="47" customFormat="1">
      <c r="A96" s="42" t="str">
        <f t="shared" si="17"/>
        <v>A 2-0-4-5-1310</v>
      </c>
      <c r="B96" s="43" t="s">
        <v>273</v>
      </c>
      <c r="C96" s="44">
        <v>10</v>
      </c>
      <c r="D96" s="45" t="s">
        <v>221</v>
      </c>
      <c r="E96" s="25">
        <v>16000000</v>
      </c>
      <c r="F96" s="25"/>
      <c r="G96" s="25">
        <v>634459198</v>
      </c>
      <c r="H96" s="18" t="e">
        <f>+#REF!</f>
        <v>#REF!</v>
      </c>
      <c r="I96" s="25" t="e">
        <f>SUM(#REF!)</f>
        <v>#REF!</v>
      </c>
      <c r="J96" s="25" t="e">
        <f>SUM(#REF!)</f>
        <v>#REF!</v>
      </c>
      <c r="K96" s="25" t="e">
        <f>SUM(#REF!)</f>
        <v>#REF!</v>
      </c>
      <c r="L96" s="18" t="e">
        <f t="shared" si="23"/>
        <v>#REF!</v>
      </c>
      <c r="M96" s="18" t="e">
        <f t="shared" si="24"/>
        <v>#REF!</v>
      </c>
      <c r="N96" s="18" t="e">
        <f t="shared" si="25"/>
        <v>#REF!</v>
      </c>
      <c r="O96" s="18" t="e">
        <f t="shared" si="26"/>
        <v>#REF!</v>
      </c>
      <c r="P96" s="2"/>
      <c r="Q96" s="25">
        <v>634459198</v>
      </c>
      <c r="R96" s="23" t="e">
        <f t="shared" si="20"/>
        <v>#REF!</v>
      </c>
      <c r="S96" s="25">
        <v>630938873</v>
      </c>
      <c r="T96" s="50" t="e">
        <f t="shared" si="27"/>
        <v>#REF!</v>
      </c>
      <c r="U96" s="25">
        <v>630938873</v>
      </c>
      <c r="V96" s="50" t="e">
        <f t="shared" si="28"/>
        <v>#REF!</v>
      </c>
    </row>
    <row r="97" spans="1:22" s="47" customFormat="1">
      <c r="A97" s="42"/>
      <c r="B97" s="43" t="s">
        <v>164</v>
      </c>
      <c r="C97" s="44">
        <v>10</v>
      </c>
      <c r="D97" s="49" t="s">
        <v>165</v>
      </c>
      <c r="E97" s="46">
        <f>+E98+E99+E100</f>
        <v>1449000000</v>
      </c>
      <c r="F97" s="46"/>
      <c r="G97" s="46">
        <f>+G98+G99+G100</f>
        <v>4344487251</v>
      </c>
      <c r="H97" s="18" t="e">
        <f>+#REF!</f>
        <v>#REF!</v>
      </c>
      <c r="I97" s="46" t="e">
        <f>+I98+I99+I100</f>
        <v>#REF!</v>
      </c>
      <c r="J97" s="46" t="e">
        <f>+J98+J99+J100</f>
        <v>#REF!</v>
      </c>
      <c r="K97" s="46" t="e">
        <f>+K98+K99+K100</f>
        <v>#REF!</v>
      </c>
      <c r="L97" s="18" t="e">
        <f t="shared" si="23"/>
        <v>#REF!</v>
      </c>
      <c r="M97" s="18" t="e">
        <f t="shared" si="24"/>
        <v>#REF!</v>
      </c>
      <c r="N97" s="18" t="e">
        <f t="shared" si="25"/>
        <v>#REF!</v>
      </c>
      <c r="O97" s="18" t="e">
        <f t="shared" si="26"/>
        <v>#REF!</v>
      </c>
      <c r="P97" s="2"/>
      <c r="Q97" s="46">
        <f>+Q98+Q99+Q100</f>
        <v>4099425732</v>
      </c>
      <c r="S97" s="46">
        <f>+S98+S99+S100</f>
        <v>3867925670</v>
      </c>
      <c r="U97" s="46">
        <f>+U98+U99+U100</f>
        <v>3867925670</v>
      </c>
    </row>
    <row r="98" spans="1:22" s="47" customFormat="1">
      <c r="A98" s="42" t="str">
        <f t="shared" si="17"/>
        <v>A 2-0-4-6-210</v>
      </c>
      <c r="B98" s="43" t="s">
        <v>274</v>
      </c>
      <c r="C98" s="44">
        <v>10</v>
      </c>
      <c r="D98" s="45" t="s">
        <v>348</v>
      </c>
      <c r="E98" s="25">
        <v>520000000</v>
      </c>
      <c r="F98" s="25"/>
      <c r="G98" s="25">
        <v>2058417000</v>
      </c>
      <c r="H98" s="18" t="e">
        <f>+#REF!</f>
        <v>#REF!</v>
      </c>
      <c r="I98" s="25" t="e">
        <f>SUM(#REF!)</f>
        <v>#REF!</v>
      </c>
      <c r="J98" s="25" t="e">
        <f>SUM(#REF!)</f>
        <v>#REF!</v>
      </c>
      <c r="K98" s="25" t="e">
        <f>SUM(#REF!)</f>
        <v>#REF!</v>
      </c>
      <c r="L98" s="18" t="e">
        <f t="shared" si="23"/>
        <v>#REF!</v>
      </c>
      <c r="M98" s="18" t="e">
        <f t="shared" si="24"/>
        <v>#REF!</v>
      </c>
      <c r="N98" s="18" t="e">
        <f t="shared" si="25"/>
        <v>#REF!</v>
      </c>
      <c r="O98" s="18" t="e">
        <f t="shared" si="26"/>
        <v>#REF!</v>
      </c>
      <c r="P98" s="2"/>
      <c r="Q98" s="25">
        <v>1937433200</v>
      </c>
      <c r="R98" s="23" t="e">
        <f>+H98-Q98</f>
        <v>#REF!</v>
      </c>
      <c r="S98" s="25">
        <v>1705933200</v>
      </c>
      <c r="T98" s="50" t="e">
        <f>+I98-S98</f>
        <v>#REF!</v>
      </c>
      <c r="U98" s="25">
        <v>1705933200</v>
      </c>
      <c r="V98" s="50" t="e">
        <f>+J98-U98</f>
        <v>#REF!</v>
      </c>
    </row>
    <row r="99" spans="1:22" s="47" customFormat="1">
      <c r="A99" s="42" t="str">
        <f t="shared" si="17"/>
        <v>A 2-0-4-6-310</v>
      </c>
      <c r="B99" s="43" t="s">
        <v>275</v>
      </c>
      <c r="C99" s="44">
        <v>10</v>
      </c>
      <c r="D99" s="45" t="s">
        <v>228</v>
      </c>
      <c r="E99" s="25">
        <v>13000000</v>
      </c>
      <c r="F99" s="25"/>
      <c r="G99" s="25">
        <v>0</v>
      </c>
      <c r="H99" s="18" t="e">
        <f>+#REF!</f>
        <v>#REF!</v>
      </c>
      <c r="I99" s="25" t="e">
        <f>SUM(#REF!)</f>
        <v>#REF!</v>
      </c>
      <c r="J99" s="25" t="e">
        <f>SUM(#REF!)</f>
        <v>#REF!</v>
      </c>
      <c r="K99" s="25" t="e">
        <f>SUM(#REF!)</f>
        <v>#REF!</v>
      </c>
      <c r="L99" s="18" t="e">
        <f t="shared" si="23"/>
        <v>#REF!</v>
      </c>
      <c r="M99" s="18" t="e">
        <f t="shared" si="24"/>
        <v>#REF!</v>
      </c>
      <c r="N99" s="18" t="e">
        <f t="shared" si="25"/>
        <v>#REF!</v>
      </c>
      <c r="O99" s="18" t="e">
        <f t="shared" si="26"/>
        <v>#REF!</v>
      </c>
      <c r="P99" s="2"/>
      <c r="Q99" s="25">
        <v>0</v>
      </c>
      <c r="R99" s="23" t="e">
        <f>+H99-Q99</f>
        <v>#REF!</v>
      </c>
      <c r="S99" s="25">
        <v>0</v>
      </c>
      <c r="T99" s="50" t="e">
        <f>+I99-S99</f>
        <v>#REF!</v>
      </c>
      <c r="U99" s="25">
        <v>0</v>
      </c>
      <c r="V99" s="50" t="e">
        <f>+J99-U99</f>
        <v>#REF!</v>
      </c>
    </row>
    <row r="100" spans="1:22" s="47" customFormat="1">
      <c r="A100" s="42" t="str">
        <f t="shared" si="17"/>
        <v>A 2-0-4-6-510</v>
      </c>
      <c r="B100" s="43" t="s">
        <v>276</v>
      </c>
      <c r="C100" s="44">
        <v>10</v>
      </c>
      <c r="D100" s="45" t="s">
        <v>349</v>
      </c>
      <c r="E100" s="25">
        <v>916000000</v>
      </c>
      <c r="F100" s="25"/>
      <c r="G100" s="25">
        <v>2286070251</v>
      </c>
      <c r="H100" s="18" t="e">
        <f>+#REF!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18" t="e">
        <f t="shared" si="23"/>
        <v>#REF!</v>
      </c>
      <c r="M100" s="18" t="e">
        <f t="shared" si="24"/>
        <v>#REF!</v>
      </c>
      <c r="N100" s="18" t="e">
        <f t="shared" si="25"/>
        <v>#REF!</v>
      </c>
      <c r="O100" s="18" t="e">
        <f t="shared" si="26"/>
        <v>#REF!</v>
      </c>
      <c r="P100" s="2"/>
      <c r="Q100" s="25">
        <v>2161992532</v>
      </c>
      <c r="R100" s="23" t="e">
        <f>+H100-Q100</f>
        <v>#REF!</v>
      </c>
      <c r="S100" s="25">
        <v>2161992470</v>
      </c>
      <c r="T100" s="50" t="e">
        <f>+I100-S100</f>
        <v>#REF!</v>
      </c>
      <c r="U100" s="25">
        <v>2161992470</v>
      </c>
      <c r="V100" s="50" t="e">
        <f>+J100-U100</f>
        <v>#REF!</v>
      </c>
    </row>
    <row r="101" spans="1:22" s="47" customFormat="1">
      <c r="A101" s="42"/>
      <c r="B101" s="43" t="s">
        <v>166</v>
      </c>
      <c r="C101" s="44">
        <v>10</v>
      </c>
      <c r="D101" s="49" t="s">
        <v>167</v>
      </c>
      <c r="E101" s="46">
        <f>+E102+E103</f>
        <v>40000000</v>
      </c>
      <c r="F101" s="46"/>
      <c r="G101" s="46">
        <f>+G102+G103</f>
        <v>436000000</v>
      </c>
      <c r="H101" s="18" t="e">
        <f>+#REF!</f>
        <v>#REF!</v>
      </c>
      <c r="I101" s="46" t="e">
        <f>+I102+I103</f>
        <v>#REF!</v>
      </c>
      <c r="J101" s="46" t="e">
        <f>+J102+J103</f>
        <v>#REF!</v>
      </c>
      <c r="K101" s="46" t="e">
        <f>+K102+K103</f>
        <v>#REF!</v>
      </c>
      <c r="L101" s="18" t="e">
        <f t="shared" si="23"/>
        <v>#REF!</v>
      </c>
      <c r="M101" s="18" t="e">
        <f t="shared" si="24"/>
        <v>#REF!</v>
      </c>
      <c r="N101" s="18" t="e">
        <f t="shared" si="25"/>
        <v>#REF!</v>
      </c>
      <c r="O101" s="18" t="e">
        <f t="shared" si="26"/>
        <v>#REF!</v>
      </c>
      <c r="P101" s="2"/>
      <c r="Q101" s="46">
        <f>+Q102+Q103</f>
        <v>388305026.79000002</v>
      </c>
      <c r="S101" s="46">
        <f>+S102+S103</f>
        <v>386175955.04000002</v>
      </c>
      <c r="U101" s="46">
        <f>+U102+U103</f>
        <v>259600950</v>
      </c>
    </row>
    <row r="102" spans="1:22" s="47" customFormat="1">
      <c r="A102" s="42" t="str">
        <f t="shared" si="17"/>
        <v>A 2-0-4-7-510</v>
      </c>
      <c r="B102" s="43" t="s">
        <v>277</v>
      </c>
      <c r="C102" s="44">
        <v>10</v>
      </c>
      <c r="D102" s="45" t="s">
        <v>350</v>
      </c>
      <c r="E102" s="25">
        <v>10000000</v>
      </c>
      <c r="F102" s="25"/>
      <c r="G102" s="25">
        <v>91000000</v>
      </c>
      <c r="H102" s="18" t="e">
        <f>+#REF!</f>
        <v>#REF!</v>
      </c>
      <c r="I102" s="25" t="e">
        <f>SUM(#REF!)</f>
        <v>#REF!</v>
      </c>
      <c r="J102" s="25" t="e">
        <f>SUM(#REF!)</f>
        <v>#REF!</v>
      </c>
      <c r="K102" s="25" t="e">
        <f>SUM(#REF!)</f>
        <v>#REF!</v>
      </c>
      <c r="L102" s="18" t="e">
        <f t="shared" si="23"/>
        <v>#REF!</v>
      </c>
      <c r="M102" s="18" t="e">
        <f t="shared" si="24"/>
        <v>#REF!</v>
      </c>
      <c r="N102" s="18" t="e">
        <f t="shared" si="25"/>
        <v>#REF!</v>
      </c>
      <c r="O102" s="18" t="e">
        <f t="shared" si="26"/>
        <v>#REF!</v>
      </c>
      <c r="P102" s="2"/>
      <c r="Q102" s="25">
        <v>51389000</v>
      </c>
      <c r="R102" s="23" t="e">
        <f>+H102-Q102</f>
        <v>#REF!</v>
      </c>
      <c r="S102" s="25">
        <v>50143000</v>
      </c>
      <c r="T102" s="50" t="e">
        <f>+I102-S102</f>
        <v>#REF!</v>
      </c>
      <c r="U102" s="25">
        <v>50143000</v>
      </c>
      <c r="V102" s="50" t="e">
        <f>+J102-U102</f>
        <v>#REF!</v>
      </c>
    </row>
    <row r="103" spans="1:22" s="47" customFormat="1">
      <c r="A103" s="42" t="str">
        <f t="shared" si="17"/>
        <v>A 2-0-4-7-610</v>
      </c>
      <c r="B103" s="43" t="s">
        <v>278</v>
      </c>
      <c r="C103" s="44">
        <v>10</v>
      </c>
      <c r="D103" s="45" t="s">
        <v>222</v>
      </c>
      <c r="E103" s="25">
        <v>30000000</v>
      </c>
      <c r="F103" s="25"/>
      <c r="G103" s="25">
        <v>345000000</v>
      </c>
      <c r="H103" s="18" t="e">
        <f>+#REF!</f>
        <v>#REF!</v>
      </c>
      <c r="I103" s="25" t="e">
        <f>SUM(#REF!)</f>
        <v>#REF!</v>
      </c>
      <c r="J103" s="25" t="e">
        <f>SUM(#REF!)</f>
        <v>#REF!</v>
      </c>
      <c r="K103" s="25" t="e">
        <f>SUM(#REF!)</f>
        <v>#REF!</v>
      </c>
      <c r="L103" s="18" t="e">
        <f t="shared" si="23"/>
        <v>#REF!</v>
      </c>
      <c r="M103" s="18" t="e">
        <f t="shared" si="24"/>
        <v>#REF!</v>
      </c>
      <c r="N103" s="18" t="e">
        <f t="shared" si="25"/>
        <v>#REF!</v>
      </c>
      <c r="O103" s="18" t="e">
        <f t="shared" si="26"/>
        <v>#REF!</v>
      </c>
      <c r="P103" s="2"/>
      <c r="Q103" s="25">
        <v>336916026.79000002</v>
      </c>
      <c r="R103" s="23" t="e">
        <f>+H103-Q103</f>
        <v>#REF!</v>
      </c>
      <c r="S103" s="25">
        <v>336032955.04000002</v>
      </c>
      <c r="T103" s="50" t="e">
        <f>+I103-S103</f>
        <v>#REF!</v>
      </c>
      <c r="U103" s="25">
        <v>209457950</v>
      </c>
      <c r="V103" s="50" t="e">
        <f>+J103-U103</f>
        <v>#REF!</v>
      </c>
    </row>
    <row r="104" spans="1:22" s="47" customFormat="1">
      <c r="A104" s="42"/>
      <c r="B104" s="43" t="s">
        <v>168</v>
      </c>
      <c r="C104" s="44">
        <v>10</v>
      </c>
      <c r="D104" s="49" t="s">
        <v>169</v>
      </c>
      <c r="E104" s="46">
        <f>SUM(E105:E109)</f>
        <v>1300600000</v>
      </c>
      <c r="F104" s="46"/>
      <c r="G104" s="46">
        <f>SUM(G105:G109)</f>
        <v>1361600000</v>
      </c>
      <c r="H104" s="18" t="e">
        <f>+#REF!</f>
        <v>#REF!</v>
      </c>
      <c r="I104" s="46" t="e">
        <f>SUM(I105:I109)</f>
        <v>#REF!</v>
      </c>
      <c r="J104" s="46" t="e">
        <f>SUM(J105:J109)</f>
        <v>#REF!</v>
      </c>
      <c r="K104" s="46" t="e">
        <f>SUM(K105:K109)</f>
        <v>#REF!</v>
      </c>
      <c r="L104" s="18" t="e">
        <f t="shared" si="23"/>
        <v>#REF!</v>
      </c>
      <c r="M104" s="18" t="e">
        <f t="shared" si="24"/>
        <v>#REF!</v>
      </c>
      <c r="N104" s="18" t="e">
        <f t="shared" si="25"/>
        <v>#REF!</v>
      </c>
      <c r="O104" s="18" t="e">
        <f t="shared" si="26"/>
        <v>#REF!</v>
      </c>
      <c r="P104" s="2"/>
      <c r="Q104" s="46">
        <f>SUM(Q105:Q109)</f>
        <v>1361600000</v>
      </c>
      <c r="S104" s="46">
        <f>SUM(S105:S109)</f>
        <v>1361581000</v>
      </c>
      <c r="U104" s="46">
        <f>SUM(U105:U109)</f>
        <v>1361581000</v>
      </c>
    </row>
    <row r="105" spans="1:22" s="47" customFormat="1">
      <c r="A105" s="42" t="str">
        <f t="shared" si="17"/>
        <v>A 2-0-4-8-110</v>
      </c>
      <c r="B105" s="43" t="s">
        <v>279</v>
      </c>
      <c r="C105" s="44">
        <v>10</v>
      </c>
      <c r="D105" s="45" t="s">
        <v>351</v>
      </c>
      <c r="E105" s="25">
        <v>100000000</v>
      </c>
      <c r="F105" s="25"/>
      <c r="G105" s="25">
        <v>99436546</v>
      </c>
      <c r="H105" s="18" t="e">
        <f>+#REF!</f>
        <v>#REF!</v>
      </c>
      <c r="I105" s="25" t="e">
        <f>SUM(#REF!)</f>
        <v>#REF!</v>
      </c>
      <c r="J105" s="25" t="e">
        <f>SUM(#REF!)</f>
        <v>#REF!</v>
      </c>
      <c r="K105" s="25" t="e">
        <f>SUM(#REF!)</f>
        <v>#REF!</v>
      </c>
      <c r="L105" s="18" t="e">
        <f t="shared" si="23"/>
        <v>#REF!</v>
      </c>
      <c r="M105" s="18" t="e">
        <f t="shared" si="24"/>
        <v>#REF!</v>
      </c>
      <c r="N105" s="18" t="e">
        <f t="shared" si="25"/>
        <v>#REF!</v>
      </c>
      <c r="O105" s="18" t="e">
        <f t="shared" si="26"/>
        <v>#REF!</v>
      </c>
      <c r="P105" s="2"/>
      <c r="Q105" s="25">
        <v>99436546</v>
      </c>
      <c r="R105" s="23" t="e">
        <f>+H105-Q105</f>
        <v>#REF!</v>
      </c>
      <c r="S105" s="25">
        <v>99436546</v>
      </c>
      <c r="T105" s="50" t="e">
        <f>+I105-S105</f>
        <v>#REF!</v>
      </c>
      <c r="U105" s="25">
        <v>99436546</v>
      </c>
      <c r="V105" s="50" t="e">
        <f>+J105-U105</f>
        <v>#REF!</v>
      </c>
    </row>
    <row r="106" spans="1:22" s="47" customFormat="1">
      <c r="A106" s="42" t="str">
        <f t="shared" si="17"/>
        <v>A 2-0-4-8-210</v>
      </c>
      <c r="B106" s="43" t="s">
        <v>280</v>
      </c>
      <c r="C106" s="44">
        <v>10</v>
      </c>
      <c r="D106" s="45" t="s">
        <v>352</v>
      </c>
      <c r="E106" s="25">
        <v>590000000</v>
      </c>
      <c r="F106" s="25"/>
      <c r="G106" s="25">
        <v>620933271</v>
      </c>
      <c r="H106" s="18" t="e">
        <f>+#REF!</f>
        <v>#REF!</v>
      </c>
      <c r="I106" s="25" t="e">
        <f>SUM(#REF!)</f>
        <v>#REF!</v>
      </c>
      <c r="J106" s="25" t="e">
        <f>SUM(#REF!)</f>
        <v>#REF!</v>
      </c>
      <c r="K106" s="25" t="e">
        <f>SUM(#REF!)</f>
        <v>#REF!</v>
      </c>
      <c r="L106" s="18" t="e">
        <f t="shared" si="23"/>
        <v>#REF!</v>
      </c>
      <c r="M106" s="18" t="e">
        <f t="shared" si="24"/>
        <v>#REF!</v>
      </c>
      <c r="N106" s="18" t="e">
        <f t="shared" si="25"/>
        <v>#REF!</v>
      </c>
      <c r="O106" s="18" t="e">
        <f t="shared" si="26"/>
        <v>#REF!</v>
      </c>
      <c r="P106" s="2"/>
      <c r="Q106" s="25">
        <v>620933271</v>
      </c>
      <c r="R106" s="23" t="e">
        <f>+H106-Q106</f>
        <v>#REF!</v>
      </c>
      <c r="S106" s="25">
        <v>620933271</v>
      </c>
      <c r="T106" s="50" t="e">
        <f>+I106-S106</f>
        <v>#REF!</v>
      </c>
      <c r="U106" s="25">
        <v>620933271</v>
      </c>
      <c r="V106" s="50" t="e">
        <f>+J106-U106</f>
        <v>#REF!</v>
      </c>
    </row>
    <row r="107" spans="1:22" s="47" customFormat="1">
      <c r="A107" s="42" t="str">
        <f t="shared" si="17"/>
        <v>A 2-0-4-8-310</v>
      </c>
      <c r="B107" s="43" t="s">
        <v>281</v>
      </c>
      <c r="C107" s="44">
        <v>10</v>
      </c>
      <c r="D107" s="45" t="s">
        <v>353</v>
      </c>
      <c r="E107" s="25">
        <v>600000</v>
      </c>
      <c r="F107" s="25"/>
      <c r="G107" s="25">
        <v>171619</v>
      </c>
      <c r="H107" s="18" t="e">
        <f>+#REF!</f>
        <v>#REF!</v>
      </c>
      <c r="I107" s="25" t="e">
        <f>SUM(#REF!)</f>
        <v>#REF!</v>
      </c>
      <c r="J107" s="25" t="e">
        <f>SUM(#REF!)</f>
        <v>#REF!</v>
      </c>
      <c r="K107" s="25" t="e">
        <f>SUM(#REF!)</f>
        <v>#REF!</v>
      </c>
      <c r="L107" s="18" t="e">
        <f t="shared" si="23"/>
        <v>#REF!</v>
      </c>
      <c r="M107" s="18" t="e">
        <f t="shared" si="24"/>
        <v>#REF!</v>
      </c>
      <c r="N107" s="18" t="e">
        <f t="shared" si="25"/>
        <v>#REF!</v>
      </c>
      <c r="O107" s="18" t="e">
        <f t="shared" si="26"/>
        <v>#REF!</v>
      </c>
      <c r="P107" s="2"/>
      <c r="Q107" s="25">
        <v>171619</v>
      </c>
      <c r="R107" s="23" t="e">
        <f>+H107-Q107</f>
        <v>#REF!</v>
      </c>
      <c r="S107" s="25">
        <v>171619</v>
      </c>
      <c r="T107" s="50" t="e">
        <f>+I107-S107</f>
        <v>#REF!</v>
      </c>
      <c r="U107" s="25">
        <v>171619</v>
      </c>
      <c r="V107" s="50" t="e">
        <f>+J107-U107</f>
        <v>#REF!</v>
      </c>
    </row>
    <row r="108" spans="1:22" s="47" customFormat="1">
      <c r="A108" s="42" t="str">
        <f t="shared" si="17"/>
        <v>A 2-0-4-8-510</v>
      </c>
      <c r="B108" s="43" t="s">
        <v>282</v>
      </c>
      <c r="C108" s="44">
        <v>10</v>
      </c>
      <c r="D108" s="45" t="s">
        <v>354</v>
      </c>
      <c r="E108" s="25">
        <v>120000000</v>
      </c>
      <c r="F108" s="25"/>
      <c r="G108" s="25">
        <v>189698284</v>
      </c>
      <c r="H108" s="18" t="e">
        <f>+#REF!</f>
        <v>#REF!</v>
      </c>
      <c r="I108" s="25" t="e">
        <f>SUM(#REF!)</f>
        <v>#REF!</v>
      </c>
      <c r="J108" s="25" t="e">
        <f>SUM(#REF!)</f>
        <v>#REF!</v>
      </c>
      <c r="K108" s="25" t="e">
        <f>SUM(#REF!)</f>
        <v>#REF!</v>
      </c>
      <c r="L108" s="18" t="e">
        <f t="shared" si="23"/>
        <v>#REF!</v>
      </c>
      <c r="M108" s="18" t="e">
        <f t="shared" si="24"/>
        <v>#REF!</v>
      </c>
      <c r="N108" s="18" t="e">
        <f t="shared" si="25"/>
        <v>#REF!</v>
      </c>
      <c r="O108" s="18" t="e">
        <f t="shared" si="26"/>
        <v>#REF!</v>
      </c>
      <c r="P108" s="26"/>
      <c r="Q108" s="25">
        <v>189698284</v>
      </c>
      <c r="R108" s="23" t="e">
        <f>+H108-Q108</f>
        <v>#REF!</v>
      </c>
      <c r="S108" s="25">
        <v>189679284</v>
      </c>
      <c r="T108" s="50" t="e">
        <f>+I108-S108</f>
        <v>#REF!</v>
      </c>
      <c r="U108" s="25">
        <v>189679284</v>
      </c>
      <c r="V108" s="50" t="e">
        <f>+J108-U108</f>
        <v>#REF!</v>
      </c>
    </row>
    <row r="109" spans="1:22" s="47" customFormat="1">
      <c r="A109" s="42" t="str">
        <f t="shared" si="17"/>
        <v>A 2-0-4-8-610</v>
      </c>
      <c r="B109" s="43" t="s">
        <v>283</v>
      </c>
      <c r="C109" s="44">
        <v>10</v>
      </c>
      <c r="D109" s="45" t="s">
        <v>355</v>
      </c>
      <c r="E109" s="25">
        <v>490000000</v>
      </c>
      <c r="F109" s="25"/>
      <c r="G109" s="25">
        <v>451360280</v>
      </c>
      <c r="H109" s="18" t="e">
        <f>+#REF!</f>
        <v>#REF!</v>
      </c>
      <c r="I109" s="25" t="e">
        <f>SUM(#REF!)</f>
        <v>#REF!</v>
      </c>
      <c r="J109" s="25" t="e">
        <f>SUM(#REF!)</f>
        <v>#REF!</v>
      </c>
      <c r="K109" s="25" t="e">
        <f>SUM(#REF!)</f>
        <v>#REF!</v>
      </c>
      <c r="L109" s="18" t="e">
        <f t="shared" si="23"/>
        <v>#REF!</v>
      </c>
      <c r="M109" s="18" t="e">
        <f t="shared" si="24"/>
        <v>#REF!</v>
      </c>
      <c r="N109" s="18" t="e">
        <f t="shared" si="25"/>
        <v>#REF!</v>
      </c>
      <c r="O109" s="18" t="e">
        <f t="shared" si="26"/>
        <v>#REF!</v>
      </c>
      <c r="P109" s="2"/>
      <c r="Q109" s="25">
        <v>451360280</v>
      </c>
      <c r="R109" s="23" t="e">
        <f>+H109-Q109</f>
        <v>#REF!</v>
      </c>
      <c r="S109" s="25">
        <v>451360280</v>
      </c>
      <c r="T109" s="50" t="e">
        <f>+I109-S109</f>
        <v>#REF!</v>
      </c>
      <c r="U109" s="25">
        <v>451360280</v>
      </c>
      <c r="V109" s="50" t="e">
        <f>+J109-U109</f>
        <v>#REF!</v>
      </c>
    </row>
    <row r="110" spans="1:22" s="47" customFormat="1">
      <c r="A110" s="42"/>
      <c r="B110" s="43" t="s">
        <v>170</v>
      </c>
      <c r="C110" s="44">
        <v>10</v>
      </c>
      <c r="D110" s="49" t="s">
        <v>171</v>
      </c>
      <c r="E110" s="46">
        <f>+E111+E112+E113</f>
        <v>360000000</v>
      </c>
      <c r="F110" s="46"/>
      <c r="G110" s="46">
        <f>+G111+G112+G113</f>
        <v>480962893</v>
      </c>
      <c r="H110" s="18" t="e">
        <f>+#REF!</f>
        <v>#REF!</v>
      </c>
      <c r="I110" s="46" t="e">
        <f>+I111+I112+I113</f>
        <v>#REF!</v>
      </c>
      <c r="J110" s="46" t="e">
        <f>+J111+J112+J113</f>
        <v>#REF!</v>
      </c>
      <c r="K110" s="46" t="e">
        <f>+K111+K112+K113</f>
        <v>#REF!</v>
      </c>
      <c r="L110" s="18" t="e">
        <f t="shared" si="23"/>
        <v>#REF!</v>
      </c>
      <c r="M110" s="18" t="e">
        <f t="shared" si="24"/>
        <v>#REF!</v>
      </c>
      <c r="N110" s="18" t="e">
        <f t="shared" si="25"/>
        <v>#REF!</v>
      </c>
      <c r="O110" s="18" t="e">
        <f t="shared" si="26"/>
        <v>#REF!</v>
      </c>
      <c r="P110" s="2"/>
      <c r="Q110" s="46">
        <f>+Q111+Q112+Q113</f>
        <v>416510261</v>
      </c>
      <c r="S110" s="46">
        <f>+S111+S112+S113</f>
        <v>413415552</v>
      </c>
      <c r="U110" s="46">
        <f>+U111+U112+U113</f>
        <v>409365962</v>
      </c>
    </row>
    <row r="111" spans="1:22" s="47" customFormat="1">
      <c r="A111" s="42" t="str">
        <f t="shared" si="17"/>
        <v>A 2-0-4-9-110</v>
      </c>
      <c r="B111" s="43" t="s">
        <v>100</v>
      </c>
      <c r="C111" s="44">
        <v>10</v>
      </c>
      <c r="D111" s="45" t="s">
        <v>206</v>
      </c>
      <c r="E111" s="25">
        <v>50000000</v>
      </c>
      <c r="F111" s="25"/>
      <c r="G111" s="25">
        <v>31390266</v>
      </c>
      <c r="H111" s="18" t="e">
        <f>+#REF!</f>
        <v>#REF!</v>
      </c>
      <c r="I111" s="25" t="e">
        <f>SUM(#REF!)</f>
        <v>#REF!</v>
      </c>
      <c r="J111" s="25" t="e">
        <f>SUM(#REF!)</f>
        <v>#REF!</v>
      </c>
      <c r="K111" s="25" t="e">
        <f>SUM(#REF!)</f>
        <v>#REF!</v>
      </c>
      <c r="L111" s="18" t="e">
        <f t="shared" si="23"/>
        <v>#REF!</v>
      </c>
      <c r="M111" s="18" t="e">
        <f t="shared" si="24"/>
        <v>#REF!</v>
      </c>
      <c r="N111" s="18" t="e">
        <f t="shared" si="25"/>
        <v>#REF!</v>
      </c>
      <c r="O111" s="18" t="e">
        <f t="shared" si="26"/>
        <v>#REF!</v>
      </c>
      <c r="P111" s="2"/>
      <c r="Q111" s="25">
        <v>31390266</v>
      </c>
      <c r="R111" s="23" t="e">
        <f>+H111-Q111</f>
        <v>#REF!</v>
      </c>
      <c r="S111" s="25">
        <v>31390266</v>
      </c>
      <c r="T111" s="50" t="e">
        <f>+I111-S111</f>
        <v>#REF!</v>
      </c>
      <c r="U111" s="25">
        <v>31390266</v>
      </c>
      <c r="V111" s="50" t="e">
        <f>+J111-U111</f>
        <v>#REF!</v>
      </c>
    </row>
    <row r="112" spans="1:22" s="47" customFormat="1">
      <c r="A112" s="42" t="str">
        <f t="shared" si="17"/>
        <v>A 2-0-4-9-810</v>
      </c>
      <c r="B112" s="43" t="s">
        <v>284</v>
      </c>
      <c r="C112" s="44">
        <v>10</v>
      </c>
      <c r="D112" s="45" t="s">
        <v>356</v>
      </c>
      <c r="E112" s="25">
        <v>10000000</v>
      </c>
      <c r="F112" s="25"/>
      <c r="G112" s="25">
        <v>6502988</v>
      </c>
      <c r="H112" s="18" t="e">
        <f>+#REF!</f>
        <v>#REF!</v>
      </c>
      <c r="I112" s="25" t="e">
        <f>SUM(#REF!)</f>
        <v>#REF!</v>
      </c>
      <c r="J112" s="25" t="e">
        <f>SUM(#REF!)</f>
        <v>#REF!</v>
      </c>
      <c r="K112" s="25" t="e">
        <f>SUM(#REF!)</f>
        <v>#REF!</v>
      </c>
      <c r="L112" s="18" t="e">
        <f t="shared" si="23"/>
        <v>#REF!</v>
      </c>
      <c r="M112" s="18" t="e">
        <f t="shared" si="24"/>
        <v>#REF!</v>
      </c>
      <c r="N112" s="18" t="e">
        <f t="shared" si="25"/>
        <v>#REF!</v>
      </c>
      <c r="O112" s="18" t="e">
        <f t="shared" si="26"/>
        <v>#REF!</v>
      </c>
      <c r="P112" s="2"/>
      <c r="Q112" s="25">
        <v>6502988</v>
      </c>
      <c r="R112" s="23" t="e">
        <f>+H112-Q112</f>
        <v>#REF!</v>
      </c>
      <c r="S112" s="25">
        <v>6118995</v>
      </c>
      <c r="T112" s="50" t="e">
        <f>+I112-S112</f>
        <v>#REF!</v>
      </c>
      <c r="U112" s="25">
        <v>6118995</v>
      </c>
      <c r="V112" s="50" t="e">
        <f>+J112-U112</f>
        <v>#REF!</v>
      </c>
    </row>
    <row r="113" spans="1:22" s="47" customFormat="1">
      <c r="A113" s="42" t="str">
        <f t="shared" si="17"/>
        <v>A 2-0-4-9-1110</v>
      </c>
      <c r="B113" s="43" t="s">
        <v>285</v>
      </c>
      <c r="C113" s="44">
        <v>10</v>
      </c>
      <c r="D113" s="45" t="s">
        <v>357</v>
      </c>
      <c r="E113" s="25">
        <v>300000000</v>
      </c>
      <c r="F113" s="25"/>
      <c r="G113" s="25">
        <v>443069639</v>
      </c>
      <c r="H113" s="18" t="e">
        <f>+#REF!</f>
        <v>#REF!</v>
      </c>
      <c r="I113" s="25" t="e">
        <f>SUM(#REF!)</f>
        <v>#REF!</v>
      </c>
      <c r="J113" s="25" t="e">
        <f>SUM(#REF!)</f>
        <v>#REF!</v>
      </c>
      <c r="K113" s="25" t="e">
        <f>SUM(#REF!)</f>
        <v>#REF!</v>
      </c>
      <c r="L113" s="18" t="e">
        <f t="shared" si="23"/>
        <v>#REF!</v>
      </c>
      <c r="M113" s="18" t="e">
        <f t="shared" si="24"/>
        <v>#REF!</v>
      </c>
      <c r="N113" s="18" t="e">
        <f t="shared" si="25"/>
        <v>#REF!</v>
      </c>
      <c r="O113" s="18" t="e">
        <f t="shared" si="26"/>
        <v>#REF!</v>
      </c>
      <c r="P113" s="2"/>
      <c r="Q113" s="25">
        <v>378617007</v>
      </c>
      <c r="R113" s="23" t="e">
        <f>+H113-Q113</f>
        <v>#REF!</v>
      </c>
      <c r="S113" s="25">
        <v>375906291</v>
      </c>
      <c r="T113" s="50" t="e">
        <f>+I113-S113</f>
        <v>#REF!</v>
      </c>
      <c r="U113" s="25">
        <v>371856701</v>
      </c>
      <c r="V113" s="50" t="e">
        <f>+J113-U113</f>
        <v>#REF!</v>
      </c>
    </row>
    <row r="114" spans="1:22" s="47" customFormat="1">
      <c r="A114" s="42"/>
      <c r="B114" s="43" t="s">
        <v>172</v>
      </c>
      <c r="C114" s="44">
        <v>10</v>
      </c>
      <c r="D114" s="49" t="s">
        <v>173</v>
      </c>
      <c r="E114" s="46">
        <f>+SUM(E115:E116)</f>
        <v>320000000</v>
      </c>
      <c r="F114" s="46"/>
      <c r="G114" s="46">
        <f>+SUM(G115:G116)</f>
        <v>979508053</v>
      </c>
      <c r="H114" s="18" t="e">
        <f>+#REF!</f>
        <v>#REF!</v>
      </c>
      <c r="I114" s="46" t="e">
        <f>SUM(I115:I116)</f>
        <v>#REF!</v>
      </c>
      <c r="J114" s="46" t="e">
        <f>SUM(J115:J116)</f>
        <v>#REF!</v>
      </c>
      <c r="K114" s="46" t="e">
        <f>SUM(K115:K116)</f>
        <v>#REF!</v>
      </c>
      <c r="L114" s="18" t="e">
        <f t="shared" si="23"/>
        <v>#REF!</v>
      </c>
      <c r="M114" s="18" t="e">
        <f t="shared" si="24"/>
        <v>#REF!</v>
      </c>
      <c r="N114" s="18" t="e">
        <f t="shared" si="25"/>
        <v>#REF!</v>
      </c>
      <c r="O114" s="18" t="e">
        <f t="shared" si="26"/>
        <v>#REF!</v>
      </c>
      <c r="P114" s="2"/>
      <c r="Q114" s="46">
        <f>SUM(Q115:Q116)</f>
        <v>979508053</v>
      </c>
      <c r="S114" s="46">
        <f>SUM(S115:S116)</f>
        <v>977254041</v>
      </c>
      <c r="U114" s="46">
        <f>SUM(U115:U116)</f>
        <v>977254041</v>
      </c>
    </row>
    <row r="115" spans="1:22" s="47" customFormat="1">
      <c r="A115" s="42" t="str">
        <f>+B115&amp;C115</f>
        <v>A 2-0-4-10-110</v>
      </c>
      <c r="B115" s="43" t="s">
        <v>101</v>
      </c>
      <c r="C115" s="44">
        <v>10</v>
      </c>
      <c r="D115" s="45" t="s">
        <v>102</v>
      </c>
      <c r="E115" s="25"/>
      <c r="F115" s="25"/>
      <c r="G115" s="25">
        <v>3000000</v>
      </c>
      <c r="H115" s="18" t="e">
        <f>+#REF!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18" t="e">
        <f t="shared" si="23"/>
        <v>#REF!</v>
      </c>
      <c r="M115" s="18" t="e">
        <f t="shared" si="24"/>
        <v>#REF!</v>
      </c>
      <c r="N115" s="18" t="e">
        <f t="shared" si="25"/>
        <v>#REF!</v>
      </c>
      <c r="O115" s="18" t="e">
        <f t="shared" si="26"/>
        <v>#REF!</v>
      </c>
      <c r="P115" s="2"/>
      <c r="Q115" s="25">
        <v>3000000</v>
      </c>
      <c r="R115" s="23" t="e">
        <f>+H115-Q115</f>
        <v>#REF!</v>
      </c>
      <c r="S115" s="25">
        <v>2100000</v>
      </c>
      <c r="T115" s="50" t="e">
        <f>+I115-S115</f>
        <v>#REF!</v>
      </c>
      <c r="U115" s="25">
        <v>2100000</v>
      </c>
      <c r="V115" s="50" t="e">
        <f>+J115-U115</f>
        <v>#REF!</v>
      </c>
    </row>
    <row r="116" spans="1:22" s="47" customFormat="1">
      <c r="A116" s="42" t="str">
        <f t="shared" si="17"/>
        <v>A 2-0-4-10-210</v>
      </c>
      <c r="B116" s="43" t="s">
        <v>286</v>
      </c>
      <c r="C116" s="44">
        <v>10</v>
      </c>
      <c r="D116" s="45" t="s">
        <v>358</v>
      </c>
      <c r="E116" s="25">
        <v>320000000</v>
      </c>
      <c r="F116" s="25"/>
      <c r="G116" s="25">
        <v>976508053</v>
      </c>
      <c r="H116" s="18" t="e">
        <f>+#REF!</f>
        <v>#REF!</v>
      </c>
      <c r="I116" s="25" t="e">
        <f>SUM(#REF!)</f>
        <v>#REF!</v>
      </c>
      <c r="J116" s="25" t="e">
        <f>SUM(#REF!)</f>
        <v>#REF!</v>
      </c>
      <c r="K116" s="25" t="e">
        <f>SUM(#REF!)</f>
        <v>#REF!</v>
      </c>
      <c r="L116" s="18" t="e">
        <f t="shared" ref="L116:L135" si="29">+G116-H116</f>
        <v>#REF!</v>
      </c>
      <c r="M116" s="18" t="e">
        <f t="shared" ref="M116:M135" si="30">+H116-I116</f>
        <v>#REF!</v>
      </c>
      <c r="N116" s="18" t="e">
        <f t="shared" ref="N116:N135" si="31">+I116-J116</f>
        <v>#REF!</v>
      </c>
      <c r="O116" s="18" t="e">
        <f t="shared" ref="O116:O135" si="32">+J116-K116</f>
        <v>#REF!</v>
      </c>
      <c r="P116" s="2"/>
      <c r="Q116" s="25">
        <v>976508053</v>
      </c>
      <c r="R116" s="23" t="e">
        <f>+H116-Q116</f>
        <v>#REF!</v>
      </c>
      <c r="S116" s="25">
        <v>975154041</v>
      </c>
      <c r="T116" s="50" t="e">
        <f>+I116-S116</f>
        <v>#REF!</v>
      </c>
      <c r="U116" s="25">
        <v>975154041</v>
      </c>
      <c r="V116" s="50" t="e">
        <f>+J116-U116</f>
        <v>#REF!</v>
      </c>
    </row>
    <row r="117" spans="1:22" s="47" customFormat="1">
      <c r="A117" s="42"/>
      <c r="B117" s="43" t="s">
        <v>174</v>
      </c>
      <c r="C117" s="44">
        <v>10</v>
      </c>
      <c r="D117" s="49" t="s">
        <v>175</v>
      </c>
      <c r="E117" s="46">
        <f>+E118+E119</f>
        <v>820000000</v>
      </c>
      <c r="F117" s="46"/>
      <c r="G117" s="46">
        <f>+G118+G119</f>
        <v>4319200000</v>
      </c>
      <c r="H117" s="18" t="e">
        <f>+#REF!</f>
        <v>#REF!</v>
      </c>
      <c r="I117" s="46" t="e">
        <f>+I118+I119</f>
        <v>#REF!</v>
      </c>
      <c r="J117" s="46" t="e">
        <f>+J118+J119</f>
        <v>#REF!</v>
      </c>
      <c r="K117" s="46" t="e">
        <f>+K118+K119</f>
        <v>#REF!</v>
      </c>
      <c r="L117" s="18" t="e">
        <f t="shared" si="29"/>
        <v>#REF!</v>
      </c>
      <c r="M117" s="18" t="e">
        <f t="shared" si="30"/>
        <v>#REF!</v>
      </c>
      <c r="N117" s="18" t="e">
        <f t="shared" si="31"/>
        <v>#REF!</v>
      </c>
      <c r="O117" s="18" t="e">
        <f t="shared" si="32"/>
        <v>#REF!</v>
      </c>
      <c r="P117" s="2"/>
      <c r="Q117" s="46">
        <f>+Q118+Q119</f>
        <v>4239528178</v>
      </c>
      <c r="S117" s="46">
        <f>+S118+S119</f>
        <v>3857911524</v>
      </c>
      <c r="U117" s="46">
        <f>+U118+U119</f>
        <v>3857911524</v>
      </c>
    </row>
    <row r="118" spans="1:22" s="47" customFormat="1">
      <c r="A118" s="42" t="str">
        <f t="shared" si="17"/>
        <v>A 2-0-4-11-110</v>
      </c>
      <c r="B118" s="43" t="s">
        <v>287</v>
      </c>
      <c r="C118" s="44">
        <v>10</v>
      </c>
      <c r="D118" s="45" t="s">
        <v>359</v>
      </c>
      <c r="E118" s="25">
        <v>50000000</v>
      </c>
      <c r="F118" s="25"/>
      <c r="G118" s="25">
        <v>140000000</v>
      </c>
      <c r="H118" s="18" t="e">
        <f>+#REF!</f>
        <v>#REF!</v>
      </c>
      <c r="I118" s="25" t="e">
        <f>SUM(#REF!)</f>
        <v>#REF!</v>
      </c>
      <c r="J118" s="25" t="e">
        <f>SUM(#REF!)</f>
        <v>#REF!</v>
      </c>
      <c r="K118" s="25" t="e">
        <f>SUM(#REF!)</f>
        <v>#REF!</v>
      </c>
      <c r="L118" s="18" t="e">
        <f t="shared" si="29"/>
        <v>#REF!</v>
      </c>
      <c r="M118" s="18" t="e">
        <f t="shared" si="30"/>
        <v>#REF!</v>
      </c>
      <c r="N118" s="18" t="e">
        <f t="shared" si="31"/>
        <v>#REF!</v>
      </c>
      <c r="O118" s="18" t="e">
        <f t="shared" si="32"/>
        <v>#REF!</v>
      </c>
      <c r="P118" s="2"/>
      <c r="Q118" s="25">
        <v>126096871</v>
      </c>
      <c r="R118" s="23" t="e">
        <f>+H118-Q118</f>
        <v>#REF!</v>
      </c>
      <c r="S118" s="25">
        <v>125414416</v>
      </c>
      <c r="T118" s="50" t="e">
        <f>+I118-S118</f>
        <v>#REF!</v>
      </c>
      <c r="U118" s="25">
        <v>125414416</v>
      </c>
      <c r="V118" s="50" t="e">
        <f>+J118-U118</f>
        <v>#REF!</v>
      </c>
    </row>
    <row r="119" spans="1:22" s="47" customFormat="1">
      <c r="A119" s="42" t="str">
        <f t="shared" si="17"/>
        <v>A 2-0-4-11-210</v>
      </c>
      <c r="B119" s="43" t="s">
        <v>288</v>
      </c>
      <c r="C119" s="44">
        <v>10</v>
      </c>
      <c r="D119" s="45" t="s">
        <v>360</v>
      </c>
      <c r="E119" s="25">
        <v>770000000</v>
      </c>
      <c r="F119" s="25"/>
      <c r="G119" s="25">
        <v>4179200000</v>
      </c>
      <c r="H119" s="18" t="e">
        <f>+#REF!</f>
        <v>#REF!</v>
      </c>
      <c r="I119" s="25" t="e">
        <f>SUM(#REF!)</f>
        <v>#REF!</v>
      </c>
      <c r="J119" s="25" t="e">
        <f>SUM(#REF!)</f>
        <v>#REF!</v>
      </c>
      <c r="K119" s="25" t="e">
        <f>SUM(#REF!)</f>
        <v>#REF!</v>
      </c>
      <c r="L119" s="18" t="e">
        <f t="shared" si="29"/>
        <v>#REF!</v>
      </c>
      <c r="M119" s="18" t="e">
        <f t="shared" si="30"/>
        <v>#REF!</v>
      </c>
      <c r="N119" s="18" t="e">
        <f t="shared" si="31"/>
        <v>#REF!</v>
      </c>
      <c r="O119" s="18" t="e">
        <f t="shared" si="32"/>
        <v>#REF!</v>
      </c>
      <c r="P119" s="2"/>
      <c r="Q119" s="25">
        <v>4113431307</v>
      </c>
      <c r="R119" s="23" t="e">
        <f>+H119-Q119</f>
        <v>#REF!</v>
      </c>
      <c r="S119" s="25">
        <v>3732497108</v>
      </c>
      <c r="T119" s="50" t="e">
        <f>+I119-S119</f>
        <v>#REF!</v>
      </c>
      <c r="U119" s="25">
        <v>3732497108</v>
      </c>
      <c r="V119" s="50" t="e">
        <f>+J119-U119</f>
        <v>#REF!</v>
      </c>
    </row>
    <row r="120" spans="1:22" s="47" customFormat="1">
      <c r="A120" s="42" t="str">
        <f t="shared" si="17"/>
        <v>A 2-0-4-1410</v>
      </c>
      <c r="B120" s="43" t="s">
        <v>289</v>
      </c>
      <c r="C120" s="44">
        <v>10</v>
      </c>
      <c r="D120" s="49" t="s">
        <v>412</v>
      </c>
      <c r="E120" s="46">
        <v>0</v>
      </c>
      <c r="F120" s="25"/>
      <c r="G120" s="25">
        <v>0</v>
      </c>
      <c r="H120" s="18" t="e">
        <f>+#REF!</f>
        <v>#REF!</v>
      </c>
      <c r="I120" s="46" t="e">
        <f>SUM(#REF!)</f>
        <v>#REF!</v>
      </c>
      <c r="J120" s="46" t="e">
        <f>SUM(#REF!)</f>
        <v>#REF!</v>
      </c>
      <c r="K120" s="46" t="e">
        <f>SUM(#REF!)</f>
        <v>#REF!</v>
      </c>
      <c r="L120" s="18" t="e">
        <f t="shared" si="29"/>
        <v>#REF!</v>
      </c>
      <c r="M120" s="18" t="e">
        <f t="shared" si="30"/>
        <v>#REF!</v>
      </c>
      <c r="N120" s="18" t="e">
        <f t="shared" si="31"/>
        <v>#REF!</v>
      </c>
      <c r="O120" s="18" t="e">
        <f t="shared" si="32"/>
        <v>#REF!</v>
      </c>
      <c r="P120" s="2"/>
      <c r="Q120" s="25">
        <v>0</v>
      </c>
      <c r="R120" s="23" t="e">
        <f>+H120-Q120</f>
        <v>#REF!</v>
      </c>
      <c r="S120" s="25">
        <v>0</v>
      </c>
      <c r="T120" s="50" t="e">
        <f>+I120-S120</f>
        <v>#REF!</v>
      </c>
      <c r="U120" s="25">
        <v>0</v>
      </c>
      <c r="V120" s="50" t="e">
        <f>+J120-U120</f>
        <v>#REF!</v>
      </c>
    </row>
    <row r="121" spans="1:22" s="47" customFormat="1">
      <c r="A121" s="42" t="str">
        <f t="shared" si="17"/>
        <v>A 2-0-4-17-110</v>
      </c>
      <c r="B121" s="43" t="s">
        <v>290</v>
      </c>
      <c r="C121" s="44">
        <v>10</v>
      </c>
      <c r="D121" s="49" t="s">
        <v>361</v>
      </c>
      <c r="E121" s="46">
        <v>0</v>
      </c>
      <c r="F121" s="25"/>
      <c r="G121" s="25">
        <v>8120000</v>
      </c>
      <c r="H121" s="18" t="e">
        <f>+#REF!</f>
        <v>#REF!</v>
      </c>
      <c r="I121" s="46" t="e">
        <f>SUM(#REF!)</f>
        <v>#REF!</v>
      </c>
      <c r="J121" s="46" t="e">
        <f>SUM(#REF!)</f>
        <v>#REF!</v>
      </c>
      <c r="K121" s="46" t="e">
        <f>SUM(#REF!)</f>
        <v>#REF!</v>
      </c>
      <c r="L121" s="18" t="e">
        <f t="shared" si="29"/>
        <v>#REF!</v>
      </c>
      <c r="M121" s="18" t="e">
        <f t="shared" si="30"/>
        <v>#REF!</v>
      </c>
      <c r="N121" s="18" t="e">
        <f t="shared" si="31"/>
        <v>#REF!</v>
      </c>
      <c r="O121" s="18" t="e">
        <f t="shared" si="32"/>
        <v>#REF!</v>
      </c>
      <c r="P121" s="2"/>
      <c r="Q121" s="25">
        <v>0</v>
      </c>
      <c r="R121" s="23" t="e">
        <f>+H121-Q121</f>
        <v>#REF!</v>
      </c>
      <c r="S121" s="25">
        <v>0</v>
      </c>
      <c r="T121" s="50" t="e">
        <f>+I121-S121</f>
        <v>#REF!</v>
      </c>
      <c r="U121" s="25">
        <v>0</v>
      </c>
      <c r="V121" s="50" t="e">
        <f>+J121-U121</f>
        <v>#REF!</v>
      </c>
    </row>
    <row r="122" spans="1:22" s="47" customFormat="1">
      <c r="A122" s="42" t="str">
        <f t="shared" si="17"/>
        <v>A 2-0-4-17-210</v>
      </c>
      <c r="B122" s="43" t="s">
        <v>291</v>
      </c>
      <c r="C122" s="44">
        <v>10</v>
      </c>
      <c r="D122" s="49" t="s">
        <v>362</v>
      </c>
      <c r="E122" s="46">
        <v>0</v>
      </c>
      <c r="F122" s="25"/>
      <c r="G122" s="25">
        <v>0</v>
      </c>
      <c r="H122" s="18" t="e">
        <f>+#REF!</f>
        <v>#REF!</v>
      </c>
      <c r="I122" s="46" t="e">
        <f>SUM(#REF!)</f>
        <v>#REF!</v>
      </c>
      <c r="J122" s="46" t="e">
        <f>SUM(#REF!)</f>
        <v>#REF!</v>
      </c>
      <c r="K122" s="46" t="e">
        <f>SUM(#REF!)</f>
        <v>#REF!</v>
      </c>
      <c r="L122" s="18" t="e">
        <f t="shared" si="29"/>
        <v>#REF!</v>
      </c>
      <c r="M122" s="18" t="e">
        <f t="shared" si="30"/>
        <v>#REF!</v>
      </c>
      <c r="N122" s="18" t="e">
        <f t="shared" si="31"/>
        <v>#REF!</v>
      </c>
      <c r="O122" s="18" t="e">
        <f t="shared" si="32"/>
        <v>#REF!</v>
      </c>
      <c r="P122" s="2"/>
      <c r="Q122" s="25">
        <v>0</v>
      </c>
      <c r="R122" s="23" t="e">
        <f>+H122-Q122</f>
        <v>#REF!</v>
      </c>
      <c r="S122" s="25">
        <v>0</v>
      </c>
      <c r="T122" s="50" t="e">
        <f>+I122-S122</f>
        <v>#REF!</v>
      </c>
      <c r="U122" s="25">
        <v>0</v>
      </c>
      <c r="V122" s="50" t="e">
        <f>+J122-U122</f>
        <v>#REF!</v>
      </c>
    </row>
    <row r="123" spans="1:22" s="47" customFormat="1">
      <c r="A123" s="42"/>
      <c r="B123" s="43" t="s">
        <v>176</v>
      </c>
      <c r="C123" s="44">
        <v>10</v>
      </c>
      <c r="D123" s="49" t="s">
        <v>177</v>
      </c>
      <c r="E123" s="46">
        <f>SUM(E124:E129)</f>
        <v>100000000</v>
      </c>
      <c r="F123" s="46"/>
      <c r="G123" s="46">
        <f>SUM(G124:G129)</f>
        <v>789487300</v>
      </c>
      <c r="H123" s="18" t="e">
        <f>+#REF!</f>
        <v>#REF!</v>
      </c>
      <c r="I123" s="46" t="e">
        <f>SUM(I124:I129)</f>
        <v>#REF!</v>
      </c>
      <c r="J123" s="46" t="e">
        <f>SUM(J124:J129)</f>
        <v>#REF!</v>
      </c>
      <c r="K123" s="46" t="e">
        <f>SUM(K124:K129)</f>
        <v>#REF!</v>
      </c>
      <c r="L123" s="18" t="e">
        <f t="shared" si="29"/>
        <v>#REF!</v>
      </c>
      <c r="M123" s="18" t="e">
        <f t="shared" si="30"/>
        <v>#REF!</v>
      </c>
      <c r="N123" s="18" t="e">
        <f t="shared" si="31"/>
        <v>#REF!</v>
      </c>
      <c r="O123" s="18" t="e">
        <f t="shared" si="32"/>
        <v>#REF!</v>
      </c>
      <c r="P123" s="2"/>
      <c r="Q123" s="46">
        <f>SUM(Q124:Q129)</f>
        <v>744877100</v>
      </c>
      <c r="S123" s="46">
        <f>SUM(S124:S129)</f>
        <v>730963663</v>
      </c>
      <c r="U123" s="46">
        <f>SUM(U124:U129)</f>
        <v>611623985</v>
      </c>
    </row>
    <row r="124" spans="1:22" s="47" customFormat="1">
      <c r="A124" s="42" t="str">
        <f t="shared" ref="A124:A130" si="33">+B124&amp;C124</f>
        <v>A 2-0-4-21-110</v>
      </c>
      <c r="B124" s="43" t="s">
        <v>292</v>
      </c>
      <c r="C124" s="44">
        <v>10</v>
      </c>
      <c r="D124" s="45" t="s">
        <v>223</v>
      </c>
      <c r="E124" s="25">
        <v>0</v>
      </c>
      <c r="F124" s="25"/>
      <c r="G124" s="25">
        <v>49565100</v>
      </c>
      <c r="H124" s="18" t="e">
        <f>+#REF!</f>
        <v>#REF!</v>
      </c>
      <c r="I124" s="25" t="e">
        <f>SUM(#REF!)</f>
        <v>#REF!</v>
      </c>
      <c r="J124" s="25" t="e">
        <f>SUM(#REF!)</f>
        <v>#REF!</v>
      </c>
      <c r="K124" s="25" t="e">
        <f>SUM(#REF!)</f>
        <v>#REF!</v>
      </c>
      <c r="L124" s="18" t="e">
        <f t="shared" si="29"/>
        <v>#REF!</v>
      </c>
      <c r="M124" s="18" t="e">
        <f t="shared" si="30"/>
        <v>#REF!</v>
      </c>
      <c r="N124" s="18" t="e">
        <f t="shared" si="31"/>
        <v>#REF!</v>
      </c>
      <c r="O124" s="18" t="e">
        <f t="shared" si="32"/>
        <v>#REF!</v>
      </c>
      <c r="P124" s="2"/>
      <c r="Q124" s="25">
        <v>47341514</v>
      </c>
      <c r="R124" s="23" t="e">
        <f t="shared" ref="R124:R130" si="34">+H124-Q124</f>
        <v>#REF!</v>
      </c>
      <c r="S124" s="25">
        <v>47341514</v>
      </c>
      <c r="T124" s="50" t="e">
        <f t="shared" ref="T124:T130" si="35">+I124-S124</f>
        <v>#REF!</v>
      </c>
      <c r="U124" s="25">
        <v>47341514</v>
      </c>
      <c r="V124" s="50" t="e">
        <f t="shared" ref="V124:V130" si="36">+J124-U124</f>
        <v>#REF!</v>
      </c>
    </row>
    <row r="125" spans="1:22" s="47" customFormat="1">
      <c r="A125" s="42" t="str">
        <f t="shared" si="33"/>
        <v>A 2-0-4-21-210</v>
      </c>
      <c r="B125" s="43" t="s">
        <v>208</v>
      </c>
      <c r="C125" s="44">
        <v>10</v>
      </c>
      <c r="D125" s="45" t="s">
        <v>211</v>
      </c>
      <c r="E125" s="25">
        <v>0</v>
      </c>
      <c r="F125" s="25"/>
      <c r="G125" s="25">
        <v>0</v>
      </c>
      <c r="H125" s="18" t="e">
        <f>+#REF!</f>
        <v>#REF!</v>
      </c>
      <c r="I125" s="25" t="e">
        <f>SUM(#REF!)</f>
        <v>#REF!</v>
      </c>
      <c r="J125" s="25" t="e">
        <f>SUM(#REF!)</f>
        <v>#REF!</v>
      </c>
      <c r="K125" s="25" t="e">
        <f>SUM(#REF!)</f>
        <v>#REF!</v>
      </c>
      <c r="L125" s="18" t="e">
        <f t="shared" si="29"/>
        <v>#REF!</v>
      </c>
      <c r="M125" s="18" t="e">
        <f t="shared" si="30"/>
        <v>#REF!</v>
      </c>
      <c r="N125" s="18" t="e">
        <f t="shared" si="31"/>
        <v>#REF!</v>
      </c>
      <c r="O125" s="18" t="e">
        <f t="shared" si="32"/>
        <v>#REF!</v>
      </c>
      <c r="P125" s="2"/>
      <c r="Q125" s="25">
        <v>0</v>
      </c>
      <c r="R125" s="23" t="e">
        <f t="shared" si="34"/>
        <v>#REF!</v>
      </c>
      <c r="S125" s="25">
        <v>0</v>
      </c>
      <c r="T125" s="50" t="e">
        <f t="shared" si="35"/>
        <v>#REF!</v>
      </c>
      <c r="U125" s="25">
        <v>0</v>
      </c>
      <c r="V125" s="50" t="e">
        <f t="shared" si="36"/>
        <v>#REF!</v>
      </c>
    </row>
    <row r="126" spans="1:22" s="47" customFormat="1">
      <c r="A126" s="42" t="str">
        <f t="shared" si="33"/>
        <v>A 2-0-4-21-310</v>
      </c>
      <c r="B126" s="43" t="s">
        <v>293</v>
      </c>
      <c r="C126" s="44">
        <v>10</v>
      </c>
      <c r="D126" s="45" t="s">
        <v>363</v>
      </c>
      <c r="E126" s="25">
        <v>0</v>
      </c>
      <c r="F126" s="25"/>
      <c r="G126" s="25">
        <v>0</v>
      </c>
      <c r="H126" s="18" t="e">
        <f>+#REF!</f>
        <v>#REF!</v>
      </c>
      <c r="I126" s="25" t="e">
        <f>SUM(#REF!)</f>
        <v>#REF!</v>
      </c>
      <c r="J126" s="25" t="e">
        <f>SUM(#REF!)</f>
        <v>#REF!</v>
      </c>
      <c r="K126" s="25" t="e">
        <f>SUM(#REF!)</f>
        <v>#REF!</v>
      </c>
      <c r="L126" s="18" t="e">
        <f t="shared" si="29"/>
        <v>#REF!</v>
      </c>
      <c r="M126" s="18" t="e">
        <f t="shared" si="30"/>
        <v>#REF!</v>
      </c>
      <c r="N126" s="18" t="e">
        <f t="shared" si="31"/>
        <v>#REF!</v>
      </c>
      <c r="O126" s="18" t="e">
        <f t="shared" si="32"/>
        <v>#REF!</v>
      </c>
      <c r="P126" s="2"/>
      <c r="Q126" s="25">
        <v>0</v>
      </c>
      <c r="R126" s="23" t="e">
        <f t="shared" si="34"/>
        <v>#REF!</v>
      </c>
      <c r="S126" s="25">
        <v>0</v>
      </c>
      <c r="T126" s="50" t="e">
        <f t="shared" si="35"/>
        <v>#REF!</v>
      </c>
      <c r="U126" s="25">
        <v>0</v>
      </c>
      <c r="V126" s="50" t="e">
        <f t="shared" si="36"/>
        <v>#REF!</v>
      </c>
    </row>
    <row r="127" spans="1:22" s="47" customFormat="1">
      <c r="A127" s="42" t="str">
        <f t="shared" si="33"/>
        <v>A 2-0-4-21-410</v>
      </c>
      <c r="B127" s="43" t="s">
        <v>209</v>
      </c>
      <c r="C127" s="44">
        <v>10</v>
      </c>
      <c r="D127" s="45" t="s">
        <v>210</v>
      </c>
      <c r="E127" s="25">
        <v>33000000</v>
      </c>
      <c r="F127" s="25"/>
      <c r="G127" s="25">
        <v>373076860</v>
      </c>
      <c r="H127" s="18" t="e">
        <f>+#REF!</f>
        <v>#REF!</v>
      </c>
      <c r="I127" s="25" t="e">
        <f>SUM(#REF!)</f>
        <v>#REF!</v>
      </c>
      <c r="J127" s="25" t="e">
        <f>SUM(#REF!)</f>
        <v>#REF!</v>
      </c>
      <c r="K127" s="25" t="e">
        <f>SUM(#REF!)</f>
        <v>#REF!</v>
      </c>
      <c r="L127" s="18" t="e">
        <f t="shared" si="29"/>
        <v>#REF!</v>
      </c>
      <c r="M127" s="18" t="e">
        <f t="shared" si="30"/>
        <v>#REF!</v>
      </c>
      <c r="N127" s="18" t="e">
        <f t="shared" si="31"/>
        <v>#REF!</v>
      </c>
      <c r="O127" s="18" t="e">
        <f t="shared" si="32"/>
        <v>#REF!</v>
      </c>
      <c r="P127" s="2"/>
      <c r="Q127" s="25">
        <v>358528532</v>
      </c>
      <c r="R127" s="23" t="e">
        <f t="shared" si="34"/>
        <v>#REF!</v>
      </c>
      <c r="S127" s="25">
        <v>345897264</v>
      </c>
      <c r="T127" s="50" t="e">
        <f t="shared" si="35"/>
        <v>#REF!</v>
      </c>
      <c r="U127" s="25">
        <v>281026946</v>
      </c>
      <c r="V127" s="50" t="e">
        <f t="shared" si="36"/>
        <v>#REF!</v>
      </c>
    </row>
    <row r="128" spans="1:22" s="47" customFormat="1">
      <c r="A128" s="42" t="str">
        <f t="shared" si="33"/>
        <v>A 2-0-4-21-510</v>
      </c>
      <c r="B128" s="43" t="s">
        <v>207</v>
      </c>
      <c r="C128" s="44">
        <v>10</v>
      </c>
      <c r="D128" s="45" t="s">
        <v>197</v>
      </c>
      <c r="E128" s="25">
        <v>33000000</v>
      </c>
      <c r="F128" s="25"/>
      <c r="G128" s="25">
        <v>258845340</v>
      </c>
      <c r="H128" s="18" t="e">
        <f>+#REF!</f>
        <v>#REF!</v>
      </c>
      <c r="I128" s="25" t="e">
        <f>SUM(#REF!)</f>
        <v>#REF!</v>
      </c>
      <c r="J128" s="25" t="e">
        <f>SUM(#REF!)</f>
        <v>#REF!</v>
      </c>
      <c r="K128" s="25" t="e">
        <f>SUM(#REF!)</f>
        <v>#REF!</v>
      </c>
      <c r="L128" s="18" t="e">
        <f t="shared" si="29"/>
        <v>#REF!</v>
      </c>
      <c r="M128" s="18" t="e">
        <f t="shared" si="30"/>
        <v>#REF!</v>
      </c>
      <c r="N128" s="18" t="e">
        <f t="shared" si="31"/>
        <v>#REF!</v>
      </c>
      <c r="O128" s="18" t="e">
        <f t="shared" si="32"/>
        <v>#REF!</v>
      </c>
      <c r="P128" s="2"/>
      <c r="Q128" s="25">
        <v>258833294</v>
      </c>
      <c r="R128" s="23" t="e">
        <f t="shared" si="34"/>
        <v>#REF!</v>
      </c>
      <c r="S128" s="25">
        <v>258261491</v>
      </c>
      <c r="T128" s="50" t="e">
        <f t="shared" si="35"/>
        <v>#REF!</v>
      </c>
      <c r="U128" s="25">
        <v>245025891</v>
      </c>
      <c r="V128" s="50" t="e">
        <f t="shared" si="36"/>
        <v>#REF!</v>
      </c>
    </row>
    <row r="129" spans="1:22" s="47" customFormat="1">
      <c r="A129" s="42" t="str">
        <f t="shared" si="33"/>
        <v>A 2-0-4-21-810</v>
      </c>
      <c r="B129" s="43" t="s">
        <v>294</v>
      </c>
      <c r="C129" s="44">
        <v>10</v>
      </c>
      <c r="D129" s="45" t="s">
        <v>364</v>
      </c>
      <c r="E129" s="25">
        <v>34000000</v>
      </c>
      <c r="F129" s="25"/>
      <c r="G129" s="25">
        <v>108000000</v>
      </c>
      <c r="H129" s="18" t="e">
        <f>+#REF!</f>
        <v>#REF!</v>
      </c>
      <c r="I129" s="25" t="e">
        <f>SUM(#REF!)</f>
        <v>#REF!</v>
      </c>
      <c r="J129" s="25" t="e">
        <f>SUM(#REF!)</f>
        <v>#REF!</v>
      </c>
      <c r="K129" s="25" t="e">
        <f>SUM(#REF!)</f>
        <v>#REF!</v>
      </c>
      <c r="L129" s="18" t="e">
        <f t="shared" si="29"/>
        <v>#REF!</v>
      </c>
      <c r="M129" s="18" t="e">
        <f t="shared" si="30"/>
        <v>#REF!</v>
      </c>
      <c r="N129" s="18" t="e">
        <f t="shared" si="31"/>
        <v>#REF!</v>
      </c>
      <c r="O129" s="18" t="e">
        <f t="shared" si="32"/>
        <v>#REF!</v>
      </c>
      <c r="P129" s="2"/>
      <c r="Q129" s="25">
        <v>80173760</v>
      </c>
      <c r="R129" s="23" t="e">
        <f t="shared" si="34"/>
        <v>#REF!</v>
      </c>
      <c r="S129" s="25">
        <v>79463394</v>
      </c>
      <c r="T129" s="50" t="e">
        <f t="shared" si="35"/>
        <v>#REF!</v>
      </c>
      <c r="U129" s="25">
        <v>38229634</v>
      </c>
      <c r="V129" s="50" t="e">
        <f t="shared" si="36"/>
        <v>#REF!</v>
      </c>
    </row>
    <row r="130" spans="1:22" s="47" customFormat="1">
      <c r="A130" s="42" t="str">
        <f t="shared" si="33"/>
        <v>A 2-0-4-4010</v>
      </c>
      <c r="B130" s="43" t="s">
        <v>295</v>
      </c>
      <c r="C130" s="44">
        <v>10</v>
      </c>
      <c r="D130" s="49" t="s">
        <v>365</v>
      </c>
      <c r="E130" s="46">
        <v>0</v>
      </c>
      <c r="F130" s="46"/>
      <c r="G130" s="25">
        <v>0</v>
      </c>
      <c r="H130" s="18" t="e">
        <f>+#REF!</f>
        <v>#REF!</v>
      </c>
      <c r="I130" s="46" t="e">
        <f>SUM(#REF!)</f>
        <v>#REF!</v>
      </c>
      <c r="J130" s="46" t="e">
        <f>SUM(#REF!)</f>
        <v>#REF!</v>
      </c>
      <c r="K130" s="46" t="e">
        <f>SUM(#REF!)</f>
        <v>#REF!</v>
      </c>
      <c r="L130" s="18" t="e">
        <f t="shared" si="29"/>
        <v>#REF!</v>
      </c>
      <c r="M130" s="18" t="e">
        <f t="shared" si="30"/>
        <v>#REF!</v>
      </c>
      <c r="N130" s="18" t="e">
        <f t="shared" si="31"/>
        <v>#REF!</v>
      </c>
      <c r="O130" s="18" t="e">
        <f t="shared" si="32"/>
        <v>#REF!</v>
      </c>
      <c r="P130" s="2"/>
      <c r="Q130" s="25">
        <v>0</v>
      </c>
      <c r="R130" s="23" t="e">
        <f t="shared" si="34"/>
        <v>#REF!</v>
      </c>
      <c r="S130" s="25">
        <v>0</v>
      </c>
      <c r="T130" s="50" t="e">
        <f t="shared" si="35"/>
        <v>#REF!</v>
      </c>
      <c r="U130" s="25">
        <v>0</v>
      </c>
      <c r="V130" s="50" t="e">
        <f t="shared" si="36"/>
        <v>#REF!</v>
      </c>
    </row>
    <row r="131" spans="1:22" s="47" customFormat="1">
      <c r="A131" s="42"/>
      <c r="B131" s="43" t="s">
        <v>178</v>
      </c>
      <c r="C131" s="44">
        <v>10</v>
      </c>
      <c r="D131" s="49" t="s">
        <v>367</v>
      </c>
      <c r="E131" s="46">
        <f>+E132+E133+E134</f>
        <v>57000000</v>
      </c>
      <c r="F131" s="46"/>
      <c r="G131" s="46">
        <f>+G132+G133+G134</f>
        <v>276512700</v>
      </c>
      <c r="H131" s="18" t="e">
        <f>+#REF!</f>
        <v>#REF!</v>
      </c>
      <c r="I131" s="46" t="e">
        <f>+I132+I133+I134</f>
        <v>#REF!</v>
      </c>
      <c r="J131" s="46" t="e">
        <f>+J132+J133+J134</f>
        <v>#REF!</v>
      </c>
      <c r="K131" s="46" t="e">
        <f>+K132+K133+K134</f>
        <v>#REF!</v>
      </c>
      <c r="L131" s="18" t="e">
        <f t="shared" si="29"/>
        <v>#REF!</v>
      </c>
      <c r="M131" s="18" t="e">
        <f t="shared" si="30"/>
        <v>#REF!</v>
      </c>
      <c r="N131" s="18" t="e">
        <f t="shared" si="31"/>
        <v>#REF!</v>
      </c>
      <c r="O131" s="18" t="e">
        <f t="shared" si="32"/>
        <v>#REF!</v>
      </c>
      <c r="P131" s="2"/>
      <c r="Q131" s="46">
        <f>+Q132+Q133+Q134</f>
        <v>226991084</v>
      </c>
      <c r="S131" s="46">
        <f>+S132+S133+S134</f>
        <v>215318084</v>
      </c>
      <c r="U131" s="46">
        <f>+U132+U133+U134</f>
        <v>200867284</v>
      </c>
    </row>
    <row r="132" spans="1:22" s="47" customFormat="1">
      <c r="A132" s="42" t="str">
        <f>+B132&amp;C132</f>
        <v>A 2-0-4-41-210</v>
      </c>
      <c r="B132" s="43" t="s">
        <v>212</v>
      </c>
      <c r="C132" s="44">
        <v>10</v>
      </c>
      <c r="D132" s="45" t="s">
        <v>213</v>
      </c>
      <c r="E132" s="25">
        <v>50000000</v>
      </c>
      <c r="F132" s="25"/>
      <c r="G132" s="25">
        <v>160512700</v>
      </c>
      <c r="H132" s="18" t="e">
        <f>+#REF!</f>
        <v>#REF!</v>
      </c>
      <c r="I132" s="46" t="e">
        <f>SUM(#REF!)</f>
        <v>#REF!</v>
      </c>
      <c r="J132" s="25" t="e">
        <f>SUM(#REF!)</f>
        <v>#REF!</v>
      </c>
      <c r="K132" s="25" t="e">
        <f>SUM(#REF!)</f>
        <v>#REF!</v>
      </c>
      <c r="L132" s="18" t="e">
        <f t="shared" si="29"/>
        <v>#REF!</v>
      </c>
      <c r="M132" s="18" t="e">
        <f t="shared" si="30"/>
        <v>#REF!</v>
      </c>
      <c r="N132" s="18" t="e">
        <f t="shared" si="31"/>
        <v>#REF!</v>
      </c>
      <c r="O132" s="18" t="e">
        <f t="shared" si="32"/>
        <v>#REF!</v>
      </c>
      <c r="P132" s="2"/>
      <c r="Q132" s="25">
        <v>160512700</v>
      </c>
      <c r="R132" s="23" t="e">
        <f>+H132-Q132</f>
        <v>#REF!</v>
      </c>
      <c r="S132" s="25">
        <v>152339700</v>
      </c>
      <c r="T132" s="50" t="e">
        <f>+I132-S132</f>
        <v>#REF!</v>
      </c>
      <c r="U132" s="25">
        <v>137888900</v>
      </c>
      <c r="V132" s="50" t="e">
        <f>+J132-U132</f>
        <v>#REF!</v>
      </c>
    </row>
    <row r="133" spans="1:22" s="47" customFormat="1">
      <c r="A133" s="42" t="str">
        <f>+B133&amp;C133</f>
        <v>A 2-0-4-41-510</v>
      </c>
      <c r="B133" s="43" t="s">
        <v>296</v>
      </c>
      <c r="C133" s="44">
        <v>10</v>
      </c>
      <c r="D133" s="45" t="s">
        <v>366</v>
      </c>
      <c r="E133" s="25">
        <v>4000000</v>
      </c>
      <c r="F133" s="25"/>
      <c r="G133" s="25">
        <v>29000000</v>
      </c>
      <c r="H133" s="18" t="e">
        <f>+#REF!</f>
        <v>#REF!</v>
      </c>
      <c r="I133" s="46" t="e">
        <f>SUM(#REF!)</f>
        <v>#REF!</v>
      </c>
      <c r="J133" s="25" t="e">
        <f>SUM(#REF!)</f>
        <v>#REF!</v>
      </c>
      <c r="K133" s="25" t="e">
        <f>SUM(#REF!)</f>
        <v>#REF!</v>
      </c>
      <c r="L133" s="18" t="e">
        <f t="shared" si="29"/>
        <v>#REF!</v>
      </c>
      <c r="M133" s="18" t="e">
        <f t="shared" si="30"/>
        <v>#REF!</v>
      </c>
      <c r="N133" s="18" t="e">
        <f t="shared" si="31"/>
        <v>#REF!</v>
      </c>
      <c r="O133" s="18" t="e">
        <f t="shared" si="32"/>
        <v>#REF!</v>
      </c>
      <c r="P133" s="2"/>
      <c r="Q133" s="25">
        <v>7495420</v>
      </c>
      <c r="R133" s="23" t="e">
        <f>+H133-Q133</f>
        <v>#REF!</v>
      </c>
      <c r="S133" s="25">
        <v>5495420</v>
      </c>
      <c r="T133" s="50" t="e">
        <f>+I133-S133</f>
        <v>#REF!</v>
      </c>
      <c r="U133" s="25">
        <v>5495420</v>
      </c>
      <c r="V133" s="50" t="e">
        <f>+J133-U133</f>
        <v>#REF!</v>
      </c>
    </row>
    <row r="134" spans="1:22" s="47" customFormat="1">
      <c r="A134" s="42" t="str">
        <f>+B134&amp;C134</f>
        <v>A 2-0-4-41-1310</v>
      </c>
      <c r="B134" s="43" t="s">
        <v>297</v>
      </c>
      <c r="C134" s="44">
        <v>10</v>
      </c>
      <c r="D134" s="45" t="s">
        <v>367</v>
      </c>
      <c r="E134" s="25">
        <v>3000000</v>
      </c>
      <c r="F134" s="25"/>
      <c r="G134" s="25">
        <v>87000000</v>
      </c>
      <c r="H134" s="18" t="e">
        <f>+#REF!</f>
        <v>#REF!</v>
      </c>
      <c r="I134" s="46" t="e">
        <f>SUM(#REF!)</f>
        <v>#REF!</v>
      </c>
      <c r="J134" s="25" t="e">
        <f>SUM(#REF!)</f>
        <v>#REF!</v>
      </c>
      <c r="K134" s="25" t="e">
        <f>SUM(#REF!)</f>
        <v>#REF!</v>
      </c>
      <c r="L134" s="18" t="e">
        <f t="shared" si="29"/>
        <v>#REF!</v>
      </c>
      <c r="M134" s="18" t="e">
        <f t="shared" si="30"/>
        <v>#REF!</v>
      </c>
      <c r="N134" s="18" t="e">
        <f t="shared" si="31"/>
        <v>#REF!</v>
      </c>
      <c r="O134" s="18" t="e">
        <f t="shared" si="32"/>
        <v>#REF!</v>
      </c>
      <c r="P134" s="2"/>
      <c r="Q134" s="25">
        <v>58982964</v>
      </c>
      <c r="R134" s="23" t="e">
        <f>+H134-Q134</f>
        <v>#REF!</v>
      </c>
      <c r="S134" s="25">
        <v>57482964</v>
      </c>
      <c r="T134" s="50" t="e">
        <f>+I134-S134</f>
        <v>#REF!</v>
      </c>
      <c r="U134" s="25">
        <v>57482964</v>
      </c>
      <c r="V134" s="50" t="e">
        <f>+J134-U134</f>
        <v>#REF!</v>
      </c>
    </row>
    <row r="135" spans="1:22" s="47" customFormat="1">
      <c r="A135" s="42" t="str">
        <f>+B135&amp;C135</f>
        <v>A 2-0-4-99910</v>
      </c>
      <c r="B135" s="43" t="s">
        <v>298</v>
      </c>
      <c r="C135" s="44">
        <v>10</v>
      </c>
      <c r="D135" s="49" t="s">
        <v>443</v>
      </c>
      <c r="E135" s="46">
        <v>0</v>
      </c>
      <c r="F135" s="25"/>
      <c r="G135" s="25">
        <v>1880000</v>
      </c>
      <c r="H135" s="18" t="e">
        <f>+#REF!</f>
        <v>#REF!</v>
      </c>
      <c r="I135" s="46" t="e">
        <f>SUM(#REF!)</f>
        <v>#REF!</v>
      </c>
      <c r="J135" s="46" t="e">
        <f>SUM(#REF!)</f>
        <v>#REF!</v>
      </c>
      <c r="K135" s="46" t="e">
        <f>SUM(#REF!)</f>
        <v>#REF!</v>
      </c>
      <c r="L135" s="18" t="e">
        <f t="shared" si="29"/>
        <v>#REF!</v>
      </c>
      <c r="M135" s="18" t="e">
        <f t="shared" si="30"/>
        <v>#REF!</v>
      </c>
      <c r="N135" s="18" t="e">
        <f t="shared" si="31"/>
        <v>#REF!</v>
      </c>
      <c r="O135" s="18" t="e">
        <f t="shared" si="32"/>
        <v>#REF!</v>
      </c>
      <c r="P135" s="2"/>
      <c r="Q135" s="25">
        <v>1870640</v>
      </c>
      <c r="R135" s="23" t="e">
        <f>+H135-Q135</f>
        <v>#REF!</v>
      </c>
      <c r="S135" s="25">
        <v>1870640</v>
      </c>
      <c r="T135" s="50" t="e">
        <f>+I135-S135</f>
        <v>#REF!</v>
      </c>
      <c r="U135" s="25">
        <v>1870640</v>
      </c>
      <c r="V135" s="50" t="e">
        <f>+J135-U135</f>
        <v>#REF!</v>
      </c>
    </row>
    <row r="136" spans="1:22" s="47" customFormat="1">
      <c r="A136" s="42"/>
      <c r="B136" s="43"/>
      <c r="C136" s="44"/>
      <c r="D136" s="49"/>
      <c r="E136" s="46"/>
      <c r="F136" s="25"/>
      <c r="G136" s="46"/>
      <c r="H136" s="18" t="e">
        <f>+#REF!</f>
        <v>#REF!</v>
      </c>
      <c r="I136" s="46"/>
      <c r="J136" s="46"/>
      <c r="K136" s="46"/>
      <c r="L136" s="25"/>
      <c r="M136" s="25"/>
      <c r="N136" s="25"/>
      <c r="O136" s="25"/>
      <c r="P136" s="2"/>
      <c r="Q136" s="46"/>
      <c r="S136" s="46"/>
      <c r="U136" s="46"/>
    </row>
    <row r="137" spans="1:22" s="47" customFormat="1">
      <c r="A137" s="42"/>
      <c r="B137" s="43" t="s">
        <v>179</v>
      </c>
      <c r="C137" s="44"/>
      <c r="D137" s="41" t="s">
        <v>436</v>
      </c>
      <c r="E137" s="46">
        <f>+E138+E142+E145</f>
        <v>232342000000</v>
      </c>
      <c r="F137" s="46"/>
      <c r="G137" s="46">
        <f>+G138+G142+G145</f>
        <v>198656352000</v>
      </c>
      <c r="H137" s="18" t="e">
        <f>+#REF!</f>
        <v>#REF!</v>
      </c>
      <c r="I137" s="46" t="e">
        <f>+I138+I142+I145</f>
        <v>#REF!</v>
      </c>
      <c r="J137" s="46" t="e">
        <f>+J138+J142+J145</f>
        <v>#REF!</v>
      </c>
      <c r="K137" s="46" t="e">
        <f>+K138+K142+K145</f>
        <v>#REF!</v>
      </c>
      <c r="L137" s="18" t="e">
        <f t="shared" ref="L137:L156" si="37">+G137-H137</f>
        <v>#REF!</v>
      </c>
      <c r="M137" s="18" t="e">
        <f t="shared" ref="M137:M156" si="38">+H137-I137</f>
        <v>#REF!</v>
      </c>
      <c r="N137" s="18" t="e">
        <f t="shared" ref="N137:N156" si="39">+I137-J137</f>
        <v>#REF!</v>
      </c>
      <c r="O137" s="18" t="e">
        <f t="shared" ref="O137:O156" si="40">+J137-K137</f>
        <v>#REF!</v>
      </c>
      <c r="P137" s="54"/>
      <c r="Q137" s="46">
        <f>+Q138+Q142+Q145</f>
        <v>190959693553</v>
      </c>
      <c r="S137" s="46">
        <f>+S138+S142+S145</f>
        <v>185737548792</v>
      </c>
      <c r="U137" s="46">
        <f>+U138+U142+U145</f>
        <v>166349780326</v>
      </c>
    </row>
    <row r="138" spans="1:22" s="47" customFormat="1">
      <c r="A138" s="42"/>
      <c r="B138" s="43" t="s">
        <v>180</v>
      </c>
      <c r="C138" s="44"/>
      <c r="D138" s="55" t="s">
        <v>183</v>
      </c>
      <c r="E138" s="46">
        <f>+E139</f>
        <v>326000000</v>
      </c>
      <c r="F138" s="46"/>
      <c r="G138" s="46">
        <f>+G139</f>
        <v>483000000</v>
      </c>
      <c r="H138" s="18" t="e">
        <f>+#REF!</f>
        <v>#REF!</v>
      </c>
      <c r="I138" s="46" t="e">
        <f>+I139</f>
        <v>#REF!</v>
      </c>
      <c r="J138" s="46" t="e">
        <f>+J139</f>
        <v>#REF!</v>
      </c>
      <c r="K138" s="46" t="e">
        <f>+K139</f>
        <v>#REF!</v>
      </c>
      <c r="L138" s="18" t="e">
        <f t="shared" si="37"/>
        <v>#REF!</v>
      </c>
      <c r="M138" s="18" t="e">
        <f t="shared" si="38"/>
        <v>#REF!</v>
      </c>
      <c r="N138" s="18" t="e">
        <f t="shared" si="39"/>
        <v>#REF!</v>
      </c>
      <c r="O138" s="18" t="e">
        <f t="shared" si="40"/>
        <v>#REF!</v>
      </c>
      <c r="P138" s="26"/>
      <c r="Q138" s="46">
        <f>+Q139</f>
        <v>482439660</v>
      </c>
      <c r="S138" s="46">
        <f>+S139</f>
        <v>482439660</v>
      </c>
      <c r="U138" s="46">
        <f>+U139</f>
        <v>482439660</v>
      </c>
    </row>
    <row r="139" spans="1:22" s="47" customFormat="1">
      <c r="A139" s="42"/>
      <c r="B139" s="43" t="s">
        <v>181</v>
      </c>
      <c r="C139" s="44"/>
      <c r="D139" s="55" t="s">
        <v>182</v>
      </c>
      <c r="E139" s="46">
        <f>+E140+E141</f>
        <v>326000000</v>
      </c>
      <c r="F139" s="46"/>
      <c r="G139" s="46">
        <f>+G140+G141</f>
        <v>483000000</v>
      </c>
      <c r="H139" s="18" t="e">
        <f>+#REF!</f>
        <v>#REF!</v>
      </c>
      <c r="I139" s="46" t="e">
        <f>+I140+I141</f>
        <v>#REF!</v>
      </c>
      <c r="J139" s="46" t="e">
        <f>+J140+J141</f>
        <v>#REF!</v>
      </c>
      <c r="K139" s="46" t="e">
        <f>+K140+K141</f>
        <v>#REF!</v>
      </c>
      <c r="L139" s="18" t="e">
        <f t="shared" si="37"/>
        <v>#REF!</v>
      </c>
      <c r="M139" s="18" t="e">
        <f t="shared" si="38"/>
        <v>#REF!</v>
      </c>
      <c r="N139" s="18" t="e">
        <f t="shared" si="39"/>
        <v>#REF!</v>
      </c>
      <c r="O139" s="18" t="e">
        <f t="shared" si="40"/>
        <v>#REF!</v>
      </c>
      <c r="P139" s="2"/>
      <c r="Q139" s="46">
        <f>+Q140+Q141</f>
        <v>482439660</v>
      </c>
      <c r="S139" s="46">
        <f>+S140+S141</f>
        <v>482439660</v>
      </c>
      <c r="U139" s="46">
        <f>+U140+U141</f>
        <v>482439660</v>
      </c>
    </row>
    <row r="140" spans="1:22" s="47" customFormat="1">
      <c r="A140" s="42" t="str">
        <f>+B140&amp;C140</f>
        <v>A 3-2-1-110</v>
      </c>
      <c r="B140" s="43" t="s">
        <v>299</v>
      </c>
      <c r="C140" s="44">
        <v>10</v>
      </c>
      <c r="D140" s="45" t="s">
        <v>384</v>
      </c>
      <c r="E140" s="25">
        <v>0</v>
      </c>
      <c r="F140" s="25"/>
      <c r="G140" s="25">
        <v>157000000</v>
      </c>
      <c r="H140" s="18" t="e">
        <f>+#REF!</f>
        <v>#REF!</v>
      </c>
      <c r="I140" s="25" t="e">
        <f>SUM(#REF!)</f>
        <v>#REF!</v>
      </c>
      <c r="J140" s="25" t="e">
        <f>SUM(#REF!)</f>
        <v>#REF!</v>
      </c>
      <c r="K140" s="25" t="e">
        <f>SUM(#REF!)</f>
        <v>#REF!</v>
      </c>
      <c r="L140" s="18" t="e">
        <f t="shared" si="37"/>
        <v>#REF!</v>
      </c>
      <c r="M140" s="18" t="e">
        <f t="shared" si="38"/>
        <v>#REF!</v>
      </c>
      <c r="N140" s="18" t="e">
        <f t="shared" si="39"/>
        <v>#REF!</v>
      </c>
      <c r="O140" s="18" t="e">
        <f t="shared" si="40"/>
        <v>#REF!</v>
      </c>
      <c r="P140" s="2"/>
      <c r="Q140" s="25">
        <v>157000000</v>
      </c>
      <c r="R140" s="23" t="e">
        <f>+H140-Q140</f>
        <v>#REF!</v>
      </c>
      <c r="S140" s="25">
        <v>157000000</v>
      </c>
      <c r="T140" s="50" t="e">
        <f>+I140-S140</f>
        <v>#REF!</v>
      </c>
      <c r="U140" s="25">
        <v>157000000</v>
      </c>
      <c r="V140" s="50" t="e">
        <f>+J140-U140</f>
        <v>#REF!</v>
      </c>
    </row>
    <row r="141" spans="1:22" s="47" customFormat="1">
      <c r="A141" s="42" t="str">
        <f>+B141&amp;C141</f>
        <v>A 3-2-1-111</v>
      </c>
      <c r="B141" s="43" t="s">
        <v>299</v>
      </c>
      <c r="C141" s="44">
        <v>11</v>
      </c>
      <c r="D141" s="45" t="s">
        <v>384</v>
      </c>
      <c r="E141" s="25">
        <v>326000000</v>
      </c>
      <c r="F141" s="25"/>
      <c r="G141" s="25">
        <v>326000000</v>
      </c>
      <c r="H141" s="18" t="e">
        <f>+#REF!</f>
        <v>#REF!</v>
      </c>
      <c r="I141" s="25" t="e">
        <f>SUM(#REF!)</f>
        <v>#REF!</v>
      </c>
      <c r="J141" s="25" t="e">
        <f>SUM(#REF!)</f>
        <v>#REF!</v>
      </c>
      <c r="K141" s="25" t="e">
        <f>SUM(#REF!)</f>
        <v>#REF!</v>
      </c>
      <c r="L141" s="61" t="e">
        <f t="shared" si="37"/>
        <v>#REF!</v>
      </c>
      <c r="M141" s="61" t="e">
        <f t="shared" si="38"/>
        <v>#REF!</v>
      </c>
      <c r="N141" s="61" t="e">
        <f t="shared" si="39"/>
        <v>#REF!</v>
      </c>
      <c r="O141" s="61" t="e">
        <f t="shared" si="40"/>
        <v>#REF!</v>
      </c>
      <c r="P141" s="2"/>
      <c r="Q141" s="25">
        <v>325439660</v>
      </c>
      <c r="R141" s="23" t="e">
        <f>+H141-Q141</f>
        <v>#REF!</v>
      </c>
      <c r="S141" s="25">
        <v>325439660</v>
      </c>
      <c r="T141" s="50" t="e">
        <f>+I141-S141</f>
        <v>#REF!</v>
      </c>
      <c r="U141" s="25">
        <v>325439660</v>
      </c>
      <c r="V141" s="50" t="e">
        <f>+J141-U141</f>
        <v>#REF!</v>
      </c>
    </row>
    <row r="142" spans="1:22" s="47" customFormat="1">
      <c r="A142" s="42"/>
      <c r="B142" s="43" t="s">
        <v>184</v>
      </c>
      <c r="C142" s="44"/>
      <c r="D142" s="49" t="s">
        <v>185</v>
      </c>
      <c r="E142" s="46">
        <f>+E143</f>
        <v>579000000</v>
      </c>
      <c r="F142" s="46"/>
      <c r="G142" s="46">
        <f t="shared" ref="G142:I143" si="41">+G143</f>
        <v>579000000</v>
      </c>
      <c r="H142" s="18" t="e">
        <f>+#REF!</f>
        <v>#REF!</v>
      </c>
      <c r="I142" s="46" t="e">
        <f t="shared" si="41"/>
        <v>#REF!</v>
      </c>
      <c r="J142" s="46" t="e">
        <f>+J143</f>
        <v>#REF!</v>
      </c>
      <c r="K142" s="46" t="e">
        <f>+K143</f>
        <v>#REF!</v>
      </c>
      <c r="L142" s="18" t="e">
        <f t="shared" si="37"/>
        <v>#REF!</v>
      </c>
      <c r="M142" s="18" t="e">
        <f t="shared" si="38"/>
        <v>#REF!</v>
      </c>
      <c r="N142" s="18" t="e">
        <f t="shared" si="39"/>
        <v>#REF!</v>
      </c>
      <c r="O142" s="18" t="e">
        <f t="shared" si="40"/>
        <v>#REF!</v>
      </c>
      <c r="P142" s="2"/>
      <c r="Q142" s="46">
        <f>+Q143</f>
        <v>574515934</v>
      </c>
      <c r="S142" s="46">
        <f>+S143</f>
        <v>574515934</v>
      </c>
      <c r="U142" s="46">
        <f>+U143</f>
        <v>574515934</v>
      </c>
    </row>
    <row r="143" spans="1:22" s="47" customFormat="1">
      <c r="A143" s="42"/>
      <c r="B143" s="51" t="s">
        <v>186</v>
      </c>
      <c r="C143" s="17"/>
      <c r="D143" s="49" t="s">
        <v>187</v>
      </c>
      <c r="E143" s="46">
        <f>+E144</f>
        <v>579000000</v>
      </c>
      <c r="F143" s="46"/>
      <c r="G143" s="46">
        <f t="shared" si="41"/>
        <v>579000000</v>
      </c>
      <c r="H143" s="18" t="e">
        <f>+#REF!</f>
        <v>#REF!</v>
      </c>
      <c r="I143" s="46" t="e">
        <f t="shared" si="41"/>
        <v>#REF!</v>
      </c>
      <c r="J143" s="46" t="e">
        <f>+J144</f>
        <v>#REF!</v>
      </c>
      <c r="K143" s="46" t="e">
        <f>+K144</f>
        <v>#REF!</v>
      </c>
      <c r="L143" s="18" t="e">
        <f t="shared" si="37"/>
        <v>#REF!</v>
      </c>
      <c r="M143" s="18" t="e">
        <f t="shared" si="38"/>
        <v>#REF!</v>
      </c>
      <c r="N143" s="18" t="e">
        <f t="shared" si="39"/>
        <v>#REF!</v>
      </c>
      <c r="O143" s="18" t="e">
        <f t="shared" si="40"/>
        <v>#REF!</v>
      </c>
      <c r="P143" s="2"/>
      <c r="Q143" s="46">
        <f>+Q144</f>
        <v>574515934</v>
      </c>
      <c r="S143" s="46">
        <f>+S144</f>
        <v>574515934</v>
      </c>
      <c r="U143" s="46">
        <f>+U144</f>
        <v>574515934</v>
      </c>
    </row>
    <row r="144" spans="1:22" s="47" customFormat="1">
      <c r="A144" s="42" t="str">
        <f>+B144&amp;C144</f>
        <v>A 3-5-3-4410</v>
      </c>
      <c r="B144" s="43" t="s">
        <v>90</v>
      </c>
      <c r="C144" s="44">
        <v>10</v>
      </c>
      <c r="D144" s="45" t="s">
        <v>385</v>
      </c>
      <c r="E144" s="25">
        <v>579000000</v>
      </c>
      <c r="F144" s="25"/>
      <c r="G144" s="25">
        <v>579000000</v>
      </c>
      <c r="H144" s="18" t="e">
        <f>+#REF!</f>
        <v>#REF!</v>
      </c>
      <c r="I144" s="25" t="e">
        <f>SUM(#REF!)</f>
        <v>#REF!</v>
      </c>
      <c r="J144" s="25" t="e">
        <f>SUM(#REF!)</f>
        <v>#REF!</v>
      </c>
      <c r="K144" s="25" t="e">
        <f>SUM(#REF!)</f>
        <v>#REF!</v>
      </c>
      <c r="L144" s="61" t="e">
        <f t="shared" si="37"/>
        <v>#REF!</v>
      </c>
      <c r="M144" s="61" t="e">
        <f t="shared" si="38"/>
        <v>#REF!</v>
      </c>
      <c r="N144" s="61" t="e">
        <f t="shared" si="39"/>
        <v>#REF!</v>
      </c>
      <c r="O144" s="61" t="e">
        <f t="shared" si="40"/>
        <v>#REF!</v>
      </c>
      <c r="P144" s="2"/>
      <c r="Q144" s="25">
        <v>574515934</v>
      </c>
      <c r="R144" s="23" t="e">
        <f>+H144-Q144</f>
        <v>#REF!</v>
      </c>
      <c r="S144" s="25">
        <v>574515934</v>
      </c>
      <c r="T144" s="50" t="e">
        <f>+I144-S144</f>
        <v>#REF!</v>
      </c>
      <c r="U144" s="25">
        <v>574515934</v>
      </c>
      <c r="V144" s="50" t="e">
        <f>+J144-U144</f>
        <v>#REF!</v>
      </c>
    </row>
    <row r="145" spans="1:22" s="47" customFormat="1">
      <c r="A145" s="42"/>
      <c r="B145" s="43" t="s">
        <v>188</v>
      </c>
      <c r="C145" s="44"/>
      <c r="D145" s="49" t="s">
        <v>189</v>
      </c>
      <c r="E145" s="46">
        <f>+E146+E149</f>
        <v>231437000000</v>
      </c>
      <c r="F145" s="46"/>
      <c r="G145" s="46">
        <f>+G146+G149</f>
        <v>197594352000</v>
      </c>
      <c r="H145" s="18" t="e">
        <f>+#REF!</f>
        <v>#REF!</v>
      </c>
      <c r="I145" s="46" t="e">
        <f>+I146+I149</f>
        <v>#REF!</v>
      </c>
      <c r="J145" s="46" t="e">
        <f>+J146+J149</f>
        <v>#REF!</v>
      </c>
      <c r="K145" s="46" t="e">
        <f>+K146+K149</f>
        <v>#REF!</v>
      </c>
      <c r="L145" s="18" t="e">
        <f t="shared" si="37"/>
        <v>#REF!</v>
      </c>
      <c r="M145" s="18" t="e">
        <f t="shared" si="38"/>
        <v>#REF!</v>
      </c>
      <c r="N145" s="18" t="e">
        <f t="shared" si="39"/>
        <v>#REF!</v>
      </c>
      <c r="O145" s="18" t="e">
        <f t="shared" si="40"/>
        <v>#REF!</v>
      </c>
      <c r="P145" s="2"/>
      <c r="Q145" s="46">
        <f>+Q146+Q149</f>
        <v>189902737959</v>
      </c>
      <c r="S145" s="46">
        <f>+S146+S149</f>
        <v>184680593198</v>
      </c>
      <c r="U145" s="46">
        <f>+U146+U149</f>
        <v>165292824732</v>
      </c>
    </row>
    <row r="146" spans="1:22" s="47" customFormat="1">
      <c r="A146" s="42"/>
      <c r="B146" s="43" t="s">
        <v>190</v>
      </c>
      <c r="C146" s="44"/>
      <c r="D146" s="45" t="s">
        <v>446</v>
      </c>
      <c r="E146" s="25">
        <f>+E147+E148</f>
        <v>74000000</v>
      </c>
      <c r="F146" s="25"/>
      <c r="G146" s="25">
        <f>+G147+G148</f>
        <v>74000000</v>
      </c>
      <c r="H146" s="18" t="e">
        <f>+#REF!</f>
        <v>#REF!</v>
      </c>
      <c r="I146" s="25" t="e">
        <f>+I147+I148</f>
        <v>#REF!</v>
      </c>
      <c r="J146" s="25" t="e">
        <f>+J147+J148</f>
        <v>#REF!</v>
      </c>
      <c r="K146" s="25" t="e">
        <f>+K147+K148</f>
        <v>#REF!</v>
      </c>
      <c r="L146" s="18" t="e">
        <f t="shared" si="37"/>
        <v>#REF!</v>
      </c>
      <c r="M146" s="18" t="e">
        <f t="shared" si="38"/>
        <v>#REF!</v>
      </c>
      <c r="N146" s="18" t="e">
        <f t="shared" si="39"/>
        <v>#REF!</v>
      </c>
      <c r="O146" s="18" t="e">
        <f t="shared" si="40"/>
        <v>#REF!</v>
      </c>
      <c r="P146" s="2"/>
      <c r="Q146" s="25">
        <f>+Q147+Q148</f>
        <v>74000000</v>
      </c>
      <c r="S146" s="25">
        <f>+S147+S148</f>
        <v>22378282</v>
      </c>
      <c r="U146" s="25">
        <f>+U147+U148</f>
        <v>22378282</v>
      </c>
    </row>
    <row r="147" spans="1:22" s="47" customFormat="1" ht="12.75" customHeight="1">
      <c r="A147" s="42" t="str">
        <f t="shared" ref="A147:A169" si="42">+B147&amp;C147</f>
        <v>A 3-6-1-110</v>
      </c>
      <c r="B147" s="43" t="s">
        <v>300</v>
      </c>
      <c r="C147" s="44">
        <v>10</v>
      </c>
      <c r="D147" s="45" t="s">
        <v>446</v>
      </c>
      <c r="E147" s="25">
        <v>74000000</v>
      </c>
      <c r="F147" s="25"/>
      <c r="G147" s="25">
        <v>74000000</v>
      </c>
      <c r="H147" s="18" t="e">
        <f>+#REF!</f>
        <v>#REF!</v>
      </c>
      <c r="I147" s="25" t="e">
        <f>SUM(#REF!)</f>
        <v>#REF!</v>
      </c>
      <c r="J147" s="25" t="e">
        <f>SUM(#REF!)</f>
        <v>#REF!</v>
      </c>
      <c r="K147" s="25" t="e">
        <f>SUM(#REF!)</f>
        <v>#REF!</v>
      </c>
      <c r="L147" s="61" t="e">
        <f t="shared" si="37"/>
        <v>#REF!</v>
      </c>
      <c r="M147" s="61" t="e">
        <f t="shared" si="38"/>
        <v>#REF!</v>
      </c>
      <c r="N147" s="61" t="e">
        <f t="shared" si="39"/>
        <v>#REF!</v>
      </c>
      <c r="O147" s="61" t="e">
        <f t="shared" si="40"/>
        <v>#REF!</v>
      </c>
      <c r="P147" s="2"/>
      <c r="Q147" s="25">
        <v>74000000</v>
      </c>
      <c r="R147" s="23" t="e">
        <f>+H147-Q147</f>
        <v>#REF!</v>
      </c>
      <c r="S147" s="25">
        <v>22378282</v>
      </c>
      <c r="T147" s="50" t="e">
        <f>+I147-S147</f>
        <v>#REF!</v>
      </c>
      <c r="U147" s="25">
        <v>22378282</v>
      </c>
      <c r="V147" s="50" t="e">
        <f>+J147-U147</f>
        <v>#REF!</v>
      </c>
    </row>
    <row r="148" spans="1:22" s="47" customFormat="1" ht="11.25" customHeight="1">
      <c r="A148" s="42" t="str">
        <f t="shared" si="42"/>
        <v>A 3-6-1-111</v>
      </c>
      <c r="B148" s="43" t="s">
        <v>300</v>
      </c>
      <c r="C148" s="44">
        <v>11</v>
      </c>
      <c r="D148" s="45" t="s">
        <v>446</v>
      </c>
      <c r="E148" s="25">
        <v>0</v>
      </c>
      <c r="F148" s="25"/>
      <c r="G148" s="25">
        <v>0</v>
      </c>
      <c r="H148" s="18" t="e">
        <f>+#REF!</f>
        <v>#REF!</v>
      </c>
      <c r="I148" s="25" t="e">
        <f>SUM(#REF!)</f>
        <v>#REF!</v>
      </c>
      <c r="J148" s="25" t="e">
        <f>SUM(#REF!)</f>
        <v>#REF!</v>
      </c>
      <c r="K148" s="25" t="e">
        <f>SUM(#REF!)</f>
        <v>#REF!</v>
      </c>
      <c r="L148" s="61" t="e">
        <f t="shared" si="37"/>
        <v>#REF!</v>
      </c>
      <c r="M148" s="61" t="e">
        <f t="shared" si="38"/>
        <v>#REF!</v>
      </c>
      <c r="N148" s="61" t="e">
        <f t="shared" si="39"/>
        <v>#REF!</v>
      </c>
      <c r="O148" s="61" t="e">
        <f t="shared" si="40"/>
        <v>#REF!</v>
      </c>
      <c r="P148" s="2"/>
      <c r="Q148" s="25">
        <v>0</v>
      </c>
      <c r="R148" s="23" t="e">
        <f>+H148-Q148</f>
        <v>#REF!</v>
      </c>
      <c r="S148" s="25">
        <v>0</v>
      </c>
      <c r="T148" s="50" t="e">
        <f>+I148-S148</f>
        <v>#REF!</v>
      </c>
      <c r="U148" s="25">
        <v>0</v>
      </c>
      <c r="V148" s="50" t="e">
        <f>+J148-U148</f>
        <v>#REF!</v>
      </c>
    </row>
    <row r="149" spans="1:22" s="47" customFormat="1" ht="11.25" customHeight="1">
      <c r="A149" s="42"/>
      <c r="B149" s="43" t="s">
        <v>191</v>
      </c>
      <c r="C149" s="44"/>
      <c r="D149" s="49" t="s">
        <v>192</v>
      </c>
      <c r="E149" s="46">
        <f>SUM(E150:E156)</f>
        <v>231363000000</v>
      </c>
      <c r="F149" s="46"/>
      <c r="G149" s="46">
        <f>SUM(G150:G156)</f>
        <v>197520352000</v>
      </c>
      <c r="H149" s="18" t="e">
        <f>+#REF!</f>
        <v>#REF!</v>
      </c>
      <c r="I149" s="46" t="e">
        <f>SUM(I150:I156)</f>
        <v>#REF!</v>
      </c>
      <c r="J149" s="46" t="e">
        <f>SUM(J150:J156)</f>
        <v>#REF!</v>
      </c>
      <c r="K149" s="46" t="e">
        <f>SUM(K150:K156)</f>
        <v>#REF!</v>
      </c>
      <c r="L149" s="18" t="e">
        <f t="shared" si="37"/>
        <v>#REF!</v>
      </c>
      <c r="M149" s="18" t="e">
        <f t="shared" si="38"/>
        <v>#REF!</v>
      </c>
      <c r="N149" s="18" t="e">
        <f t="shared" si="39"/>
        <v>#REF!</v>
      </c>
      <c r="O149" s="18" t="e">
        <f t="shared" si="40"/>
        <v>#REF!</v>
      </c>
      <c r="P149" s="56"/>
      <c r="Q149" s="46">
        <f>SUM(Q150:Q156)</f>
        <v>189828737959</v>
      </c>
      <c r="S149" s="46">
        <f>SUM(S150:S156)</f>
        <v>184658214916</v>
      </c>
      <c r="U149" s="46">
        <f>SUM(U150:U156)</f>
        <v>165270446450</v>
      </c>
    </row>
    <row r="150" spans="1:22" s="47" customFormat="1">
      <c r="A150" s="42" t="str">
        <f t="shared" si="42"/>
        <v>A 3-6-3-410</v>
      </c>
      <c r="B150" s="43" t="s">
        <v>301</v>
      </c>
      <c r="C150" s="44">
        <v>10</v>
      </c>
      <c r="D150" s="45" t="s">
        <v>438</v>
      </c>
      <c r="E150" s="25">
        <v>418000000</v>
      </c>
      <c r="F150" s="25"/>
      <c r="G150" s="25">
        <v>418000000</v>
      </c>
      <c r="H150" s="18" t="e">
        <f>+#REF!</f>
        <v>#REF!</v>
      </c>
      <c r="I150" s="25" t="e">
        <f>SUM(#REF!)</f>
        <v>#REF!</v>
      </c>
      <c r="J150" s="25" t="e">
        <f>SUM(#REF!)</f>
        <v>#REF!</v>
      </c>
      <c r="K150" s="25" t="e">
        <f>SUM(#REF!)</f>
        <v>#REF!</v>
      </c>
      <c r="L150" s="61" t="e">
        <f t="shared" si="37"/>
        <v>#REF!</v>
      </c>
      <c r="M150" s="61" t="e">
        <f t="shared" si="38"/>
        <v>#REF!</v>
      </c>
      <c r="N150" s="61" t="e">
        <f t="shared" si="39"/>
        <v>#REF!</v>
      </c>
      <c r="O150" s="61" t="e">
        <f t="shared" si="40"/>
        <v>#REF!</v>
      </c>
      <c r="P150" s="56"/>
      <c r="Q150" s="25">
        <v>394551779</v>
      </c>
      <c r="R150" s="23" t="e">
        <f t="shared" ref="R150:R156" si="43">+H150-Q150</f>
        <v>#REF!</v>
      </c>
      <c r="S150" s="25">
        <v>367447225</v>
      </c>
      <c r="T150" s="50" t="e">
        <f t="shared" ref="T150:T156" si="44">+I150-S150</f>
        <v>#REF!</v>
      </c>
      <c r="U150" s="25">
        <v>361608365</v>
      </c>
      <c r="V150" s="50" t="e">
        <f t="shared" ref="V150:V156" si="45">+J150-U150</f>
        <v>#REF!</v>
      </c>
    </row>
    <row r="151" spans="1:22" s="47" customFormat="1">
      <c r="A151" s="42" t="str">
        <f t="shared" si="42"/>
        <v>A 3-6-3-710</v>
      </c>
      <c r="B151" s="43" t="s">
        <v>302</v>
      </c>
      <c r="C151" s="44">
        <v>10</v>
      </c>
      <c r="D151" s="45" t="s">
        <v>407</v>
      </c>
      <c r="E151" s="25">
        <v>175342000000</v>
      </c>
      <c r="F151" s="25"/>
      <c r="G151" s="25">
        <v>162037016667</v>
      </c>
      <c r="H151" s="18" t="e">
        <f>+#REF!</f>
        <v>#REF!</v>
      </c>
      <c r="I151" s="25" t="e">
        <f>SUM(#REF!)</f>
        <v>#REF!</v>
      </c>
      <c r="J151" s="25" t="e">
        <f>SUM(#REF!)</f>
        <v>#REF!</v>
      </c>
      <c r="K151" s="25" t="e">
        <f>SUM(#REF!)</f>
        <v>#REF!</v>
      </c>
      <c r="L151" s="61" t="e">
        <f t="shared" si="37"/>
        <v>#REF!</v>
      </c>
      <c r="M151" s="61" t="e">
        <f t="shared" si="38"/>
        <v>#REF!</v>
      </c>
      <c r="N151" s="61" t="e">
        <f t="shared" si="39"/>
        <v>#REF!</v>
      </c>
      <c r="O151" s="61" t="e">
        <f t="shared" si="40"/>
        <v>#REF!</v>
      </c>
      <c r="P151" s="26"/>
      <c r="Q151" s="25">
        <v>161496753343</v>
      </c>
      <c r="R151" s="23" t="e">
        <f t="shared" si="43"/>
        <v>#REF!</v>
      </c>
      <c r="S151" s="25">
        <v>156427484392</v>
      </c>
      <c r="T151" s="50" t="e">
        <f t="shared" si="44"/>
        <v>#REF!</v>
      </c>
      <c r="U151" s="25">
        <v>140000780063</v>
      </c>
      <c r="V151" s="50" t="e">
        <f t="shared" si="45"/>
        <v>#REF!</v>
      </c>
    </row>
    <row r="152" spans="1:22" s="47" customFormat="1">
      <c r="A152" s="42" t="str">
        <f>+B152&amp;C152</f>
        <v>A 3-6-3-1111</v>
      </c>
      <c r="B152" s="43" t="s">
        <v>303</v>
      </c>
      <c r="C152" s="44">
        <v>11</v>
      </c>
      <c r="D152" s="45" t="s">
        <v>439</v>
      </c>
      <c r="E152" s="25"/>
      <c r="F152" s="25"/>
      <c r="G152" s="25">
        <v>18000000000</v>
      </c>
      <c r="H152" s="18" t="e">
        <f>+#REF!</f>
        <v>#REF!</v>
      </c>
      <c r="I152" s="25" t="e">
        <f>SUM(#REF!)</f>
        <v>#REF!</v>
      </c>
      <c r="J152" s="25" t="e">
        <f>SUM(#REF!)</f>
        <v>#REF!</v>
      </c>
      <c r="K152" s="25" t="e">
        <f>SUM(#REF!)</f>
        <v>#REF!</v>
      </c>
      <c r="L152" s="61" t="e">
        <f t="shared" si="37"/>
        <v>#REF!</v>
      </c>
      <c r="M152" s="61" t="e">
        <f t="shared" si="38"/>
        <v>#REF!</v>
      </c>
      <c r="N152" s="61" t="e">
        <f t="shared" si="39"/>
        <v>#REF!</v>
      </c>
      <c r="O152" s="61" t="e">
        <f t="shared" si="40"/>
        <v>#REF!</v>
      </c>
      <c r="P152" s="26"/>
      <c r="Q152" s="25">
        <v>18000000000</v>
      </c>
      <c r="R152" s="23" t="e">
        <f t="shared" si="43"/>
        <v>#REF!</v>
      </c>
      <c r="S152" s="25">
        <v>17977047354</v>
      </c>
      <c r="T152" s="50" t="e">
        <f t="shared" si="44"/>
        <v>#REF!</v>
      </c>
      <c r="U152" s="25">
        <v>15053001323</v>
      </c>
      <c r="V152" s="50" t="e">
        <f t="shared" si="45"/>
        <v>#REF!</v>
      </c>
    </row>
    <row r="153" spans="1:22" s="47" customFormat="1">
      <c r="A153" s="42" t="str">
        <f t="shared" si="42"/>
        <v>A 3-6-3-1116</v>
      </c>
      <c r="B153" s="43" t="s">
        <v>303</v>
      </c>
      <c r="C153" s="44">
        <v>16</v>
      </c>
      <c r="D153" s="45" t="s">
        <v>439</v>
      </c>
      <c r="E153" s="25">
        <v>10000000000</v>
      </c>
      <c r="F153" s="25"/>
      <c r="G153" s="25">
        <v>10000000000</v>
      </c>
      <c r="H153" s="18" t="e">
        <f>+#REF!</f>
        <v>#REF!</v>
      </c>
      <c r="I153" s="25" t="e">
        <f>SUM(#REF!)</f>
        <v>#REF!</v>
      </c>
      <c r="J153" s="25" t="e">
        <f>SUM(#REF!)</f>
        <v>#REF!</v>
      </c>
      <c r="K153" s="25" t="e">
        <f>SUM(#REF!)</f>
        <v>#REF!</v>
      </c>
      <c r="L153" s="61" t="e">
        <f t="shared" si="37"/>
        <v>#REF!</v>
      </c>
      <c r="M153" s="61" t="e">
        <f t="shared" si="38"/>
        <v>#REF!</v>
      </c>
      <c r="N153" s="61" t="e">
        <f t="shared" si="39"/>
        <v>#REF!</v>
      </c>
      <c r="O153" s="61" t="e">
        <f t="shared" si="40"/>
        <v>#REF!</v>
      </c>
      <c r="P153" s="26"/>
      <c r="Q153" s="25">
        <v>9932449504</v>
      </c>
      <c r="R153" s="23" t="e">
        <f t="shared" si="43"/>
        <v>#REF!</v>
      </c>
      <c r="S153" s="25">
        <v>9881252612</v>
      </c>
      <c r="T153" s="50" t="e">
        <f t="shared" si="44"/>
        <v>#REF!</v>
      </c>
      <c r="U153" s="25">
        <v>9850073366</v>
      </c>
      <c r="V153" s="50" t="e">
        <f t="shared" si="45"/>
        <v>#REF!</v>
      </c>
    </row>
    <row r="154" spans="1:22" s="47" customFormat="1">
      <c r="A154" s="42" t="str">
        <f t="shared" si="42"/>
        <v>A 3-6-3-2110</v>
      </c>
      <c r="B154" s="43" t="s">
        <v>91</v>
      </c>
      <c r="C154" s="44">
        <v>10</v>
      </c>
      <c r="D154" s="45" t="s">
        <v>189</v>
      </c>
      <c r="E154" s="25">
        <v>44887000000</v>
      </c>
      <c r="F154" s="25"/>
      <c r="G154" s="25">
        <v>6344352000</v>
      </c>
      <c r="H154" s="18" t="e">
        <f>+#REF!</f>
        <v>#REF!</v>
      </c>
      <c r="I154" s="25" t="e">
        <f>SUM(#REF!)</f>
        <v>#REF!</v>
      </c>
      <c r="J154" s="25" t="e">
        <f>SUM(#REF!)</f>
        <v>#REF!</v>
      </c>
      <c r="K154" s="25" t="e">
        <f>SUM(#REF!)</f>
        <v>#REF!</v>
      </c>
      <c r="L154" s="61" t="e">
        <f t="shared" si="37"/>
        <v>#REF!</v>
      </c>
      <c r="M154" s="61" t="e">
        <f t="shared" si="38"/>
        <v>#REF!</v>
      </c>
      <c r="N154" s="61" t="e">
        <f t="shared" si="39"/>
        <v>#REF!</v>
      </c>
      <c r="O154" s="61" t="e">
        <f t="shared" si="40"/>
        <v>#REF!</v>
      </c>
      <c r="P154" s="2"/>
      <c r="Q154" s="25">
        <v>0</v>
      </c>
      <c r="R154" s="23" t="e">
        <f t="shared" si="43"/>
        <v>#REF!</v>
      </c>
      <c r="S154" s="25">
        <v>0</v>
      </c>
      <c r="T154" s="50" t="e">
        <f t="shared" si="44"/>
        <v>#REF!</v>
      </c>
      <c r="U154" s="25">
        <v>0</v>
      </c>
      <c r="V154" s="50" t="e">
        <f t="shared" si="45"/>
        <v>#REF!</v>
      </c>
    </row>
    <row r="155" spans="1:22" s="47" customFormat="1">
      <c r="A155" s="42" t="str">
        <f t="shared" si="42"/>
        <v>A 3-6-3-6616</v>
      </c>
      <c r="B155" s="43" t="s">
        <v>92</v>
      </c>
      <c r="C155" s="44">
        <v>16</v>
      </c>
      <c r="D155" s="45" t="s">
        <v>440</v>
      </c>
      <c r="E155" s="25">
        <v>716000000</v>
      </c>
      <c r="F155" s="25"/>
      <c r="G155" s="25">
        <v>716000000</v>
      </c>
      <c r="H155" s="18" t="e">
        <f>+#REF!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61" t="e">
        <f t="shared" si="37"/>
        <v>#REF!</v>
      </c>
      <c r="M155" s="61" t="e">
        <f t="shared" si="38"/>
        <v>#REF!</v>
      </c>
      <c r="N155" s="61" t="e">
        <f t="shared" si="39"/>
        <v>#REF!</v>
      </c>
      <c r="O155" s="61" t="e">
        <f t="shared" si="40"/>
        <v>#REF!</v>
      </c>
      <c r="P155" s="2"/>
      <c r="Q155" s="25">
        <v>0</v>
      </c>
      <c r="R155" s="23" t="e">
        <f t="shared" si="43"/>
        <v>#REF!</v>
      </c>
      <c r="S155" s="25">
        <v>0</v>
      </c>
      <c r="T155" s="50" t="e">
        <f t="shared" si="44"/>
        <v>#REF!</v>
      </c>
      <c r="U155" s="25">
        <v>0</v>
      </c>
      <c r="V155" s="50" t="e">
        <f t="shared" si="45"/>
        <v>#REF!</v>
      </c>
    </row>
    <row r="156" spans="1:22" s="47" customFormat="1">
      <c r="A156" s="42" t="str">
        <f t="shared" si="42"/>
        <v>A 3-6-3-99910</v>
      </c>
      <c r="B156" s="43" t="s">
        <v>93</v>
      </c>
      <c r="C156" s="44">
        <v>10</v>
      </c>
      <c r="D156" s="49" t="s">
        <v>441</v>
      </c>
      <c r="E156" s="46">
        <v>0</v>
      </c>
      <c r="F156" s="46"/>
      <c r="G156" s="25">
        <v>4983333</v>
      </c>
      <c r="H156" s="18" t="e">
        <f>+#REF!</f>
        <v>#REF!</v>
      </c>
      <c r="I156" s="46" t="e">
        <f>SUM(#REF!)</f>
        <v>#REF!</v>
      </c>
      <c r="J156" s="46" t="e">
        <f>SUM(#REF!)</f>
        <v>#REF!</v>
      </c>
      <c r="K156" s="46" t="e">
        <f>SUM(#REF!)</f>
        <v>#REF!</v>
      </c>
      <c r="L156" s="18" t="e">
        <f t="shared" si="37"/>
        <v>#REF!</v>
      </c>
      <c r="M156" s="18" t="e">
        <f t="shared" si="38"/>
        <v>#REF!</v>
      </c>
      <c r="N156" s="18" t="e">
        <f t="shared" si="39"/>
        <v>#REF!</v>
      </c>
      <c r="O156" s="18" t="e">
        <f t="shared" si="40"/>
        <v>#REF!</v>
      </c>
      <c r="P156" s="2"/>
      <c r="Q156" s="25">
        <v>4983333</v>
      </c>
      <c r="R156" s="23" t="e">
        <f t="shared" si="43"/>
        <v>#REF!</v>
      </c>
      <c r="S156" s="25">
        <v>4983333</v>
      </c>
      <c r="T156" s="50" t="e">
        <f t="shared" si="44"/>
        <v>#REF!</v>
      </c>
      <c r="U156" s="25">
        <v>4983333</v>
      </c>
      <c r="V156" s="50" t="e">
        <f t="shared" si="45"/>
        <v>#REF!</v>
      </c>
    </row>
    <row r="157" spans="1:22" s="47" customFormat="1">
      <c r="A157" s="42"/>
      <c r="B157" s="43"/>
      <c r="C157" s="44"/>
      <c r="D157" s="49"/>
      <c r="E157" s="46"/>
      <c r="F157" s="46"/>
      <c r="G157" s="46"/>
      <c r="H157" s="18" t="e">
        <f>+#REF!</f>
        <v>#REF!</v>
      </c>
      <c r="I157" s="46"/>
      <c r="J157" s="46"/>
      <c r="K157" s="46"/>
      <c r="L157" s="25"/>
      <c r="M157" s="25"/>
      <c r="N157" s="25"/>
      <c r="O157" s="25"/>
      <c r="P157" s="2"/>
      <c r="Q157" s="46"/>
      <c r="S157" s="46"/>
      <c r="U157" s="46"/>
    </row>
    <row r="158" spans="1:22" s="47" customFormat="1">
      <c r="A158" s="42"/>
      <c r="B158" s="43"/>
      <c r="C158" s="44"/>
      <c r="D158" s="41" t="s">
        <v>437</v>
      </c>
      <c r="E158" s="46">
        <f>SUM(E159:E169)</f>
        <v>29821000000</v>
      </c>
      <c r="F158" s="46"/>
      <c r="G158" s="46">
        <f>SUM(G159:G169)</f>
        <v>29821000000</v>
      </c>
      <c r="H158" s="18" t="e">
        <f>+#REF!</f>
        <v>#REF!</v>
      </c>
      <c r="I158" s="46" t="e">
        <f t="shared" ref="I158:O158" si="46">SUM(I159:I169)</f>
        <v>#REF!</v>
      </c>
      <c r="J158" s="46" t="e">
        <f t="shared" si="46"/>
        <v>#REF!</v>
      </c>
      <c r="K158" s="46" t="e">
        <f t="shared" si="46"/>
        <v>#REF!</v>
      </c>
      <c r="L158" s="46" t="e">
        <f t="shared" si="46"/>
        <v>#REF!</v>
      </c>
      <c r="M158" s="46" t="e">
        <f t="shared" si="46"/>
        <v>#REF!</v>
      </c>
      <c r="N158" s="46" t="e">
        <f t="shared" si="46"/>
        <v>#REF!</v>
      </c>
      <c r="O158" s="46" t="e">
        <f t="shared" si="46"/>
        <v>#REF!</v>
      </c>
      <c r="P158" s="2"/>
      <c r="Q158" s="46">
        <f>SUM(Q159:Q169)</f>
        <v>29021266284</v>
      </c>
      <c r="S158" s="46">
        <f>SUM(S159:S169)</f>
        <v>28489377765</v>
      </c>
      <c r="U158" s="46">
        <f>SUM(U159:U169)</f>
        <v>28216497864</v>
      </c>
    </row>
    <row r="159" spans="1:22" s="47" customFormat="1">
      <c r="A159" s="42" t="str">
        <f t="shared" si="42"/>
        <v>C 122-800-210</v>
      </c>
      <c r="B159" s="43" t="s">
        <v>95</v>
      </c>
      <c r="C159" s="44">
        <v>10</v>
      </c>
      <c r="D159" s="45" t="s">
        <v>445</v>
      </c>
      <c r="E159" s="25">
        <v>16000000000</v>
      </c>
      <c r="F159" s="25"/>
      <c r="G159" s="25">
        <v>16000000000</v>
      </c>
      <c r="H159" s="18" t="e">
        <f>+#REF!</f>
        <v>#REF!</v>
      </c>
      <c r="I159" s="25" t="e">
        <f>SUM(#REF!)</f>
        <v>#REF!</v>
      </c>
      <c r="J159" s="25" t="e">
        <f>SUM(#REF!)</f>
        <v>#REF!</v>
      </c>
      <c r="K159" s="25" t="e">
        <f>SUM(#REF!)</f>
        <v>#REF!</v>
      </c>
      <c r="L159" s="61" t="e">
        <f t="shared" ref="L159:O160" si="47">+G159-H159</f>
        <v>#REF!</v>
      </c>
      <c r="M159" s="61" t="e">
        <f t="shared" si="47"/>
        <v>#REF!</v>
      </c>
      <c r="N159" s="61" t="e">
        <f t="shared" si="47"/>
        <v>#REF!</v>
      </c>
      <c r="O159" s="61" t="e">
        <f t="shared" si="47"/>
        <v>#REF!</v>
      </c>
      <c r="P159" s="2"/>
      <c r="Q159" s="25">
        <v>15378053100</v>
      </c>
      <c r="R159" s="23" t="e">
        <f>+H159-Q159</f>
        <v>#REF!</v>
      </c>
      <c r="S159" s="25">
        <v>15378053100</v>
      </c>
      <c r="T159" s="50" t="e">
        <f>+I159-S159</f>
        <v>#REF!</v>
      </c>
      <c r="U159" s="25">
        <v>15378053100</v>
      </c>
      <c r="V159" s="50" t="e">
        <f>+J159-U159</f>
        <v>#REF!</v>
      </c>
    </row>
    <row r="160" spans="1:22" s="47" customFormat="1">
      <c r="A160" s="42" t="str">
        <f t="shared" si="42"/>
        <v>C 310-800-210</v>
      </c>
      <c r="B160" s="43" t="s">
        <v>94</v>
      </c>
      <c r="C160" s="44">
        <v>10</v>
      </c>
      <c r="D160" s="45" t="s">
        <v>429</v>
      </c>
      <c r="E160" s="25">
        <v>1500000000</v>
      </c>
      <c r="F160" s="25"/>
      <c r="G160" s="25">
        <v>1494500000</v>
      </c>
      <c r="H160" s="18" t="e">
        <f>+#REF!</f>
        <v>#REF!</v>
      </c>
      <c r="I160" s="25" t="e">
        <f>SUM(#REF!)</f>
        <v>#REF!</v>
      </c>
      <c r="J160" s="25" t="e">
        <f>SUM(#REF!)</f>
        <v>#REF!</v>
      </c>
      <c r="K160" s="25" t="e">
        <f>SUM(#REF!)</f>
        <v>#REF!</v>
      </c>
      <c r="L160" s="61" t="e">
        <f t="shared" si="47"/>
        <v>#REF!</v>
      </c>
      <c r="M160" s="61" t="e">
        <f t="shared" si="47"/>
        <v>#REF!</v>
      </c>
      <c r="N160" s="61" t="e">
        <f t="shared" si="47"/>
        <v>#REF!</v>
      </c>
      <c r="O160" s="61" t="e">
        <f t="shared" si="47"/>
        <v>#REF!</v>
      </c>
      <c r="P160" s="2"/>
      <c r="Q160" s="25">
        <v>1479567381</v>
      </c>
      <c r="R160" s="23" t="e">
        <f>+H160-Q160</f>
        <v>#REF!</v>
      </c>
      <c r="S160" s="25">
        <v>1394283796</v>
      </c>
      <c r="T160" s="50" t="e">
        <f>+I160-S160</f>
        <v>#REF!</v>
      </c>
      <c r="U160" s="25">
        <v>1343278915</v>
      </c>
      <c r="V160" s="50" t="e">
        <f>+J160-U160</f>
        <v>#REF!</v>
      </c>
    </row>
    <row r="161" spans="1:22" s="47" customFormat="1">
      <c r="A161" s="42" t="str">
        <f t="shared" si="42"/>
        <v>C 310-800-310</v>
      </c>
      <c r="B161" s="43" t="s">
        <v>113</v>
      </c>
      <c r="C161" s="44">
        <v>10</v>
      </c>
      <c r="D161" s="45" t="s">
        <v>114</v>
      </c>
      <c r="E161" s="25">
        <v>0</v>
      </c>
      <c r="F161" s="25"/>
      <c r="G161" s="25">
        <v>5500000</v>
      </c>
      <c r="H161" s="18" t="e">
        <f>+#REF!</f>
        <v>#REF!</v>
      </c>
      <c r="I161" s="25"/>
      <c r="J161" s="25"/>
      <c r="K161" s="25"/>
      <c r="L161" s="61"/>
      <c r="M161" s="61"/>
      <c r="N161" s="61"/>
      <c r="O161" s="61"/>
      <c r="P161" s="2"/>
      <c r="Q161" s="25"/>
      <c r="R161" s="23"/>
      <c r="S161" s="25"/>
      <c r="T161" s="50"/>
      <c r="U161" s="25"/>
      <c r="V161" s="50"/>
    </row>
    <row r="162" spans="1:22" s="47" customFormat="1">
      <c r="A162" s="42" t="str">
        <f t="shared" si="42"/>
        <v>C 520-800-110</v>
      </c>
      <c r="B162" s="43" t="s">
        <v>96</v>
      </c>
      <c r="C162" s="44">
        <v>10</v>
      </c>
      <c r="D162" s="45" t="s">
        <v>430</v>
      </c>
      <c r="E162" s="25">
        <v>700000000</v>
      </c>
      <c r="F162" s="25"/>
      <c r="G162" s="25">
        <v>700000000</v>
      </c>
      <c r="H162" s="18" t="e">
        <f>+#REF!</f>
        <v>#REF!</v>
      </c>
      <c r="I162" s="25" t="e">
        <f>SUM(#REF!)</f>
        <v>#REF!</v>
      </c>
      <c r="J162" s="25" t="e">
        <f>SUM(#REF!)</f>
        <v>#REF!</v>
      </c>
      <c r="K162" s="25" t="e">
        <f>SUM(#REF!)</f>
        <v>#REF!</v>
      </c>
      <c r="L162" s="61" t="e">
        <f t="shared" ref="L162:O169" si="48">+G162-H162</f>
        <v>#REF!</v>
      </c>
      <c r="M162" s="61" t="e">
        <f t="shared" si="48"/>
        <v>#REF!</v>
      </c>
      <c r="N162" s="61" t="e">
        <f t="shared" si="48"/>
        <v>#REF!</v>
      </c>
      <c r="O162" s="61" t="e">
        <f t="shared" si="48"/>
        <v>#REF!</v>
      </c>
      <c r="P162" s="2"/>
      <c r="Q162" s="25">
        <v>662796047</v>
      </c>
      <c r="R162" s="23" t="e">
        <f t="shared" ref="R162:R169" si="49">+H162-Q162</f>
        <v>#REF!</v>
      </c>
      <c r="S162" s="25">
        <v>625797253</v>
      </c>
      <c r="T162" s="50" t="e">
        <f t="shared" ref="T162:T169" si="50">+I162-S162</f>
        <v>#REF!</v>
      </c>
      <c r="U162" s="25">
        <v>602711865</v>
      </c>
      <c r="V162" s="50" t="e">
        <f t="shared" ref="V162:V169" si="51">+J162-U162</f>
        <v>#REF!</v>
      </c>
    </row>
    <row r="163" spans="1:22" s="47" customFormat="1">
      <c r="A163" s="42" t="str">
        <f t="shared" si="42"/>
        <v>C 520-800-310</v>
      </c>
      <c r="B163" s="43" t="s">
        <v>97</v>
      </c>
      <c r="C163" s="44">
        <v>10</v>
      </c>
      <c r="D163" s="45" t="s">
        <v>442</v>
      </c>
      <c r="E163" s="25">
        <v>721000000</v>
      </c>
      <c r="F163" s="25"/>
      <c r="G163" s="25">
        <v>721000000</v>
      </c>
      <c r="H163" s="18" t="e">
        <f>+#REF!</f>
        <v>#REF!</v>
      </c>
      <c r="I163" s="25" t="e">
        <f>SUM(#REF!)</f>
        <v>#REF!</v>
      </c>
      <c r="J163" s="25" t="e">
        <f>SUM(#REF!)</f>
        <v>#REF!</v>
      </c>
      <c r="K163" s="25" t="e">
        <f>SUM(#REF!)</f>
        <v>#REF!</v>
      </c>
      <c r="L163" s="61" t="e">
        <f t="shared" si="48"/>
        <v>#REF!</v>
      </c>
      <c r="M163" s="61" t="e">
        <f t="shared" si="48"/>
        <v>#REF!</v>
      </c>
      <c r="N163" s="61" t="e">
        <f t="shared" si="48"/>
        <v>#REF!</v>
      </c>
      <c r="O163" s="61" t="e">
        <f t="shared" si="48"/>
        <v>#REF!</v>
      </c>
      <c r="P163" s="2"/>
      <c r="Q163" s="25">
        <v>721000000</v>
      </c>
      <c r="R163" s="23" t="e">
        <f t="shared" si="49"/>
        <v>#REF!</v>
      </c>
      <c r="S163" s="25">
        <v>721000000</v>
      </c>
      <c r="T163" s="50" t="e">
        <f t="shared" si="50"/>
        <v>#REF!</v>
      </c>
      <c r="U163" s="25">
        <v>721000000</v>
      </c>
      <c r="V163" s="50" t="e">
        <f t="shared" si="51"/>
        <v>#REF!</v>
      </c>
    </row>
    <row r="164" spans="1:22" s="47" customFormat="1">
      <c r="A164" s="42" t="str">
        <f t="shared" si="42"/>
        <v>C 520-1000-110</v>
      </c>
      <c r="B164" s="43" t="s">
        <v>304</v>
      </c>
      <c r="C164" s="44">
        <v>10</v>
      </c>
      <c r="D164" s="45" t="s">
        <v>431</v>
      </c>
      <c r="E164" s="25">
        <v>500000000</v>
      </c>
      <c r="F164" s="25"/>
      <c r="G164" s="25">
        <v>500000000</v>
      </c>
      <c r="H164" s="18" t="e">
        <f>+#REF!</f>
        <v>#REF!</v>
      </c>
      <c r="I164" s="25" t="e">
        <f>SUM(#REF!)</f>
        <v>#REF!</v>
      </c>
      <c r="J164" s="25" t="e">
        <f>SUM(#REF!)</f>
        <v>#REF!</v>
      </c>
      <c r="K164" s="25" t="e">
        <f>SUM(#REF!)</f>
        <v>#REF!</v>
      </c>
      <c r="L164" s="61" t="e">
        <f t="shared" si="48"/>
        <v>#REF!</v>
      </c>
      <c r="M164" s="61" t="e">
        <f t="shared" si="48"/>
        <v>#REF!</v>
      </c>
      <c r="N164" s="61" t="e">
        <f t="shared" si="48"/>
        <v>#REF!</v>
      </c>
      <c r="O164" s="61" t="e">
        <f t="shared" si="48"/>
        <v>#REF!</v>
      </c>
      <c r="P164" s="2"/>
      <c r="Q164" s="25">
        <v>489814039</v>
      </c>
      <c r="R164" s="23" t="e">
        <f t="shared" si="49"/>
        <v>#REF!</v>
      </c>
      <c r="S164" s="25">
        <v>457799703</v>
      </c>
      <c r="T164" s="50" t="e">
        <f t="shared" si="50"/>
        <v>#REF!</v>
      </c>
      <c r="U164" s="25">
        <v>457799703</v>
      </c>
      <c r="V164" s="50" t="e">
        <f t="shared" si="51"/>
        <v>#REF!</v>
      </c>
    </row>
    <row r="165" spans="1:22" s="47" customFormat="1">
      <c r="A165" s="42" t="str">
        <f t="shared" si="42"/>
        <v>C 520-1507-110</v>
      </c>
      <c r="B165" s="43" t="s">
        <v>305</v>
      </c>
      <c r="C165" s="44">
        <v>10</v>
      </c>
      <c r="D165" s="45" t="s">
        <v>368</v>
      </c>
      <c r="E165" s="25">
        <v>4071000000</v>
      </c>
      <c r="F165" s="25"/>
      <c r="G165" s="25">
        <v>4071000000</v>
      </c>
      <c r="H165" s="18" t="e">
        <f>+#REF!</f>
        <v>#REF!</v>
      </c>
      <c r="I165" s="25" t="e">
        <f>SUM(#REF!)</f>
        <v>#REF!</v>
      </c>
      <c r="J165" s="25" t="e">
        <f>SUM(#REF!)</f>
        <v>#REF!</v>
      </c>
      <c r="K165" s="25" t="e">
        <f>SUM(#REF!)</f>
        <v>#REF!</v>
      </c>
      <c r="L165" s="61" t="e">
        <f t="shared" si="48"/>
        <v>#REF!</v>
      </c>
      <c r="M165" s="61" t="e">
        <f t="shared" si="48"/>
        <v>#REF!</v>
      </c>
      <c r="N165" s="61" t="e">
        <f t="shared" si="48"/>
        <v>#REF!</v>
      </c>
      <c r="O165" s="61" t="e">
        <f t="shared" si="48"/>
        <v>#REF!</v>
      </c>
      <c r="P165" s="2"/>
      <c r="Q165" s="25">
        <v>4034349559</v>
      </c>
      <c r="R165" s="23" t="e">
        <f t="shared" si="49"/>
        <v>#REF!</v>
      </c>
      <c r="S165" s="25">
        <v>3884276095</v>
      </c>
      <c r="T165" s="50" t="e">
        <f t="shared" si="50"/>
        <v>#REF!</v>
      </c>
      <c r="U165" s="25">
        <v>3874046628</v>
      </c>
      <c r="V165" s="50" t="e">
        <f t="shared" si="51"/>
        <v>#REF!</v>
      </c>
    </row>
    <row r="166" spans="1:22" s="47" customFormat="1">
      <c r="A166" s="42" t="str">
        <f t="shared" si="42"/>
        <v>C 540-100-210</v>
      </c>
      <c r="B166" s="43" t="s">
        <v>306</v>
      </c>
      <c r="C166" s="44">
        <v>10</v>
      </c>
      <c r="D166" s="45" t="s">
        <v>432</v>
      </c>
      <c r="E166" s="25">
        <v>1800000000</v>
      </c>
      <c r="F166" s="25"/>
      <c r="G166" s="25">
        <v>1800000000</v>
      </c>
      <c r="H166" s="18" t="e">
        <f>+#REF!</f>
        <v>#REF!</v>
      </c>
      <c r="I166" s="25" t="e">
        <f>SUM(#REF!)</f>
        <v>#REF!</v>
      </c>
      <c r="J166" s="25" t="e">
        <f>SUM(#REF!)</f>
        <v>#REF!</v>
      </c>
      <c r="K166" s="25" t="e">
        <f>SUM(#REF!)</f>
        <v>#REF!</v>
      </c>
      <c r="L166" s="61" t="e">
        <f t="shared" si="48"/>
        <v>#REF!</v>
      </c>
      <c r="M166" s="61" t="e">
        <f t="shared" si="48"/>
        <v>#REF!</v>
      </c>
      <c r="N166" s="61" t="e">
        <f t="shared" si="48"/>
        <v>#REF!</v>
      </c>
      <c r="O166" s="61" t="e">
        <f t="shared" si="48"/>
        <v>#REF!</v>
      </c>
      <c r="P166" s="2"/>
      <c r="Q166" s="25">
        <v>1783911213</v>
      </c>
      <c r="R166" s="23" t="e">
        <f t="shared" si="49"/>
        <v>#REF!</v>
      </c>
      <c r="S166" s="25">
        <v>1737804331</v>
      </c>
      <c r="T166" s="50" t="e">
        <f t="shared" si="50"/>
        <v>#REF!</v>
      </c>
      <c r="U166" s="25">
        <v>1737254331</v>
      </c>
      <c r="V166" s="50" t="e">
        <f t="shared" si="51"/>
        <v>#REF!</v>
      </c>
    </row>
    <row r="167" spans="1:22" s="47" customFormat="1">
      <c r="A167" s="42" t="str">
        <f t="shared" si="42"/>
        <v>C 670-1507-110</v>
      </c>
      <c r="B167" s="43" t="s">
        <v>98</v>
      </c>
      <c r="C167" s="44">
        <v>10</v>
      </c>
      <c r="D167" s="45" t="s">
        <v>369</v>
      </c>
      <c r="E167" s="25">
        <v>4529000000</v>
      </c>
      <c r="F167" s="25"/>
      <c r="G167" s="25">
        <v>3900414224</v>
      </c>
      <c r="H167" s="18" t="e">
        <f>+#REF!</f>
        <v>#REF!</v>
      </c>
      <c r="I167" s="25" t="e">
        <f>SUM(#REF!)</f>
        <v>#REF!</v>
      </c>
      <c r="J167" s="25" t="e">
        <f>SUM(#REF!)</f>
        <v>#REF!</v>
      </c>
      <c r="K167" s="25" t="e">
        <f>SUM(#REF!)</f>
        <v>#REF!</v>
      </c>
      <c r="L167" s="61" t="e">
        <f t="shared" si="48"/>
        <v>#REF!</v>
      </c>
      <c r="M167" s="61" t="e">
        <f t="shared" si="48"/>
        <v>#REF!</v>
      </c>
      <c r="N167" s="61" t="e">
        <f t="shared" si="48"/>
        <v>#REF!</v>
      </c>
      <c r="O167" s="61" t="e">
        <f t="shared" si="48"/>
        <v>#REF!</v>
      </c>
      <c r="P167" s="2"/>
      <c r="Q167" s="25">
        <v>3867636204</v>
      </c>
      <c r="R167" s="23" t="e">
        <f t="shared" si="49"/>
        <v>#REF!</v>
      </c>
      <c r="S167" s="25">
        <v>3710326650</v>
      </c>
      <c r="T167" s="50" t="e">
        <f t="shared" si="50"/>
        <v>#REF!</v>
      </c>
      <c r="U167" s="25">
        <v>3628149818</v>
      </c>
      <c r="V167" s="50" t="e">
        <f t="shared" si="51"/>
        <v>#REF!</v>
      </c>
    </row>
    <row r="168" spans="1:22" s="47" customFormat="1">
      <c r="A168" s="42" t="str">
        <f t="shared" si="42"/>
        <v>C 670-1507-210</v>
      </c>
      <c r="B168" s="43" t="s">
        <v>99</v>
      </c>
      <c r="C168" s="44">
        <v>10</v>
      </c>
      <c r="D168" s="45" t="s">
        <v>214</v>
      </c>
      <c r="E168" s="25">
        <v>0</v>
      </c>
      <c r="F168" s="25"/>
      <c r="G168" s="25">
        <v>600000000</v>
      </c>
      <c r="H168" s="18" t="e">
        <f>+#REF!</f>
        <v>#REF!</v>
      </c>
      <c r="I168" s="25" t="e">
        <f>SUM(#REF!)</f>
        <v>#REF!</v>
      </c>
      <c r="J168" s="25" t="e">
        <f>SUM(#REF!)</f>
        <v>#REF!</v>
      </c>
      <c r="K168" s="25" t="e">
        <f>SUM(#REF!)</f>
        <v>#REF!</v>
      </c>
      <c r="L168" s="61" t="e">
        <f t="shared" si="48"/>
        <v>#REF!</v>
      </c>
      <c r="M168" s="61" t="e">
        <f t="shared" si="48"/>
        <v>#REF!</v>
      </c>
      <c r="N168" s="61" t="e">
        <f t="shared" si="48"/>
        <v>#REF!</v>
      </c>
      <c r="O168" s="61" t="e">
        <f t="shared" si="48"/>
        <v>#REF!</v>
      </c>
      <c r="P168" s="2"/>
      <c r="Q168" s="25">
        <v>575552965</v>
      </c>
      <c r="R168" s="23" t="e">
        <f t="shared" si="49"/>
        <v>#REF!</v>
      </c>
      <c r="S168" s="25">
        <v>551451061</v>
      </c>
      <c r="T168" s="50" t="e">
        <f t="shared" si="50"/>
        <v>#REF!</v>
      </c>
      <c r="U168" s="25">
        <v>445617728</v>
      </c>
      <c r="V168" s="50" t="e">
        <f t="shared" si="51"/>
        <v>#REF!</v>
      </c>
    </row>
    <row r="169" spans="1:22" s="47" customFormat="1">
      <c r="A169" s="42" t="str">
        <f t="shared" si="42"/>
        <v>C 670-1507-410</v>
      </c>
      <c r="B169" s="43" t="s">
        <v>112</v>
      </c>
      <c r="C169" s="44">
        <v>10</v>
      </c>
      <c r="D169" s="45" t="s">
        <v>111</v>
      </c>
      <c r="E169" s="25">
        <v>0</v>
      </c>
      <c r="F169" s="25"/>
      <c r="G169" s="25">
        <v>28585776</v>
      </c>
      <c r="H169" s="18" t="e">
        <f>+#REF!</f>
        <v>#REF!</v>
      </c>
      <c r="I169" s="25" t="e">
        <f>SUM(#REF!)</f>
        <v>#REF!</v>
      </c>
      <c r="J169" s="25" t="e">
        <f>SUM(#REF!)</f>
        <v>#REF!</v>
      </c>
      <c r="K169" s="25" t="e">
        <f>SUM(#REF!)</f>
        <v>#REF!</v>
      </c>
      <c r="L169" s="61" t="e">
        <f t="shared" si="48"/>
        <v>#REF!</v>
      </c>
      <c r="M169" s="61" t="e">
        <f t="shared" si="48"/>
        <v>#REF!</v>
      </c>
      <c r="N169" s="61" t="e">
        <f t="shared" si="48"/>
        <v>#REF!</v>
      </c>
      <c r="O169" s="61" t="e">
        <f t="shared" si="48"/>
        <v>#REF!</v>
      </c>
      <c r="P169" s="2"/>
      <c r="Q169" s="25">
        <v>28585776</v>
      </c>
      <c r="R169" s="23" t="e">
        <f t="shared" si="49"/>
        <v>#REF!</v>
      </c>
      <c r="S169" s="25">
        <v>28585776</v>
      </c>
      <c r="T169" s="50" t="e">
        <f t="shared" si="50"/>
        <v>#REF!</v>
      </c>
      <c r="U169" s="25">
        <v>28585776</v>
      </c>
      <c r="V169" s="50" t="e">
        <f t="shared" si="51"/>
        <v>#REF!</v>
      </c>
    </row>
    <row r="170" spans="1:22" s="47" customFormat="1">
      <c r="A170" s="42"/>
      <c r="B170" s="57"/>
      <c r="C170" s="44"/>
      <c r="D170" s="4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"/>
      <c r="Q170" s="25"/>
      <c r="S170" s="25"/>
      <c r="U170" s="25"/>
    </row>
    <row r="171" spans="1:22" s="53" customFormat="1">
      <c r="A171" s="52"/>
      <c r="B171" s="49"/>
      <c r="C171" s="17"/>
      <c r="D171" s="49" t="s">
        <v>383</v>
      </c>
      <c r="E171" s="46">
        <f>+E11+E158</f>
        <v>363167000000</v>
      </c>
      <c r="F171" s="46"/>
      <c r="G171" s="46">
        <f t="shared" ref="G171:O171" si="52">+G11+G158</f>
        <v>381167000000</v>
      </c>
      <c r="H171" s="46" t="e">
        <f t="shared" si="52"/>
        <v>#REF!</v>
      </c>
      <c r="I171" s="46" t="e">
        <f t="shared" si="52"/>
        <v>#REF!</v>
      </c>
      <c r="J171" s="46" t="e">
        <f t="shared" si="52"/>
        <v>#REF!</v>
      </c>
      <c r="K171" s="46" t="e">
        <f t="shared" si="52"/>
        <v>#REF!</v>
      </c>
      <c r="L171" s="46" t="e">
        <f t="shared" si="52"/>
        <v>#REF!</v>
      </c>
      <c r="M171" s="46" t="e">
        <f t="shared" si="52"/>
        <v>#REF!</v>
      </c>
      <c r="N171" s="46" t="e">
        <f t="shared" si="52"/>
        <v>#REF!</v>
      </c>
      <c r="O171" s="46" t="e">
        <f t="shared" si="52"/>
        <v>#REF!</v>
      </c>
      <c r="P171" s="5"/>
      <c r="Q171" s="46">
        <f>+Q11+Q158</f>
        <v>362479913877.56</v>
      </c>
      <c r="S171" s="46">
        <f>+S11+S158</f>
        <v>343331616009.81</v>
      </c>
      <c r="U171" s="46">
        <f>+U11+U158</f>
        <v>322086059170</v>
      </c>
    </row>
    <row r="172" spans="1:22" s="47" customFormat="1">
      <c r="A172" s="42"/>
      <c r="B172" s="2"/>
      <c r="C172" s="3"/>
      <c r="D172" s="2"/>
      <c r="E172" s="56"/>
      <c r="F172" s="56"/>
      <c r="G172" s="56">
        <v>0</v>
      </c>
      <c r="H172" s="56"/>
      <c r="I172" s="2"/>
      <c r="J172" s="58"/>
      <c r="K172" s="2"/>
      <c r="L172" s="2"/>
      <c r="M172" s="2"/>
      <c r="N172" s="2"/>
      <c r="O172" s="2"/>
      <c r="P172" s="2"/>
    </row>
    <row r="173" spans="1:22" s="47" customFormat="1">
      <c r="A173" s="42"/>
      <c r="B173" s="2"/>
      <c r="C173" s="3"/>
      <c r="D173" s="2"/>
      <c r="E173" s="56"/>
      <c r="F173" s="22"/>
      <c r="G173" s="56"/>
      <c r="H173" s="56"/>
      <c r="I173" s="2"/>
      <c r="J173" s="59"/>
      <c r="K173" s="21"/>
      <c r="L173" s="2"/>
      <c r="M173" s="2"/>
      <c r="N173" s="2"/>
      <c r="O173" s="2"/>
      <c r="P173" s="2"/>
    </row>
    <row r="174" spans="1:22">
      <c r="B174" s="4"/>
      <c r="C174" s="28"/>
      <c r="D174" s="4"/>
      <c r="E174" s="27"/>
      <c r="F174" s="27"/>
      <c r="G174" s="27"/>
      <c r="H174" s="29"/>
      <c r="I174" s="4"/>
      <c r="J174" s="24"/>
      <c r="K174" s="24"/>
      <c r="L174" s="4"/>
      <c r="M174" s="4"/>
      <c r="N174" s="4"/>
      <c r="O174" s="4"/>
      <c r="P174" s="4"/>
    </row>
    <row r="175" spans="1:22">
      <c r="B175" s="4"/>
      <c r="C175" s="28"/>
      <c r="D175" s="4"/>
      <c r="E175" s="27"/>
      <c r="F175" s="27"/>
      <c r="G175" s="27"/>
      <c r="H175" s="27"/>
      <c r="I175" s="4"/>
      <c r="J175" s="4"/>
      <c r="K175" s="4"/>
      <c r="L175" s="4"/>
      <c r="M175" s="4"/>
      <c r="N175" s="4"/>
      <c r="O175" s="4"/>
      <c r="P175" s="4"/>
    </row>
    <row r="176" spans="1:22">
      <c r="B176" s="4"/>
      <c r="C176" s="28"/>
      <c r="D176" s="4"/>
      <c r="E176" s="27"/>
      <c r="F176" s="27"/>
      <c r="G176" s="27"/>
      <c r="H176" s="27"/>
      <c r="I176" s="4"/>
      <c r="J176" s="4"/>
      <c r="K176" s="4"/>
      <c r="L176" s="4"/>
      <c r="M176" s="4"/>
      <c r="N176" s="4"/>
      <c r="O176" s="4"/>
      <c r="P176" s="4"/>
    </row>
    <row r="177" spans="2:16">
      <c r="B177" s="4"/>
      <c r="C177" s="28"/>
      <c r="D177" s="4"/>
      <c r="E177" s="27"/>
      <c r="F177" s="27"/>
      <c r="G177" s="27"/>
      <c r="H177" s="27"/>
      <c r="I177" s="4"/>
      <c r="J177" s="4"/>
      <c r="K177" s="4"/>
      <c r="L177" s="4"/>
      <c r="M177" s="4"/>
      <c r="N177" s="4"/>
      <c r="O177" s="4"/>
      <c r="P177" s="4"/>
    </row>
    <row r="178" spans="2:16">
      <c r="B178" s="4"/>
      <c r="C178" s="28"/>
      <c r="D178" s="4"/>
      <c r="E178" s="27"/>
      <c r="F178" s="27"/>
      <c r="G178" s="27"/>
      <c r="H178" s="27"/>
      <c r="I178" s="4"/>
      <c r="J178" s="4"/>
      <c r="K178" s="4"/>
      <c r="L178" s="4"/>
      <c r="M178" s="4"/>
      <c r="N178" s="4"/>
      <c r="O178" s="4"/>
      <c r="P178" s="4"/>
    </row>
    <row r="179" spans="2:16">
      <c r="B179" s="4"/>
      <c r="C179" s="28"/>
      <c r="D179" s="4"/>
      <c r="E179" s="27"/>
      <c r="F179" s="27"/>
      <c r="G179" s="27"/>
      <c r="H179" s="27"/>
      <c r="I179" s="4"/>
      <c r="J179" s="4"/>
      <c r="K179" s="4"/>
      <c r="L179" s="4"/>
      <c r="M179" s="4"/>
      <c r="N179" s="4"/>
      <c r="O179" s="4"/>
      <c r="P179" s="4"/>
    </row>
    <row r="180" spans="2:16">
      <c r="E180" s="31"/>
      <c r="F180" s="31"/>
      <c r="G180" s="31"/>
      <c r="H180" s="31"/>
    </row>
    <row r="181" spans="2:16">
      <c r="E181" s="31"/>
      <c r="F181" s="31"/>
      <c r="G181" s="31"/>
      <c r="H181" s="31"/>
    </row>
    <row r="182" spans="2:16">
      <c r="E182" s="31"/>
      <c r="F182" s="31"/>
      <c r="G182" s="31"/>
      <c r="H182" s="31"/>
    </row>
    <row r="183" spans="2:16">
      <c r="E183" s="31"/>
      <c r="F183" s="31"/>
      <c r="G183" s="31"/>
      <c r="H183" s="31"/>
    </row>
    <row r="184" spans="2:16">
      <c r="E184" s="31"/>
      <c r="F184" s="31"/>
      <c r="G184" s="31"/>
      <c r="H184" s="31"/>
    </row>
    <row r="185" spans="2:16">
      <c r="E185" s="31"/>
      <c r="F185" s="31"/>
      <c r="G185" s="31"/>
      <c r="H185" s="31"/>
    </row>
    <row r="186" spans="2:16">
      <c r="E186" s="31"/>
      <c r="F186" s="31"/>
      <c r="G186" s="31"/>
      <c r="H186" s="31"/>
    </row>
    <row r="187" spans="2:16">
      <c r="E187" s="31"/>
      <c r="F187" s="31"/>
      <c r="G187" s="31"/>
      <c r="H187" s="31"/>
    </row>
    <row r="188" spans="2:16">
      <c r="E188" s="31"/>
      <c r="F188" s="31"/>
      <c r="G188" s="31"/>
      <c r="H188" s="31"/>
      <c r="I188" s="31"/>
      <c r="J188" s="31"/>
      <c r="K188" s="31"/>
    </row>
    <row r="189" spans="2:16">
      <c r="E189" s="31"/>
      <c r="F189" s="31"/>
      <c r="G189" s="31"/>
      <c r="H189" s="31"/>
    </row>
    <row r="190" spans="2:16">
      <c r="E190" s="31"/>
      <c r="F190" s="31"/>
      <c r="G190" s="31"/>
      <c r="H190" s="31"/>
    </row>
    <row r="191" spans="2:16">
      <c r="E191" s="31"/>
      <c r="F191" s="31"/>
      <c r="G191" s="31"/>
      <c r="H191" s="31"/>
    </row>
    <row r="192" spans="2:16">
      <c r="E192" s="31"/>
      <c r="F192" s="31"/>
      <c r="G192" s="31"/>
      <c r="H192" s="31"/>
    </row>
    <row r="193" spans="5:8">
      <c r="E193" s="31"/>
      <c r="F193" s="31"/>
      <c r="G193" s="31"/>
      <c r="H193" s="31"/>
    </row>
    <row r="194" spans="5:8">
      <c r="E194" s="31"/>
      <c r="F194" s="31"/>
      <c r="G194" s="31"/>
      <c r="H194" s="31"/>
    </row>
    <row r="195" spans="5:8">
      <c r="E195" s="31"/>
      <c r="F195" s="31"/>
      <c r="G195" s="31"/>
      <c r="H195" s="31"/>
    </row>
    <row r="196" spans="5:8">
      <c r="E196" s="31"/>
      <c r="F196" s="31"/>
      <c r="G196" s="31"/>
      <c r="H196" s="31"/>
    </row>
    <row r="197" spans="5:8">
      <c r="E197" s="31"/>
      <c r="F197" s="31"/>
      <c r="G197" s="31"/>
      <c r="H197" s="31"/>
    </row>
    <row r="198" spans="5:8">
      <c r="E198" s="31"/>
      <c r="F198" s="31"/>
      <c r="G198" s="31"/>
      <c r="H198" s="31"/>
    </row>
    <row r="199" spans="5:8">
      <c r="E199" s="31"/>
      <c r="F199" s="31"/>
      <c r="G199" s="31"/>
      <c r="H199" s="31"/>
    </row>
    <row r="200" spans="5:8">
      <c r="E200" s="31"/>
      <c r="F200" s="31"/>
      <c r="G200" s="31"/>
      <c r="H200" s="31"/>
    </row>
    <row r="201" spans="5:8">
      <c r="E201" s="31"/>
      <c r="F201" s="31"/>
      <c r="G201" s="31"/>
      <c r="H201" s="31"/>
    </row>
    <row r="202" spans="5:8">
      <c r="E202" s="31"/>
      <c r="F202" s="31"/>
      <c r="G202" s="31"/>
      <c r="H202" s="31"/>
    </row>
    <row r="203" spans="5:8">
      <c r="E203" s="31"/>
      <c r="F203" s="31"/>
      <c r="G203" s="31"/>
      <c r="H203" s="31"/>
    </row>
    <row r="204" spans="5:8">
      <c r="E204" s="31"/>
      <c r="F204" s="31"/>
      <c r="G204" s="31"/>
      <c r="H204" s="31"/>
    </row>
    <row r="205" spans="5:8">
      <c r="E205" s="31"/>
      <c r="F205" s="31"/>
      <c r="G205" s="31"/>
      <c r="H205" s="31"/>
    </row>
    <row r="206" spans="5:8">
      <c r="E206" s="31"/>
      <c r="F206" s="31"/>
      <c r="G206" s="31"/>
      <c r="H206" s="31"/>
    </row>
    <row r="207" spans="5:8">
      <c r="E207" s="31"/>
      <c r="F207" s="31"/>
      <c r="G207" s="31"/>
      <c r="H207" s="31"/>
    </row>
    <row r="208" spans="5:8">
      <c r="E208" s="31"/>
      <c r="F208" s="31"/>
      <c r="G208" s="31"/>
      <c r="H208" s="31"/>
    </row>
    <row r="209" spans="5:8">
      <c r="E209" s="31"/>
      <c r="F209" s="31"/>
      <c r="G209" s="31"/>
      <c r="H209" s="31"/>
    </row>
    <row r="210" spans="5:8">
      <c r="E210" s="31"/>
      <c r="F210" s="31"/>
      <c r="G210" s="31"/>
      <c r="H210" s="31"/>
    </row>
    <row r="211" spans="5:8">
      <c r="E211" s="31"/>
      <c r="F211" s="31"/>
      <c r="G211" s="31"/>
      <c r="H211" s="31"/>
    </row>
    <row r="212" spans="5:8">
      <c r="E212" s="31"/>
      <c r="F212" s="31"/>
      <c r="G212" s="31"/>
      <c r="H212" s="31"/>
    </row>
    <row r="213" spans="5:8">
      <c r="E213" s="31"/>
      <c r="F213" s="31"/>
      <c r="G213" s="31"/>
      <c r="H213" s="31"/>
    </row>
    <row r="214" spans="5:8">
      <c r="E214" s="31"/>
      <c r="F214" s="31"/>
      <c r="G214" s="31"/>
      <c r="H214" s="31"/>
    </row>
    <row r="215" spans="5:8">
      <c r="E215" s="31"/>
      <c r="F215" s="31"/>
      <c r="G215" s="31"/>
      <c r="H215" s="31"/>
    </row>
    <row r="216" spans="5:8">
      <c r="E216" s="31"/>
      <c r="F216" s="31"/>
      <c r="G216" s="31"/>
      <c r="H216" s="31"/>
    </row>
    <row r="217" spans="5:8">
      <c r="E217" s="31"/>
      <c r="F217" s="31"/>
      <c r="G217" s="31"/>
      <c r="H217" s="31"/>
    </row>
    <row r="218" spans="5:8">
      <c r="E218" s="31"/>
      <c r="F218" s="31"/>
      <c r="G218" s="31"/>
      <c r="H218" s="31"/>
    </row>
    <row r="219" spans="5:8">
      <c r="E219" s="31"/>
      <c r="F219" s="31"/>
      <c r="G219" s="31"/>
      <c r="H219" s="31"/>
    </row>
    <row r="220" spans="5:8">
      <c r="E220" s="31"/>
      <c r="F220" s="31"/>
      <c r="G220" s="31"/>
      <c r="H220" s="31"/>
    </row>
    <row r="221" spans="5:8">
      <c r="E221" s="31"/>
      <c r="F221" s="31"/>
      <c r="G221" s="31"/>
      <c r="H221" s="31"/>
    </row>
    <row r="222" spans="5:8">
      <c r="E222" s="31"/>
      <c r="F222" s="31"/>
      <c r="G222" s="31"/>
      <c r="H222" s="31"/>
    </row>
    <row r="223" spans="5:8">
      <c r="E223" s="31"/>
      <c r="F223" s="31"/>
      <c r="G223" s="31"/>
      <c r="H223" s="31"/>
    </row>
    <row r="224" spans="5:8">
      <c r="E224" s="31"/>
      <c r="F224" s="31"/>
      <c r="G224" s="31"/>
      <c r="H224" s="31"/>
    </row>
    <row r="225" spans="5:8">
      <c r="E225" s="31"/>
      <c r="F225" s="31"/>
      <c r="G225" s="31"/>
      <c r="H225" s="31"/>
    </row>
    <row r="226" spans="5:8">
      <c r="E226" s="31"/>
      <c r="F226" s="31"/>
      <c r="G226" s="31"/>
      <c r="H226" s="31"/>
    </row>
    <row r="227" spans="5:8">
      <c r="E227" s="31"/>
      <c r="F227" s="31"/>
      <c r="G227" s="31"/>
      <c r="H227" s="31"/>
    </row>
    <row r="228" spans="5:8">
      <c r="E228" s="31"/>
      <c r="F228" s="31"/>
      <c r="G228" s="31"/>
      <c r="H228" s="31"/>
    </row>
    <row r="229" spans="5:8">
      <c r="E229" s="31"/>
      <c r="F229" s="31"/>
      <c r="G229" s="31"/>
      <c r="H229" s="31"/>
    </row>
    <row r="230" spans="5:8">
      <c r="E230" s="31"/>
      <c r="F230" s="31"/>
      <c r="G230" s="31"/>
      <c r="H230" s="31"/>
    </row>
    <row r="231" spans="5:8">
      <c r="E231" s="31"/>
      <c r="F231" s="31"/>
      <c r="G231" s="31"/>
      <c r="H231" s="31"/>
    </row>
    <row r="232" spans="5:8">
      <c r="E232" s="31"/>
      <c r="F232" s="31"/>
      <c r="G232" s="31"/>
      <c r="H232" s="31"/>
    </row>
    <row r="233" spans="5:8">
      <c r="E233" s="31"/>
      <c r="F233" s="31"/>
      <c r="G233" s="31"/>
      <c r="H233" s="31"/>
    </row>
    <row r="234" spans="5:8">
      <c r="E234" s="31"/>
      <c r="F234" s="31"/>
      <c r="G234" s="31"/>
      <c r="H234" s="31"/>
    </row>
    <row r="235" spans="5:8">
      <c r="E235" s="31"/>
      <c r="F235" s="31"/>
      <c r="G235" s="31"/>
      <c r="H235" s="31"/>
    </row>
    <row r="236" spans="5:8">
      <c r="E236" s="31"/>
      <c r="F236" s="31"/>
      <c r="G236" s="31"/>
      <c r="H236" s="31"/>
    </row>
    <row r="237" spans="5:8">
      <c r="E237" s="31"/>
      <c r="F237" s="31"/>
      <c r="G237" s="31"/>
      <c r="H237" s="31"/>
    </row>
    <row r="238" spans="5:8">
      <c r="E238" s="31"/>
      <c r="F238" s="31"/>
      <c r="G238" s="31"/>
      <c r="H238" s="31"/>
    </row>
    <row r="239" spans="5:8">
      <c r="E239" s="31"/>
      <c r="F239" s="31"/>
      <c r="G239" s="31"/>
      <c r="H239" s="31"/>
    </row>
    <row r="240" spans="5:8">
      <c r="E240" s="31"/>
      <c r="F240" s="31"/>
      <c r="G240" s="31"/>
      <c r="H240" s="31"/>
    </row>
    <row r="241" spans="5:8">
      <c r="E241" s="31"/>
      <c r="F241" s="31"/>
      <c r="G241" s="31"/>
      <c r="H241" s="31"/>
    </row>
    <row r="242" spans="5:8">
      <c r="E242" s="31"/>
      <c r="F242" s="31"/>
      <c r="G242" s="31"/>
      <c r="H242" s="31"/>
    </row>
    <row r="243" spans="5:8">
      <c r="E243" s="31"/>
      <c r="F243" s="31"/>
      <c r="G243" s="31"/>
      <c r="H243" s="31"/>
    </row>
    <row r="244" spans="5:8">
      <c r="E244" s="31"/>
      <c r="F244" s="31"/>
      <c r="G244" s="31"/>
      <c r="H244" s="31"/>
    </row>
    <row r="245" spans="5:8">
      <c r="E245" s="31"/>
      <c r="F245" s="31"/>
      <c r="G245" s="31"/>
      <c r="H245" s="31"/>
    </row>
    <row r="246" spans="5:8">
      <c r="E246" s="31"/>
      <c r="F246" s="31"/>
      <c r="G246" s="31"/>
      <c r="H246" s="31"/>
    </row>
    <row r="247" spans="5:8">
      <c r="E247" s="31"/>
      <c r="F247" s="31"/>
      <c r="G247" s="31"/>
      <c r="H247" s="31"/>
    </row>
    <row r="248" spans="5:8">
      <c r="E248" s="31"/>
      <c r="F248" s="31"/>
      <c r="G248" s="31"/>
      <c r="H248" s="31"/>
    </row>
    <row r="249" spans="5:8">
      <c r="E249" s="31"/>
      <c r="F249" s="31"/>
      <c r="G249" s="31"/>
      <c r="H249" s="31"/>
    </row>
    <row r="250" spans="5:8">
      <c r="E250" s="31"/>
      <c r="F250" s="31"/>
      <c r="G250" s="31"/>
      <c r="H250" s="31"/>
    </row>
    <row r="251" spans="5:8">
      <c r="E251" s="31"/>
      <c r="F251" s="31"/>
      <c r="G251" s="31"/>
      <c r="H251" s="31"/>
    </row>
    <row r="252" spans="5:8">
      <c r="E252" s="31"/>
      <c r="F252" s="31"/>
      <c r="G252" s="31"/>
      <c r="H252" s="31"/>
    </row>
    <row r="253" spans="5:8">
      <c r="E253" s="31"/>
      <c r="F253" s="31"/>
      <c r="G253" s="31"/>
      <c r="H253" s="31"/>
    </row>
    <row r="254" spans="5:8">
      <c r="E254" s="31"/>
      <c r="F254" s="31"/>
      <c r="G254" s="31"/>
      <c r="H254" s="31"/>
    </row>
    <row r="255" spans="5:8">
      <c r="E255" s="31"/>
      <c r="F255" s="31"/>
      <c r="G255" s="31"/>
      <c r="H255" s="31"/>
    </row>
    <row r="256" spans="5:8">
      <c r="E256" s="31"/>
      <c r="F256" s="31"/>
      <c r="G256" s="31"/>
      <c r="H256" s="31"/>
    </row>
    <row r="257" spans="5:8">
      <c r="E257" s="31"/>
      <c r="F257" s="31"/>
      <c r="G257" s="31"/>
      <c r="H257" s="31"/>
    </row>
    <row r="258" spans="5:8">
      <c r="E258" s="31"/>
      <c r="F258" s="31"/>
      <c r="G258" s="31"/>
      <c r="H258" s="31"/>
    </row>
    <row r="259" spans="5:8">
      <c r="E259" s="31"/>
      <c r="F259" s="31"/>
      <c r="G259" s="31"/>
      <c r="H259" s="31"/>
    </row>
    <row r="260" spans="5:8">
      <c r="E260" s="31"/>
      <c r="F260" s="31"/>
      <c r="G260" s="31"/>
      <c r="H260" s="31"/>
    </row>
    <row r="261" spans="5:8">
      <c r="E261" s="31"/>
      <c r="F261" s="31"/>
      <c r="G261" s="31"/>
      <c r="H261" s="31"/>
    </row>
    <row r="262" spans="5:8">
      <c r="E262" s="31"/>
      <c r="F262" s="31"/>
      <c r="G262" s="31"/>
      <c r="H262" s="31"/>
    </row>
    <row r="263" spans="5:8">
      <c r="E263" s="31"/>
      <c r="F263" s="31"/>
      <c r="G263" s="31"/>
      <c r="H263" s="31"/>
    </row>
    <row r="264" spans="5:8">
      <c r="E264" s="31"/>
      <c r="F264" s="31"/>
      <c r="G264" s="31"/>
      <c r="H264" s="31"/>
    </row>
    <row r="265" spans="5:8">
      <c r="E265" s="31"/>
      <c r="F265" s="31"/>
      <c r="G265" s="31"/>
      <c r="H265" s="31"/>
    </row>
    <row r="266" spans="5:8">
      <c r="E266" s="31"/>
      <c r="F266" s="31"/>
      <c r="G266" s="31"/>
      <c r="H266" s="31"/>
    </row>
    <row r="267" spans="5:8">
      <c r="E267" s="31"/>
      <c r="F267" s="31"/>
      <c r="G267" s="31"/>
      <c r="H267" s="31"/>
    </row>
    <row r="268" spans="5:8">
      <c r="E268" s="31"/>
      <c r="F268" s="31"/>
      <c r="G268" s="31"/>
      <c r="H268" s="31"/>
    </row>
    <row r="269" spans="5:8">
      <c r="E269" s="31"/>
      <c r="F269" s="31"/>
      <c r="G269" s="31"/>
      <c r="H269" s="31"/>
    </row>
    <row r="270" spans="5:8">
      <c r="E270" s="31"/>
      <c r="F270" s="31"/>
      <c r="G270" s="31"/>
      <c r="H270" s="31"/>
    </row>
    <row r="271" spans="5:8">
      <c r="E271" s="31"/>
      <c r="F271" s="31"/>
      <c r="G271" s="31"/>
      <c r="H271" s="31"/>
    </row>
    <row r="272" spans="5:8">
      <c r="E272" s="31"/>
      <c r="F272" s="31"/>
      <c r="G272" s="31"/>
      <c r="H272" s="31"/>
    </row>
    <row r="273" spans="5:8">
      <c r="E273" s="31"/>
      <c r="F273" s="31"/>
      <c r="G273" s="31"/>
      <c r="H273" s="31"/>
    </row>
    <row r="274" spans="5:8">
      <c r="E274" s="31"/>
      <c r="F274" s="31"/>
      <c r="G274" s="31"/>
      <c r="H274" s="31"/>
    </row>
    <row r="275" spans="5:8">
      <c r="E275" s="31"/>
      <c r="F275" s="31"/>
      <c r="G275" s="31"/>
      <c r="H275" s="31"/>
    </row>
    <row r="276" spans="5:8">
      <c r="E276" s="31"/>
      <c r="F276" s="31"/>
      <c r="G276" s="31"/>
      <c r="H276" s="31"/>
    </row>
    <row r="277" spans="5:8">
      <c r="E277" s="31"/>
      <c r="F277" s="31"/>
      <c r="G277" s="31"/>
      <c r="H277" s="31"/>
    </row>
    <row r="278" spans="5:8">
      <c r="E278" s="31"/>
      <c r="F278" s="31"/>
      <c r="G278" s="31"/>
      <c r="H278" s="31"/>
    </row>
    <row r="279" spans="5:8">
      <c r="E279" s="31"/>
      <c r="F279" s="31"/>
      <c r="G279" s="31"/>
      <c r="H279" s="31"/>
    </row>
    <row r="280" spans="5:8">
      <c r="E280" s="31"/>
      <c r="F280" s="31"/>
      <c r="G280" s="31"/>
      <c r="H280" s="31"/>
    </row>
    <row r="281" spans="5:8">
      <c r="E281" s="31"/>
      <c r="F281" s="31"/>
      <c r="G281" s="31"/>
      <c r="H281" s="31"/>
    </row>
    <row r="282" spans="5:8">
      <c r="E282" s="31"/>
      <c r="F282" s="31"/>
      <c r="G282" s="31"/>
      <c r="H282" s="31"/>
    </row>
    <row r="283" spans="5:8">
      <c r="E283" s="31"/>
      <c r="F283" s="31"/>
      <c r="G283" s="31"/>
      <c r="H283" s="31"/>
    </row>
    <row r="284" spans="5:8">
      <c r="E284" s="31"/>
      <c r="F284" s="31"/>
      <c r="G284" s="31"/>
      <c r="H284" s="31"/>
    </row>
    <row r="285" spans="5:8">
      <c r="E285" s="31"/>
      <c r="F285" s="31"/>
      <c r="G285" s="31"/>
      <c r="H285" s="31"/>
    </row>
    <row r="286" spans="5:8">
      <c r="E286" s="31"/>
      <c r="F286" s="31"/>
      <c r="G286" s="31"/>
      <c r="H286" s="31"/>
    </row>
    <row r="287" spans="5:8">
      <c r="E287" s="31"/>
      <c r="F287" s="31"/>
      <c r="G287" s="31"/>
      <c r="H287" s="31"/>
    </row>
    <row r="288" spans="5:8">
      <c r="E288" s="31"/>
      <c r="F288" s="31"/>
      <c r="G288" s="31"/>
      <c r="H288" s="31"/>
    </row>
    <row r="289" spans="5:8">
      <c r="E289" s="31"/>
      <c r="F289" s="31"/>
      <c r="G289" s="31"/>
      <c r="H289" s="31"/>
    </row>
    <row r="290" spans="5:8">
      <c r="E290" s="31"/>
      <c r="F290" s="31"/>
      <c r="G290" s="31"/>
      <c r="H290" s="31"/>
    </row>
    <row r="291" spans="5:8">
      <c r="E291" s="31"/>
      <c r="F291" s="31"/>
      <c r="G291" s="31"/>
      <c r="H291" s="31"/>
    </row>
    <row r="292" spans="5:8">
      <c r="E292" s="31"/>
      <c r="F292" s="31"/>
      <c r="G292" s="31"/>
      <c r="H292" s="31"/>
    </row>
    <row r="293" spans="5:8">
      <c r="E293" s="31"/>
      <c r="F293" s="31"/>
      <c r="G293" s="31"/>
      <c r="H293" s="31"/>
    </row>
    <row r="294" spans="5:8">
      <c r="E294" s="31"/>
      <c r="F294" s="31"/>
      <c r="G294" s="31"/>
      <c r="H294" s="31"/>
    </row>
    <row r="295" spans="5:8">
      <c r="E295" s="31"/>
      <c r="F295" s="31"/>
      <c r="G295" s="31"/>
      <c r="H295" s="31"/>
    </row>
    <row r="296" spans="5:8">
      <c r="E296" s="31"/>
      <c r="F296" s="31"/>
      <c r="G296" s="31"/>
      <c r="H296" s="31"/>
    </row>
    <row r="297" spans="5:8">
      <c r="E297" s="31"/>
      <c r="F297" s="31"/>
      <c r="G297" s="31"/>
      <c r="H297" s="31"/>
    </row>
    <row r="298" spans="5:8">
      <c r="E298" s="31"/>
      <c r="F298" s="31"/>
      <c r="G298" s="31"/>
      <c r="H298" s="31"/>
    </row>
    <row r="299" spans="5:8">
      <c r="E299" s="31"/>
      <c r="F299" s="31"/>
      <c r="G299" s="31"/>
      <c r="H299" s="31"/>
    </row>
    <row r="300" spans="5:8">
      <c r="E300" s="31"/>
      <c r="F300" s="31"/>
      <c r="G300" s="31"/>
      <c r="H300" s="31"/>
    </row>
    <row r="301" spans="5:8">
      <c r="E301" s="31"/>
      <c r="F301" s="31"/>
      <c r="G301" s="31"/>
      <c r="H301" s="31"/>
    </row>
    <row r="302" spans="5:8">
      <c r="E302" s="31"/>
      <c r="F302" s="31"/>
      <c r="G302" s="31"/>
      <c r="H302" s="31"/>
    </row>
    <row r="303" spans="5:8">
      <c r="E303" s="31"/>
      <c r="F303" s="31"/>
      <c r="G303" s="31"/>
      <c r="H303" s="31"/>
    </row>
    <row r="304" spans="5:8">
      <c r="E304" s="31"/>
      <c r="F304" s="31"/>
      <c r="G304" s="31"/>
      <c r="H304" s="31"/>
    </row>
    <row r="305" spans="5:8">
      <c r="E305" s="31"/>
      <c r="F305" s="31"/>
      <c r="G305" s="31"/>
      <c r="H305" s="31"/>
    </row>
    <row r="306" spans="5:8">
      <c r="E306" s="31"/>
      <c r="F306" s="31"/>
      <c r="G306" s="31"/>
      <c r="H306" s="31"/>
    </row>
    <row r="307" spans="5:8">
      <c r="E307" s="31"/>
      <c r="F307" s="31"/>
      <c r="G307" s="31"/>
      <c r="H307" s="31"/>
    </row>
    <row r="308" spans="5:8">
      <c r="E308" s="31"/>
      <c r="F308" s="31"/>
      <c r="G308" s="31"/>
      <c r="H308" s="31"/>
    </row>
    <row r="309" spans="5:8">
      <c r="E309" s="31"/>
      <c r="F309" s="31"/>
      <c r="G309" s="31"/>
      <c r="H309" s="31"/>
    </row>
    <row r="310" spans="5:8">
      <c r="E310" s="31"/>
      <c r="F310" s="31"/>
      <c r="G310" s="31"/>
      <c r="H310" s="31"/>
    </row>
    <row r="311" spans="5:8">
      <c r="E311" s="31"/>
      <c r="F311" s="31"/>
      <c r="G311" s="31"/>
      <c r="H311" s="31"/>
    </row>
    <row r="312" spans="5:8">
      <c r="E312" s="31"/>
      <c r="F312" s="31"/>
      <c r="G312" s="31"/>
      <c r="H312" s="31"/>
    </row>
    <row r="313" spans="5:8">
      <c r="E313" s="31"/>
      <c r="F313" s="31"/>
      <c r="G313" s="31"/>
      <c r="H313" s="31"/>
    </row>
    <row r="314" spans="5:8">
      <c r="E314" s="31"/>
      <c r="F314" s="31"/>
      <c r="G314" s="31"/>
      <c r="H314" s="31"/>
    </row>
    <row r="315" spans="5:8">
      <c r="E315" s="31"/>
      <c r="F315" s="31"/>
      <c r="G315" s="31"/>
      <c r="H315" s="31"/>
    </row>
    <row r="316" spans="5:8">
      <c r="E316" s="31"/>
      <c r="F316" s="31"/>
      <c r="G316" s="31"/>
      <c r="H316" s="31"/>
    </row>
    <row r="317" spans="5:8">
      <c r="E317" s="31"/>
      <c r="F317" s="31"/>
      <c r="G317" s="31"/>
      <c r="H317" s="31"/>
    </row>
    <row r="318" spans="5:8">
      <c r="E318" s="31"/>
      <c r="F318" s="31"/>
      <c r="G318" s="31"/>
      <c r="H318" s="31"/>
    </row>
    <row r="319" spans="5:8">
      <c r="E319" s="31"/>
      <c r="F319" s="31"/>
      <c r="G319" s="31"/>
      <c r="H319" s="31"/>
    </row>
    <row r="320" spans="5:8">
      <c r="E320" s="31"/>
      <c r="F320" s="31"/>
      <c r="G320" s="31"/>
      <c r="H320" s="31"/>
    </row>
    <row r="321" spans="5:8">
      <c r="E321" s="31"/>
      <c r="F321" s="31"/>
      <c r="G321" s="31"/>
      <c r="H321" s="31"/>
    </row>
    <row r="322" spans="5:8">
      <c r="E322" s="31"/>
      <c r="F322" s="31"/>
      <c r="G322" s="31"/>
      <c r="H322" s="31"/>
    </row>
    <row r="323" spans="5:8">
      <c r="E323" s="31"/>
      <c r="F323" s="31"/>
      <c r="G323" s="31"/>
      <c r="H323" s="31"/>
    </row>
    <row r="324" spans="5:8">
      <c r="E324" s="31"/>
      <c r="F324" s="31"/>
      <c r="G324" s="31"/>
      <c r="H324" s="31"/>
    </row>
    <row r="325" spans="5:8">
      <c r="E325" s="31"/>
      <c r="F325" s="31"/>
      <c r="G325" s="31"/>
      <c r="H325" s="31"/>
    </row>
    <row r="326" spans="5:8">
      <c r="E326" s="31"/>
      <c r="F326" s="31"/>
      <c r="G326" s="31"/>
      <c r="H326" s="31"/>
    </row>
    <row r="327" spans="5:8">
      <c r="E327" s="31"/>
      <c r="F327" s="31"/>
      <c r="G327" s="31"/>
      <c r="H327" s="31"/>
    </row>
    <row r="328" spans="5:8">
      <c r="E328" s="31"/>
      <c r="F328" s="31"/>
      <c r="G328" s="31"/>
      <c r="H328" s="31"/>
    </row>
    <row r="329" spans="5:8">
      <c r="E329" s="31"/>
      <c r="F329" s="31"/>
      <c r="G329" s="31"/>
      <c r="H329" s="31"/>
    </row>
    <row r="330" spans="5:8">
      <c r="E330" s="31"/>
      <c r="F330" s="31"/>
      <c r="G330" s="31"/>
      <c r="H330" s="31"/>
    </row>
    <row r="331" spans="5:8">
      <c r="E331" s="31"/>
      <c r="F331" s="31"/>
      <c r="G331" s="31"/>
      <c r="H331" s="31"/>
    </row>
    <row r="332" spans="5:8">
      <c r="E332" s="31"/>
      <c r="F332" s="31"/>
      <c r="G332" s="31"/>
      <c r="H332" s="31"/>
    </row>
    <row r="333" spans="5:8">
      <c r="E333" s="31"/>
      <c r="F333" s="31"/>
      <c r="G333" s="31"/>
      <c r="H333" s="31"/>
    </row>
    <row r="334" spans="5:8">
      <c r="E334" s="31"/>
      <c r="F334" s="31"/>
      <c r="G334" s="31"/>
      <c r="H334" s="31"/>
    </row>
    <row r="335" spans="5:8">
      <c r="E335" s="31"/>
      <c r="F335" s="31"/>
      <c r="G335" s="31"/>
      <c r="H335" s="31"/>
    </row>
    <row r="336" spans="5:8">
      <c r="E336" s="31"/>
      <c r="F336" s="31"/>
      <c r="G336" s="31"/>
      <c r="H336" s="31"/>
    </row>
    <row r="337" spans="5:8">
      <c r="E337" s="31"/>
      <c r="F337" s="31"/>
      <c r="G337" s="31"/>
      <c r="H337" s="31"/>
    </row>
    <row r="338" spans="5:8">
      <c r="E338" s="31"/>
      <c r="F338" s="31"/>
      <c r="G338" s="31"/>
      <c r="H338" s="31"/>
    </row>
    <row r="339" spans="5:8">
      <c r="E339" s="31"/>
      <c r="F339" s="31"/>
      <c r="G339" s="31"/>
      <c r="H339" s="31"/>
    </row>
    <row r="340" spans="5:8">
      <c r="E340" s="31"/>
      <c r="F340" s="31"/>
      <c r="G340" s="31"/>
      <c r="H340" s="31"/>
    </row>
    <row r="341" spans="5:8">
      <c r="E341" s="31"/>
      <c r="F341" s="31"/>
      <c r="G341" s="31"/>
      <c r="H341" s="31"/>
    </row>
    <row r="342" spans="5:8">
      <c r="E342" s="31"/>
      <c r="F342" s="31"/>
      <c r="G342" s="31"/>
      <c r="H342" s="31"/>
    </row>
    <row r="343" spans="5:8">
      <c r="E343" s="31"/>
      <c r="F343" s="31"/>
      <c r="G343" s="31"/>
      <c r="H343" s="31"/>
    </row>
    <row r="344" spans="5:8">
      <c r="E344" s="31"/>
      <c r="F344" s="31"/>
      <c r="G344" s="31"/>
      <c r="H344" s="31"/>
    </row>
    <row r="345" spans="5:8">
      <c r="E345" s="31"/>
      <c r="F345" s="31"/>
      <c r="G345" s="31"/>
      <c r="H345" s="31"/>
    </row>
    <row r="346" spans="5:8">
      <c r="E346" s="31"/>
      <c r="F346" s="31"/>
      <c r="G346" s="31"/>
      <c r="H346" s="31"/>
    </row>
    <row r="347" spans="5:8">
      <c r="E347" s="31"/>
      <c r="F347" s="31"/>
      <c r="G347" s="31"/>
      <c r="H347" s="31"/>
    </row>
    <row r="348" spans="5:8">
      <c r="E348" s="31"/>
      <c r="F348" s="31"/>
      <c r="G348" s="31"/>
      <c r="H348" s="31"/>
    </row>
    <row r="349" spans="5:8">
      <c r="E349" s="31"/>
      <c r="F349" s="31"/>
      <c r="G349" s="31"/>
      <c r="H349" s="31"/>
    </row>
    <row r="350" spans="5:8">
      <c r="E350" s="31"/>
      <c r="F350" s="31"/>
      <c r="G350" s="31"/>
      <c r="H350" s="31"/>
    </row>
    <row r="351" spans="5:8">
      <c r="E351" s="31"/>
      <c r="F351" s="31"/>
      <c r="G351" s="31"/>
      <c r="H351" s="31"/>
    </row>
    <row r="352" spans="5:8">
      <c r="E352" s="31"/>
      <c r="F352" s="31"/>
      <c r="G352" s="31"/>
      <c r="H352" s="31"/>
    </row>
    <row r="353" spans="5:8">
      <c r="E353" s="31"/>
      <c r="F353" s="31"/>
      <c r="G353" s="31"/>
      <c r="H353" s="31"/>
    </row>
    <row r="354" spans="5:8">
      <c r="E354" s="31"/>
      <c r="F354" s="31"/>
      <c r="G354" s="31"/>
      <c r="H354" s="31"/>
    </row>
    <row r="355" spans="5:8">
      <c r="E355" s="31"/>
      <c r="F355" s="31"/>
      <c r="G355" s="31"/>
      <c r="H355" s="31"/>
    </row>
    <row r="356" spans="5:8">
      <c r="E356" s="31"/>
      <c r="F356" s="31"/>
      <c r="G356" s="31"/>
      <c r="H356" s="31"/>
    </row>
    <row r="357" spans="5:8">
      <c r="E357" s="31"/>
      <c r="F357" s="31"/>
      <c r="G357" s="31"/>
      <c r="H357" s="31"/>
    </row>
    <row r="358" spans="5:8">
      <c r="E358" s="31"/>
      <c r="F358" s="31"/>
      <c r="G358" s="31"/>
      <c r="H358" s="31"/>
    </row>
    <row r="359" spans="5:8">
      <c r="E359" s="31"/>
      <c r="F359" s="31"/>
      <c r="G359" s="31"/>
      <c r="H359" s="31"/>
    </row>
    <row r="360" spans="5:8">
      <c r="E360" s="31"/>
      <c r="F360" s="31"/>
      <c r="G360" s="31"/>
      <c r="H360" s="31"/>
    </row>
    <row r="361" spans="5:8">
      <c r="E361" s="31"/>
      <c r="F361" s="31"/>
      <c r="G361" s="31"/>
      <c r="H361" s="31"/>
    </row>
    <row r="362" spans="5:8">
      <c r="E362" s="31"/>
      <c r="F362" s="31"/>
      <c r="G362" s="31"/>
      <c r="H362" s="31"/>
    </row>
    <row r="363" spans="5:8">
      <c r="E363" s="31"/>
      <c r="F363" s="31"/>
      <c r="G363" s="31"/>
      <c r="H363" s="31"/>
    </row>
    <row r="364" spans="5:8">
      <c r="E364" s="31"/>
      <c r="F364" s="31"/>
      <c r="G364" s="31"/>
      <c r="H364" s="31"/>
    </row>
    <row r="365" spans="5:8">
      <c r="E365" s="31"/>
      <c r="F365" s="31"/>
      <c r="G365" s="31"/>
      <c r="H365" s="31"/>
    </row>
    <row r="366" spans="5:8">
      <c r="E366" s="31"/>
      <c r="F366" s="31"/>
      <c r="G366" s="31"/>
      <c r="H366" s="31"/>
    </row>
    <row r="367" spans="5:8">
      <c r="E367" s="31"/>
      <c r="F367" s="31"/>
      <c r="G367" s="31"/>
      <c r="H367" s="31"/>
    </row>
    <row r="368" spans="5:8">
      <c r="E368" s="31"/>
      <c r="F368" s="31"/>
      <c r="G368" s="31"/>
      <c r="H368" s="31"/>
    </row>
    <row r="369" spans="5:8">
      <c r="E369" s="31"/>
      <c r="F369" s="31"/>
      <c r="G369" s="31"/>
      <c r="H369" s="31"/>
    </row>
    <row r="370" spans="5:8">
      <c r="E370" s="31"/>
      <c r="F370" s="31"/>
      <c r="G370" s="31"/>
      <c r="H370" s="31"/>
    </row>
    <row r="371" spans="5:8">
      <c r="E371" s="31"/>
      <c r="F371" s="31"/>
      <c r="G371" s="31"/>
      <c r="H371" s="31"/>
    </row>
    <row r="372" spans="5:8">
      <c r="E372" s="31"/>
      <c r="F372" s="31"/>
      <c r="G372" s="31"/>
      <c r="H372" s="31"/>
    </row>
    <row r="373" spans="5:8">
      <c r="E373" s="31"/>
      <c r="F373" s="31"/>
      <c r="G373" s="31"/>
      <c r="H373" s="31"/>
    </row>
    <row r="374" spans="5:8">
      <c r="E374" s="31"/>
      <c r="F374" s="31"/>
      <c r="G374" s="31"/>
      <c r="H374" s="31"/>
    </row>
    <row r="375" spans="5:8">
      <c r="E375" s="31"/>
      <c r="F375" s="31"/>
      <c r="G375" s="31"/>
      <c r="H375" s="31"/>
    </row>
    <row r="376" spans="5:8">
      <c r="E376" s="31"/>
      <c r="F376" s="31"/>
      <c r="G376" s="31"/>
      <c r="H376" s="31"/>
    </row>
    <row r="377" spans="5:8">
      <c r="E377" s="31"/>
      <c r="F377" s="31"/>
      <c r="G377" s="31"/>
      <c r="H377" s="31"/>
    </row>
    <row r="378" spans="5:8">
      <c r="E378" s="31"/>
      <c r="F378" s="31"/>
      <c r="G378" s="31"/>
      <c r="H378" s="31"/>
    </row>
    <row r="379" spans="5:8">
      <c r="E379" s="31"/>
      <c r="F379" s="31"/>
      <c r="G379" s="31"/>
      <c r="H379" s="31"/>
    </row>
    <row r="380" spans="5:8">
      <c r="E380" s="31"/>
      <c r="F380" s="31"/>
      <c r="G380" s="31"/>
      <c r="H380" s="31"/>
    </row>
    <row r="381" spans="5:8">
      <c r="E381" s="31"/>
      <c r="F381" s="31"/>
      <c r="G381" s="31"/>
      <c r="H381" s="31"/>
    </row>
    <row r="382" spans="5:8">
      <c r="E382" s="31"/>
      <c r="F382" s="31"/>
      <c r="G382" s="31"/>
      <c r="H382" s="31"/>
    </row>
    <row r="383" spans="5:8">
      <c r="E383" s="31"/>
      <c r="F383" s="31"/>
      <c r="G383" s="31"/>
      <c r="H383" s="31"/>
    </row>
    <row r="384" spans="5:8">
      <c r="E384" s="31"/>
      <c r="F384" s="31"/>
      <c r="G384" s="31"/>
      <c r="H384" s="31"/>
    </row>
    <row r="385" spans="5:8">
      <c r="E385" s="31"/>
      <c r="F385" s="31"/>
      <c r="G385" s="31"/>
      <c r="H385" s="31"/>
    </row>
    <row r="386" spans="5:8">
      <c r="E386" s="31"/>
      <c r="F386" s="31"/>
      <c r="G386" s="31"/>
      <c r="H386" s="31"/>
    </row>
    <row r="387" spans="5:8">
      <c r="E387" s="31"/>
      <c r="F387" s="31"/>
      <c r="G387" s="31"/>
      <c r="H387" s="31"/>
    </row>
    <row r="388" spans="5:8">
      <c r="E388" s="31"/>
      <c r="F388" s="31"/>
      <c r="G388" s="31"/>
      <c r="H388" s="31"/>
    </row>
    <row r="389" spans="5:8">
      <c r="E389" s="31"/>
      <c r="F389" s="31"/>
      <c r="G389" s="31"/>
      <c r="H389" s="31"/>
    </row>
    <row r="390" spans="5:8">
      <c r="E390" s="31"/>
      <c r="F390" s="31"/>
      <c r="G390" s="31"/>
      <c r="H390" s="31"/>
    </row>
    <row r="391" spans="5:8">
      <c r="E391" s="31"/>
      <c r="F391" s="31"/>
      <c r="G391" s="31"/>
      <c r="H391" s="31"/>
    </row>
    <row r="392" spans="5:8">
      <c r="E392" s="31"/>
      <c r="F392" s="31"/>
      <c r="G392" s="31"/>
      <c r="H392" s="31"/>
    </row>
    <row r="393" spans="5:8">
      <c r="E393" s="31"/>
      <c r="F393" s="31"/>
      <c r="G393" s="31"/>
      <c r="H393" s="31"/>
    </row>
    <row r="394" spans="5:8">
      <c r="E394" s="31"/>
      <c r="F394" s="31"/>
      <c r="G394" s="31"/>
      <c r="H394" s="31"/>
    </row>
    <row r="395" spans="5:8">
      <c r="E395" s="31"/>
      <c r="F395" s="31"/>
      <c r="G395" s="31"/>
      <c r="H395" s="31"/>
    </row>
    <row r="396" spans="5:8">
      <c r="E396" s="31"/>
      <c r="F396" s="31"/>
      <c r="G396" s="31"/>
      <c r="H396" s="31"/>
    </row>
    <row r="397" spans="5:8">
      <c r="E397" s="31"/>
      <c r="F397" s="31"/>
      <c r="G397" s="31"/>
      <c r="H397" s="31"/>
    </row>
    <row r="398" spans="5:8">
      <c r="E398" s="31"/>
      <c r="F398" s="31"/>
      <c r="G398" s="31"/>
      <c r="H398" s="31"/>
    </row>
    <row r="399" spans="5:8">
      <c r="E399" s="31"/>
      <c r="F399" s="31"/>
      <c r="G399" s="31"/>
      <c r="H399" s="31"/>
    </row>
    <row r="400" spans="5:8">
      <c r="E400" s="31"/>
      <c r="F400" s="31"/>
      <c r="G400" s="31"/>
      <c r="H400" s="31"/>
    </row>
    <row r="401" spans="5:8">
      <c r="E401" s="31"/>
      <c r="F401" s="31"/>
      <c r="G401" s="31"/>
      <c r="H401" s="31"/>
    </row>
    <row r="402" spans="5:8">
      <c r="E402" s="31"/>
      <c r="F402" s="31"/>
      <c r="G402" s="31"/>
      <c r="H402" s="31"/>
    </row>
  </sheetData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.. ..</cp:lastModifiedBy>
  <cp:lastPrinted>2015-07-06T15:34:41Z</cp:lastPrinted>
  <dcterms:created xsi:type="dcterms:W3CDTF">1999-01-28T17:30:06Z</dcterms:created>
  <dcterms:modified xsi:type="dcterms:W3CDTF">2015-07-06T15:34:53Z</dcterms:modified>
</cp:coreProperties>
</file>