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santana\Desktop\SOPORTES FINANCIERA ESCANER\SOPORTES PPTO 2019\11-INFORMES\11_NOVIEMBRE\PUBLICAR WEB\"/>
    </mc:Choice>
  </mc:AlternateContent>
  <bookViews>
    <workbookView xWindow="0" yWindow="0" windowWidth="9525" windowHeight="7485"/>
  </bookViews>
  <sheets>
    <sheet name="EJECUCIÓN PPTAL A NOV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14" i="1" l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P13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BB21" i="1"/>
  <c r="BB25" i="1" s="1"/>
  <c r="BB27" i="1" s="1"/>
  <c r="BA21" i="1"/>
  <c r="BA25" i="1" s="1"/>
  <c r="BA27" i="1" s="1"/>
  <c r="AZ21" i="1"/>
  <c r="AZ25" i="1" s="1"/>
  <c r="AZ27" i="1" s="1"/>
  <c r="AY21" i="1"/>
  <c r="AY25" i="1" s="1"/>
  <c r="AY27" i="1" s="1"/>
  <c r="AX21" i="1"/>
  <c r="AX25" i="1" s="1"/>
  <c r="AX27" i="1" s="1"/>
  <c r="AW21" i="1"/>
  <c r="AW25" i="1" s="1"/>
  <c r="AW27" i="1" s="1"/>
  <c r="AV21" i="1"/>
  <c r="AV25" i="1" s="1"/>
  <c r="AV27" i="1" s="1"/>
  <c r="AU21" i="1"/>
  <c r="AU25" i="1" s="1"/>
  <c r="AU27" i="1" s="1"/>
  <c r="AT21" i="1"/>
  <c r="AT25" i="1" s="1"/>
  <c r="AT27" i="1" s="1"/>
  <c r="AS21" i="1"/>
  <c r="AS25" i="1" s="1"/>
  <c r="AS27" i="1" s="1"/>
  <c r="AR21" i="1"/>
  <c r="AR25" i="1" s="1"/>
  <c r="AR27" i="1" s="1"/>
  <c r="AQ21" i="1"/>
  <c r="AQ25" i="1" s="1"/>
  <c r="AQ27" i="1" s="1"/>
  <c r="AP26" i="1"/>
  <c r="AP24" i="1"/>
  <c r="AP23" i="1"/>
  <c r="BD192" i="1"/>
  <c r="BC192" i="1"/>
  <c r="AP21" i="1" l="1"/>
  <c r="BD33" i="1" l="1"/>
  <c r="AP22" i="1"/>
  <c r="BD191" i="1"/>
  <c r="BC191" i="1"/>
  <c r="BD190" i="1"/>
  <c r="BC190" i="1"/>
  <c r="BD189" i="1"/>
  <c r="BC189" i="1"/>
  <c r="BD188" i="1"/>
  <c r="BC188" i="1"/>
  <c r="BD187" i="1"/>
  <c r="BC187" i="1"/>
  <c r="BD186" i="1"/>
  <c r="BC186" i="1"/>
  <c r="BD185" i="1"/>
  <c r="BC185" i="1"/>
  <c r="BD184" i="1"/>
  <c r="BC184" i="1"/>
  <c r="BD183" i="1"/>
  <c r="BC183" i="1"/>
  <c r="BD182" i="1"/>
  <c r="BC182" i="1"/>
  <c r="BD181" i="1"/>
  <c r="BC181" i="1"/>
  <c r="BD180" i="1"/>
  <c r="BC180" i="1"/>
  <c r="BD179" i="1"/>
  <c r="BC179" i="1"/>
  <c r="BD178" i="1"/>
  <c r="BC178" i="1"/>
  <c r="BD177" i="1"/>
  <c r="BC177" i="1"/>
  <c r="BD176" i="1"/>
  <c r="BC176" i="1"/>
  <c r="BD175" i="1"/>
  <c r="BC175" i="1"/>
  <c r="BD174" i="1"/>
  <c r="BC174" i="1"/>
  <c r="BD173" i="1"/>
  <c r="BC173" i="1"/>
  <c r="BD172" i="1"/>
  <c r="BC172" i="1"/>
  <c r="BD171" i="1"/>
  <c r="BC171" i="1"/>
  <c r="BD170" i="1"/>
  <c r="BC170" i="1"/>
  <c r="BD169" i="1"/>
  <c r="BC169" i="1"/>
  <c r="BD168" i="1"/>
  <c r="BC168" i="1"/>
  <c r="BD167" i="1"/>
  <c r="BC167" i="1"/>
  <c r="BD166" i="1"/>
  <c r="BC166" i="1"/>
  <c r="BD165" i="1"/>
  <c r="BC165" i="1"/>
  <c r="BD164" i="1"/>
  <c r="BC164" i="1"/>
  <c r="BD163" i="1"/>
  <c r="BC163" i="1"/>
  <c r="BD162" i="1"/>
  <c r="BC162" i="1"/>
  <c r="BD161" i="1"/>
  <c r="BC161" i="1"/>
  <c r="BD160" i="1"/>
  <c r="BC160" i="1"/>
  <c r="BD159" i="1"/>
  <c r="BC159" i="1"/>
  <c r="BD158" i="1"/>
  <c r="BC158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6" i="1"/>
  <c r="BC86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6" i="1"/>
  <c r="BC66" i="1"/>
  <c r="BD65" i="1"/>
  <c r="BC65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  <c r="BD42" i="1"/>
  <c r="BC42" i="1"/>
  <c r="BD41" i="1"/>
  <c r="BC41" i="1"/>
  <c r="BD40" i="1"/>
  <c r="BC40" i="1"/>
  <c r="BD39" i="1"/>
  <c r="BC39" i="1"/>
  <c r="BD38" i="1"/>
  <c r="BC38" i="1"/>
  <c r="BD37" i="1"/>
  <c r="BC37" i="1"/>
  <c r="BD36" i="1"/>
  <c r="BC36" i="1"/>
  <c r="BD35" i="1"/>
  <c r="BC35" i="1"/>
  <c r="BD34" i="1"/>
  <c r="BC34" i="1"/>
  <c r="BC33" i="1"/>
  <c r="BB13" i="1"/>
  <c r="BA13" i="1"/>
  <c r="AZ13" i="1"/>
  <c r="AY13" i="1"/>
  <c r="AY15" i="1" s="1"/>
  <c r="AX13" i="1"/>
  <c r="AW13" i="1"/>
  <c r="AV13" i="1"/>
  <c r="AU13" i="1"/>
  <c r="AU15" i="1" s="1"/>
  <c r="AT13" i="1"/>
  <c r="AS13" i="1"/>
  <c r="AR13" i="1"/>
  <c r="AQ13" i="1"/>
  <c r="AQ15" i="1" s="1"/>
  <c r="AQ17" i="1" s="1"/>
  <c r="AS15" i="1" l="1"/>
  <c r="AW15" i="1"/>
  <c r="BA15" i="1"/>
  <c r="BD24" i="1"/>
  <c r="BC23" i="1"/>
  <c r="AP25" i="1"/>
  <c r="AP27" i="1" s="1"/>
  <c r="BC22" i="1"/>
  <c r="BC26" i="1"/>
  <c r="AR15" i="1"/>
  <c r="AV15" i="1"/>
  <c r="AZ15" i="1"/>
  <c r="BD22" i="1"/>
  <c r="BD26" i="1"/>
  <c r="BC21" i="1"/>
  <c r="AP15" i="1"/>
  <c r="AX15" i="1"/>
  <c r="AX17" i="1" s="1"/>
  <c r="BD14" i="1"/>
  <c r="AT15" i="1"/>
  <c r="BB15" i="1"/>
  <c r="AR29" i="1"/>
  <c r="BC13" i="1"/>
  <c r="BC14" i="1"/>
  <c r="AQ29" i="1"/>
  <c r="AU29" i="1"/>
  <c r="AY29" i="1"/>
  <c r="BD23" i="1"/>
  <c r="BC24" i="1"/>
  <c r="BD13" i="1"/>
  <c r="BD21" i="1"/>
  <c r="BC15" i="1" l="1"/>
  <c r="BD25" i="1"/>
  <c r="BB29" i="1"/>
  <c r="AW29" i="1"/>
  <c r="AS29" i="1"/>
  <c r="AP29" i="1"/>
  <c r="BA29" i="1"/>
  <c r="AZ29" i="1"/>
  <c r="BD15" i="1"/>
  <c r="AT17" i="1"/>
  <c r="AV17" i="1"/>
  <c r="AX29" i="1"/>
  <c r="BC25" i="1"/>
  <c r="AV29" i="1"/>
  <c r="BD27" i="1"/>
  <c r="BC27" i="1" l="1"/>
  <c r="AT29" i="1"/>
</calcChain>
</file>

<file path=xl/sharedStrings.xml><?xml version="1.0" encoding="utf-8"?>
<sst xmlns="http://schemas.openxmlformats.org/spreadsheetml/2006/main" count="1652" uniqueCount="220">
  <si>
    <t>SECCION 2502  - DEFENSORÍA DEL PUEBLO</t>
  </si>
  <si>
    <t>INFORME DE EJECUCIÓN DEL PRESUPUESTO - VIGENCIA 2019</t>
  </si>
  <si>
    <t>LEY 1940 DE 2018  - DECRETO 2467 DE 2018</t>
  </si>
  <si>
    <t>FUENTE: SIIF NACIÓN</t>
  </si>
  <si>
    <t>RESUMEN DE EJECUCIÓN - PRESUPUESTO TOTAL</t>
  </si>
  <si>
    <t>NIVEL DECRETO</t>
  </si>
  <si>
    <t>RUBRO</t>
  </si>
  <si>
    <t>CONCEPTO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</si>
  <si>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</si>
  <si>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</si>
  <si>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</si>
  <si>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</si>
  <si>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</si>
  <si>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</si>
  <si>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</si>
  <si>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</si>
  <si>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</si>
  <si>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</si>
  <si>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</si>
  <si>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</si>
  <si>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</si>
  <si>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% EJECUCIÓN COMPROMETIDA</t>
  </si>
  <si>
    <t>% EJECUCIÓN OBLIGADA</t>
  </si>
  <si>
    <t>ANEXO DECRETO DE LIQUIDACIÓN</t>
  </si>
  <si>
    <t>A</t>
  </si>
  <si>
    <t>PRESUPUESTO DE FUNCIONAMIENTO</t>
  </si>
  <si>
    <t>C</t>
  </si>
  <si>
    <t>PRESUPUESTO DE INVERSIÓN</t>
  </si>
  <si>
    <t xml:space="preserve">TOTAL PRESUPUESTO </t>
  </si>
  <si>
    <t>A-01</t>
  </si>
  <si>
    <t xml:space="preserve">GASTOS DE PERSONAL </t>
  </si>
  <si>
    <t>A-02</t>
  </si>
  <si>
    <t xml:space="preserve">ADQUISICIÓN  DE BIENES Y SERVICIOS </t>
  </si>
  <si>
    <t>A-03</t>
  </si>
  <si>
    <t>TRANSFERENCIAS</t>
  </si>
  <si>
    <t>A-08</t>
  </si>
  <si>
    <t>GASTOS POR TRIBUTOS</t>
  </si>
  <si>
    <t xml:space="preserve">TOTAL PRESUPUESTO DE FUNCIONAMIENTO </t>
  </si>
  <si>
    <t>TOTAL PRESUPUESTO DE INVERSIÓN</t>
  </si>
  <si>
    <t>RESUMEN DE EJECUCIÓN - PRESUPUESTO DESAGREGADO</t>
  </si>
  <si>
    <t>TIPO</t>
  </si>
  <si>
    <t>CTA</t>
  </si>
  <si>
    <t>SUBC</t>
  </si>
  <si>
    <t>OBJG</t>
  </si>
  <si>
    <t>ORD</t>
  </si>
  <si>
    <t>SORD</t>
  </si>
  <si>
    <t>ITEM</t>
  </si>
  <si>
    <t>SITEM</t>
  </si>
  <si>
    <t>FUENTE</t>
  </si>
  <si>
    <t>SITUACION</t>
  </si>
  <si>
    <t>REC.</t>
  </si>
  <si>
    <t>RECURSO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</si>
  <si>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</si>
  <si>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</si>
  <si>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</si>
  <si>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</si>
  <si>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</si>
  <si>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</si>
  <si>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</si>
  <si>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</si>
  <si>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</si>
  <si>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</si>
  <si>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</si>
  <si>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</si>
  <si>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</si>
  <si>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</si>
  <si>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</si>
  <si>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</si>
  <si>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</si>
  <si>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</si>
  <si>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</si>
  <si>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</si>
  <si>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</si>
  <si>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</si>
  <si>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</si>
  <si>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</si>
  <si>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</si>
  <si>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</si>
  <si>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</si>
  <si>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</si>
  <si>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</si>
  <si>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FACTORES SALARIALES ESPECIALES</t>
  </si>
  <si>
    <t>003</t>
  </si>
  <si>
    <t>PRIMA ESPECIAL DE SERVICIOS</t>
  </si>
  <si>
    <t>02</t>
  </si>
  <si>
    <t>CONTRIBUCIONES INHERENTES A LA NÓMINA</t>
  </si>
  <si>
    <t>PENSIONES</t>
  </si>
  <si>
    <t>SALUD</t>
  </si>
  <si>
    <t>APORTES DE CESANTÍAS</t>
  </si>
  <si>
    <t>004</t>
  </si>
  <si>
    <t>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</si>
  <si>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</si>
  <si>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</si>
  <si>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</si>
  <si>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</si>
  <si>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</si>
  <si>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</si>
  <si>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</si>
  <si>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</si>
  <si>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</si>
  <si>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</si>
  <si>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</si>
  <si>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PRIMA TÉCNICA NO SALARIAL</t>
  </si>
  <si>
    <t>04</t>
  </si>
  <si>
    <t>OTROS GASTOS DE PERSONAL - DISTRIBUCIÓN PREVIO CONCEPTO DGPPN</t>
  </si>
  <si>
    <t>ADQUISICIÓN DE BIENES  Y SERVICIOS</t>
  </si>
  <si>
    <t>ADQUISICIÓN DE ACTIVOS NO FINANCIEROS</t>
  </si>
  <si>
    <t>ACTIVOS FIJOS</t>
  </si>
  <si>
    <t>MAQUINARIA Y EQUIPO</t>
  </si>
  <si>
    <t>OTROS ACTIVOS FIJOS</t>
  </si>
  <si>
    <t>ADQUISICIONES DIFERENTES DE ACTIVOS</t>
  </si>
  <si>
    <t>MATERIALES Y SUMINISTROS</t>
  </si>
  <si>
    <t>PRODUCTOS ALIMENTICIOS, BEBIDAS Y TABACO; TEXTILES, PRENDAS DE VESTIR Y PRODUCTOS DE CUERO</t>
  </si>
  <si>
    <t>OTROS BIENES TRANSPORTABLES (EXCEPTO PRODUCTOS METÁLICOS, MAQUINARIA Y EQUIPO)</t>
  </si>
  <si>
    <t>PRODUCTOS METÁLICOS Y PAQUETES DE SOFTWARE</t>
  </si>
  <si>
    <t>ADQUISICIÓN DE SERVICIOS</t>
  </si>
  <si>
    <t>SERVICIOS DE LA CONSTRUCCIÓN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</si>
  <si>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</si>
  <si>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</si>
  <si>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</si>
  <si>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SERVICIOS PARA LA COMUNIDAD, SOCIALES Y PERSONALES</t>
  </si>
  <si>
    <t>VIÁTICOS DE LOS FUNCIONARIOS EN COMISIÓN</t>
  </si>
  <si>
    <t>TRANSFERENCIAS CORRIENTES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</si>
  <si>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</si>
  <si>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</si>
  <si>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</si>
  <si>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</si>
  <si>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</si>
  <si>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</si>
  <si>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</si>
  <si>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</si>
  <si>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PRESTACIONES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</si>
  <si>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</si>
  <si>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</si>
  <si>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</si>
  <si>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</si>
  <si>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</si>
  <si>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</si>
  <si>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</si>
  <si>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CONCILIACIONES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</si>
  <si>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</si>
  <si>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</si>
  <si>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</si>
  <si>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</si>
  <si>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</si>
  <si>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</si>
  <si>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</si>
  <si>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</si>
  <si>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INVERSION</t>
  </si>
  <si>
    <t>13</t>
  </si>
  <si>
    <t>RECURSOS DEL CREDITO EXTERNO PREVIA AUTORIZACION</t>
  </si>
  <si>
    <t>14</t>
  </si>
  <si>
    <t>PRESTAMOS DESTINACIÓN ESPECIFICA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</si>
  <si>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</si>
  <si>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</si>
  <si>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</si>
  <si>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</si>
  <si>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</si>
  <si>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</si>
  <si>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</si>
  <si>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</si>
  <si>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</si>
  <si>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</si>
  <si>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</si>
  <si>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</si>
  <si>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</si>
  <si>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</si>
  <si>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</si>
  <si>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2502009</t>
  </si>
  <si>
    <t>DOCUMENTOS METODOLÓGICOS</t>
  </si>
  <si>
    <t>18</t>
  </si>
  <si>
    <t>FORTALECIMIENTO DEL SISTEMA NACIONAL DE DEFENSORÍA PÚBLICA Y ACCESO A LA JUSTICIA  NACIONAL</t>
  </si>
  <si>
    <t>2502005</t>
  </si>
  <si>
    <t>DOCUMENTOS DE LINEAMIENTOS TÉCNICOS</t>
  </si>
  <si>
    <t>24</t>
  </si>
  <si>
    <t/>
  </si>
  <si>
    <t>FORTALECIMIENTO DE LA CAPACIDAD TÉCNICA DE DEFENSA DE LOS OPERADORES,,NACIONAL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</si>
  <si>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</si>
  <si>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</si>
  <si>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</si>
  <si>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</si>
  <si>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</si>
  <si>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</si>
  <si>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</si>
  <si>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</si>
  <si>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8</t>
  </si>
  <si>
    <t>FORTALECIMIENTO DE LA CAPACIDAD INSTITUCIONAL DE LA DEFENSORÍA DEL PUEBLO DE COLOMBIA - DPC  NACIONAL</t>
  </si>
  <si>
    <t>2599064</t>
  </si>
  <si>
    <t>DOCUMENTO PARA LA PLANEACIÓN ESTRATÉGICA EN TI</t>
  </si>
  <si>
    <t>2599065</t>
  </si>
  <si>
    <t>SERVICIOS TECNOLÓGICOS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</si>
  <si>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</si>
  <si>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</si>
  <si>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</si>
  <si>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</si>
  <si>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</si>
  <si>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</si>
  <si>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9</t>
  </si>
  <si>
    <t>ADECUACIÓN DE LAS CONDICIONES FÍSICAS PARA EL FUNCIONAMIENTO DE LA SEDE CENTRAL DE LA DEFENSORÍA DEL PUEBLO EN   BOGOTÁ</t>
  </si>
  <si>
    <t>2599009</t>
  </si>
  <si>
    <t>SEDES CONSTRUIDAS</t>
  </si>
  <si>
    <t>ADQUISICIÓN DE BIENES Y SERVICIOS - SERVICIO DE ADVERTENCIA Y SEGUIMIENTO A LOS RIESGOS DE VULNERACIÓN DE LOS DERECHOS HUMANOS, EL DERECHO INTERNACIONAL HUMANITARIO Y EN LOS ESCENARIOS DE PAZ - FORTALECIMIENTO DEL CONOCIMIENTO Y EXIGIBILIDAD DE LOS D</t>
  </si>
  <si>
    <t xml:space="preserve">ADQUISICIÓN DE BIENES Y SERVICIOS - SERVICIO DE ASISTENCIA TÉCNICA PARA ATENCIÓN, ORIENTACIÓN Y ASESORÍA EN MATERIA DE DERECHOS HUMANOS, EL DERECHO INTERNACIONAL HUMANITARIO Y EN ESCENARIOS DE PAZ - FORTALECIMIENTO DEL CONOCIMIENTO Y EXIGIBILIDAD DE </t>
  </si>
  <si>
    <t>ADQUISICIÓN DE BIENES Y SERVICIOS - SERVICIO DE EDUCACIÓN INFORMAL EN MATERIA DE DERECHOS HUMANOS Y DERECHO INTERNACIONAL HUMANITARIO - FORTALECIMIENTO DEL CONOCIMIENTO Y EXIGIBILIDAD DE LOS DERECHOS DE LAS VÍCTIMAS DEL CONFLICTO, MEDIANTE EL ACOMPAÑ</t>
  </si>
  <si>
    <t>ADQUISICIÓN DE BIENES Y SERVICIOS - DOCUMENTOS METODOLÓGICOS - FORTALECIMIENTO DEL CONOCIMIENTO Y EXIGIBILIDAD DE LOS DERECHOS DE LAS VÍCTIMAS DEL CONFLICTO, MEDIANTE EL ACOMPAÑAMIENTO, ASESORÍA Y SEGUIMIENTO A LA LEY 1448, DEC REGLAMENTARIOS, DECRET</t>
  </si>
  <si>
    <t>ADQUISICIÓN DE BIENES Y SERVICIOS - DOCUMENTOS METODOLÓGICOS - FORTALECIMIENTO DEL SISTEMA NACIONAL DE DEFENSORÍA PÚBLICA Y ACCESO A LA JUSTICIA  NACIONAL</t>
  </si>
  <si>
    <t>ADQUISICIÓN DE BIENES Y SERVICIOS - SERVICIO DE EDUCACIÓN INFORMAL EN MATERIA DE DERECHOS HUMANOS Y DERECHO INTERNACIONAL HUMANITARIO - FORTALECIMIENTO DEL SISTEMA NACIONAL DE DEFENSORÍA PÚBLICA Y ACCESO A LA JUSTICIA  NACIONAL</t>
  </si>
  <si>
    <t>ADQUISICIÓN DE BIENES Y SERVICIOS - DOCUMENTOS DE LINEAMIENTOS TÉCNICOS - FORTALECIMIENTO DEL SISTEMA NACIONAL DE DEFENSORÍA PÚBLICA Y ACCESO A LA JUSTICIA  NACIONAL</t>
  </si>
  <si>
    <t>ADQUISICIÓN DE BIENES Y SERVICIOS - SERVICIO DE ADVERTENCIA Y SEGUIMIENTO A LOS RIESGOS DE VULNERACIÓN DE LOS DERECHOS HUMANOS, EL DERECHO INTERNACIONAL HUMANITARIO Y EN LOS ESCENARIOS DE PAZ - FORTALECIMIENTO DEL SISTEMA NACIONAL DE DEFENSORÍA PÚBLI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</si>
  <si>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</si>
  <si>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</si>
  <si>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ADQUISICIÓN DE BIENES Y SERVICIOS - DOCUMENTO PARA LA PLANEACIÓN ESTRATÉGICA EN TI - FORTALECIMIENTO DE LA CAPACIDAD INSTITUCIONAL DE LA DEFENSORÍA DEL PUEBLO DE COLOMBIA - DPC  NACIONAL</t>
  </si>
  <si>
    <t>ADQUISICIÓN DE BIENES Y SERVICIOS - SERVICIOS TECNOLÓGICOS - FORTALECIMIENTO DE LA CAPACIDAD INSTITUCIONAL DE LA DEFENSORÍA DEL PUEBLO DE COLOMBIA - DPC  NACIONAL</t>
  </si>
  <si>
    <t>ADQUISICIÓN DE BIENES Y SERVICIOS - SERVICIO DE IMPLEMENTACIÓN SISTEMAS DE GESTIÓN - FORTALECIMIENTO DE LA CAPACIDAD INSTITUCIONAL DE LA DEFENSORÍA DEL PUEBLO DE COLOMBIA - DPC  NACIONAL</t>
  </si>
  <si>
    <t>ADQUISICIÓN DE BIENES Y SERVICIOS - SERVICIOS DE INFORMACIÓN ACTUALIZADOS - FORTALECIMIENTO DE LA CAPACIDAD INSTITUCIONAL DE LA DEFENSORÍA DEL PUEBLO DE COLOMBIA - DPC  NACIONAL</t>
  </si>
  <si>
    <t>ADQUISICIÓN DE BIENES Y SERVICIOS - SERVICIOS DE INFORMACIÓN IMPLEMENTADOS - FORTALECIMIENTO DE LA CAPACIDAD INSTITUCIONAL DE LA DEFENSORÍA DEL PUEBLO DE COLOMBIA - DPC  NACIONAL</t>
  </si>
  <si>
    <t>ADQUISICIÓN DE BIENES Y SERVICIOS - SEDES CONSTRUIDAS - ADECUACIÓN DE LAS CONDICIONES FÍSICAS PARA EL FUNCIONAMIENTO DE LA SEDE CENTRAL DE LA DEFENSORÍA DEL PUEBLO EN   BOGOTÁ</t>
  </si>
  <si>
    <t>ADQUISICIÓN DE BIENES Y SERVICIOS - SEDES ADECUADAS - ADECUACIÓN DE LAS CONDICIONES FÍSICAS PARA EL FUNCIONAMIENTO DE LA SEDE CENTRAL DE LA DEFENSORÍA DEL PUEBLO EN   BOGOTÁ</t>
  </si>
  <si>
    <t>CORTE: 30 DE NOVIEMBRE DE 2019</t>
  </si>
  <si>
    <t>ACTIVOS FIJOS NO CLASIFICADOS COMO MAQUINARIA Y EQUIPO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</si>
</sst>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4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b/>
      <sz val="10"/>
      <color rgb="FF000000"/>
      <name val="Arial"/>
      <family val="2"/>
    </font>
    <font>
      <b/>
      <sz val="8"/>
      <name val="Arial Narrow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DCDCDC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17">
    <xf numFmtId="0" fontId="0" fillId="0" borderId="0" xfId="0"/>
    <xf numFmtId="0" fontId="3" fillId="2" borderId="0" xfId="2" applyFont="1" applyFill="1" applyBorder="1"/>
    <xf numFmtId="0" fontId="4" fillId="2" borderId="0" xfId="2" applyFont="1" applyFill="1" applyBorder="1"/>
    <xf numFmtId="10" fontId="3" fillId="2" borderId="0" xfId="2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0" borderId="0" xfId="2" applyFont="1" applyFill="1" applyBorder="1"/>
    <xf numFmtId="0" fontId="5" fillId="2" borderId="0" xfId="3" applyFont="1" applyFill="1"/>
    <xf numFmtId="0" fontId="7" fillId="2" borderId="0" xfId="4" applyFont="1" applyFill="1" applyBorder="1" applyAlignment="1">
      <alignment horizontal="center" vertical="center"/>
    </xf>
    <xf numFmtId="0" fontId="8" fillId="2" borderId="0" xfId="4" applyFont="1" applyFill="1" applyBorder="1" applyAlignment="1">
      <alignment horizontal="center" vertical="center"/>
    </xf>
    <xf numFmtId="0" fontId="7" fillId="2" borderId="0" xfId="2" applyFont="1" applyFill="1" applyBorder="1"/>
    <xf numFmtId="0" fontId="9" fillId="2" borderId="0" xfId="2" applyFont="1" applyFill="1" applyBorder="1"/>
    <xf numFmtId="0" fontId="10" fillId="2" borderId="0" xfId="2" applyFont="1" applyFill="1" applyBorder="1"/>
    <xf numFmtId="0" fontId="10" fillId="0" borderId="0" xfId="2" applyFont="1" applyFill="1" applyBorder="1"/>
    <xf numFmtId="0" fontId="11" fillId="2" borderId="0" xfId="2" applyFont="1" applyFill="1" applyBorder="1"/>
    <xf numFmtId="0" fontId="12" fillId="2" borderId="0" xfId="4" applyFont="1" applyFill="1" applyBorder="1" applyAlignment="1">
      <alignment vertical="center"/>
    </xf>
    <xf numFmtId="0" fontId="12" fillId="2" borderId="0" xfId="3" applyFont="1" applyFill="1"/>
    <xf numFmtId="0" fontId="12" fillId="2" borderId="0" xfId="2" applyFont="1" applyFill="1" applyBorder="1"/>
    <xf numFmtId="10" fontId="12" fillId="2" borderId="0" xfId="2" applyNumberFormat="1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/>
    </xf>
    <xf numFmtId="0" fontId="13" fillId="2" borderId="0" xfId="2" applyFont="1" applyFill="1" applyBorder="1"/>
    <xf numFmtId="0" fontId="14" fillId="0" borderId="0" xfId="2" applyFont="1" applyFill="1" applyBorder="1"/>
    <xf numFmtId="0" fontId="15" fillId="0" borderId="0" xfId="2" applyFont="1" applyFill="1" applyBorder="1"/>
    <xf numFmtId="0" fontId="16" fillId="0" borderId="0" xfId="2" applyFont="1" applyFill="1" applyBorder="1"/>
    <xf numFmtId="0" fontId="17" fillId="0" borderId="0" xfId="2" applyFont="1" applyFill="1" applyBorder="1"/>
    <xf numFmtId="0" fontId="18" fillId="2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0" fontId="19" fillId="4" borderId="2" xfId="2" applyNumberFormat="1" applyFont="1" applyFill="1" applyBorder="1" applyAlignment="1">
      <alignment horizontal="center" vertical="center" wrapText="1" readingOrder="1"/>
    </xf>
    <xf numFmtId="0" fontId="20" fillId="4" borderId="2" xfId="2" applyNumberFormat="1" applyFont="1" applyFill="1" applyBorder="1" applyAlignment="1">
      <alignment horizontal="center" vertical="center" wrapText="1"/>
    </xf>
    <xf numFmtId="0" fontId="20" fillId="4" borderId="3" xfId="2" applyNumberFormat="1" applyFont="1" applyFill="1" applyBorder="1" applyAlignment="1">
      <alignment horizontal="center" vertical="center" wrapText="1"/>
    </xf>
    <xf numFmtId="0" fontId="21" fillId="0" borderId="0" xfId="2" applyFont="1" applyFill="1" applyBorder="1" applyAlignment="1">
      <alignment vertical="center"/>
    </xf>
    <xf numFmtId="9" fontId="21" fillId="2" borderId="4" xfId="5" applyFont="1" applyFill="1" applyBorder="1" applyAlignment="1">
      <alignment vertical="center"/>
    </xf>
    <xf numFmtId="0" fontId="21" fillId="2" borderId="0" xfId="2" applyFont="1" applyFill="1" applyBorder="1" applyAlignment="1">
      <alignment vertical="center"/>
    </xf>
    <xf numFmtId="9" fontId="21" fillId="2" borderId="5" xfId="5" applyFont="1" applyFill="1" applyBorder="1" applyAlignment="1">
      <alignment vertical="center"/>
    </xf>
    <xf numFmtId="9" fontId="20" fillId="2" borderId="5" xfId="5" applyFont="1" applyFill="1" applyBorder="1" applyAlignment="1">
      <alignment vertical="center"/>
    </xf>
    <xf numFmtId="0" fontId="20" fillId="2" borderId="0" xfId="2" applyFont="1" applyFill="1" applyBorder="1" applyAlignment="1">
      <alignment vertical="center"/>
    </xf>
    <xf numFmtId="0" fontId="22" fillId="0" borderId="0" xfId="2" applyNumberFormat="1" applyFont="1" applyFill="1" applyBorder="1" applyAlignment="1">
      <alignment vertical="top" wrapText="1" readingOrder="1"/>
    </xf>
    <xf numFmtId="0" fontId="23" fillId="0" borderId="0" xfId="2" applyNumberFormat="1" applyFont="1" applyFill="1" applyBorder="1" applyAlignment="1">
      <alignment vertical="top" wrapText="1" readingOrder="1"/>
    </xf>
    <xf numFmtId="0" fontId="24" fillId="5" borderId="0" xfId="2" applyNumberFormat="1" applyFont="1" applyFill="1" applyBorder="1" applyAlignment="1">
      <alignment vertical="top" wrapText="1" readingOrder="1"/>
    </xf>
    <xf numFmtId="0" fontId="24" fillId="5" borderId="0" xfId="2" applyFont="1" applyFill="1" applyBorder="1"/>
    <xf numFmtId="0" fontId="25" fillId="5" borderId="0" xfId="2" applyNumberFormat="1" applyFont="1" applyFill="1" applyBorder="1" applyAlignment="1">
      <alignment vertical="top" wrapText="1" readingOrder="1"/>
    </xf>
    <xf numFmtId="43" fontId="25" fillId="5" borderId="0" xfId="6" applyFont="1" applyFill="1"/>
    <xf numFmtId="0" fontId="25" fillId="5" borderId="0" xfId="2" applyFont="1" applyFill="1" applyBorder="1"/>
    <xf numFmtId="0" fontId="26" fillId="2" borderId="0" xfId="2" applyNumberFormat="1" applyFont="1" applyFill="1" applyBorder="1" applyAlignment="1">
      <alignment vertical="top" wrapText="1" readingOrder="1"/>
    </xf>
    <xf numFmtId="0" fontId="26" fillId="2" borderId="0" xfId="2" applyFont="1" applyFill="1" applyBorder="1"/>
    <xf numFmtId="0" fontId="27" fillId="2" borderId="0" xfId="2" applyNumberFormat="1" applyFont="1" applyFill="1" applyBorder="1" applyAlignment="1">
      <alignment vertical="top" wrapText="1" readingOrder="1"/>
    </xf>
    <xf numFmtId="43" fontId="27" fillId="2" borderId="0" xfId="2" applyNumberFormat="1" applyFont="1" applyFill="1" applyBorder="1" applyAlignment="1">
      <alignment vertical="top" wrapText="1" readingOrder="1"/>
    </xf>
    <xf numFmtId="4" fontId="27" fillId="2" borderId="0" xfId="2" applyNumberFormat="1" applyFont="1" applyFill="1" applyBorder="1" applyAlignment="1">
      <alignment vertical="top" wrapText="1" readingOrder="1"/>
    </xf>
    <xf numFmtId="0" fontId="27" fillId="2" borderId="0" xfId="2" applyFont="1" applyFill="1" applyBorder="1"/>
    <xf numFmtId="41" fontId="27" fillId="2" borderId="0" xfId="1" applyFont="1" applyFill="1" applyBorder="1" applyAlignment="1">
      <alignment vertical="top" wrapText="1" readingOrder="1"/>
    </xf>
    <xf numFmtId="0" fontId="6" fillId="2" borderId="0" xfId="2" applyFont="1" applyFill="1" applyBorder="1" applyAlignment="1">
      <alignment horizontal="center" vertical="center"/>
    </xf>
    <xf numFmtId="0" fontId="28" fillId="6" borderId="0" xfId="2" applyNumberFormat="1" applyFont="1" applyFill="1" applyBorder="1" applyAlignment="1">
      <alignment horizontal="center" vertical="center" wrapText="1"/>
    </xf>
    <xf numFmtId="4" fontId="28" fillId="6" borderId="0" xfId="2" applyNumberFormat="1" applyFont="1" applyFill="1" applyBorder="1" applyAlignment="1">
      <alignment horizontal="center" vertical="center" wrapText="1"/>
    </xf>
    <xf numFmtId="0" fontId="18" fillId="6" borderId="0" xfId="2" applyNumberFormat="1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vertical="center"/>
    </xf>
    <xf numFmtId="0" fontId="23" fillId="2" borderId="0" xfId="2" applyNumberFormat="1" applyFont="1" applyFill="1" applyBorder="1" applyAlignment="1">
      <alignment vertical="top" wrapText="1" readingOrder="1"/>
    </xf>
    <xf numFmtId="0" fontId="30" fillId="2" borderId="0" xfId="2" applyFont="1" applyFill="1" applyBorder="1"/>
    <xf numFmtId="0" fontId="21" fillId="2" borderId="0" xfId="2" applyFont="1" applyFill="1" applyBorder="1"/>
    <xf numFmtId="0" fontId="25" fillId="6" borderId="0" xfId="2" applyNumberFormat="1" applyFont="1" applyFill="1" applyBorder="1" applyAlignment="1">
      <alignment horizontal="left" vertical="center" wrapText="1" readingOrder="1"/>
    </xf>
    <xf numFmtId="0" fontId="27" fillId="2" borderId="0" xfId="2" applyNumberFormat="1" applyFont="1" applyFill="1" applyBorder="1" applyAlignment="1">
      <alignment vertical="top" wrapText="1"/>
    </xf>
    <xf numFmtId="0" fontId="25" fillId="2" borderId="0" xfId="2" applyNumberFormat="1" applyFont="1" applyFill="1" applyBorder="1" applyAlignment="1">
      <alignment horizontal="left" vertical="center" wrapText="1" readingOrder="1"/>
    </xf>
    <xf numFmtId="0" fontId="26" fillId="2" borderId="0" xfId="2" applyNumberFormat="1" applyFont="1" applyFill="1" applyBorder="1" applyAlignment="1">
      <alignment vertical="top" wrapText="1"/>
    </xf>
    <xf numFmtId="0" fontId="19" fillId="4" borderId="11" xfId="2" applyNumberFormat="1" applyFont="1" applyFill="1" applyBorder="1" applyAlignment="1">
      <alignment horizontal="center" vertical="center" wrapText="1" readingOrder="1"/>
    </xf>
    <xf numFmtId="0" fontId="19" fillId="4" borderId="13" xfId="2" applyNumberFormat="1" applyFont="1" applyFill="1" applyBorder="1" applyAlignment="1">
      <alignment horizontal="center" vertical="center" wrapText="1" readingOrder="1"/>
    </xf>
    <xf numFmtId="0" fontId="20" fillId="4" borderId="13" xfId="2" applyNumberFormat="1" applyFont="1" applyFill="1" applyBorder="1" applyAlignment="1">
      <alignment horizontal="center" vertical="center" wrapText="1"/>
    </xf>
    <xf numFmtId="0" fontId="20" fillId="4" borderId="14" xfId="2" applyNumberFormat="1" applyFont="1" applyFill="1" applyBorder="1" applyAlignment="1">
      <alignment horizontal="center" vertical="center" wrapText="1"/>
    </xf>
    <xf numFmtId="0" fontId="21" fillId="0" borderId="0" xfId="2" applyFont="1" applyFill="1" applyBorder="1"/>
    <xf numFmtId="43" fontId="28" fillId="6" borderId="0" xfId="2" applyNumberFormat="1" applyFont="1" applyFill="1" applyBorder="1" applyAlignment="1">
      <alignment horizontal="center" vertical="center" wrapText="1"/>
    </xf>
    <xf numFmtId="0" fontId="19" fillId="3" borderId="1" xfId="2" applyNumberFormat="1" applyFont="1" applyFill="1" applyBorder="1" applyAlignment="1">
      <alignment horizontal="center" vertical="center" wrapText="1" readingOrder="1"/>
    </xf>
    <xf numFmtId="0" fontId="19" fillId="3" borderId="2" xfId="2" applyNumberFormat="1" applyFont="1" applyFill="1" applyBorder="1" applyAlignment="1">
      <alignment horizontal="center" vertical="center" wrapText="1" readingOrder="1"/>
    </xf>
    <xf numFmtId="41" fontId="32" fillId="2" borderId="0" xfId="1" applyFont="1" applyFill="1" applyBorder="1" applyAlignment="1">
      <alignment horizontal="center" vertical="center" wrapText="1" readingOrder="1"/>
    </xf>
    <xf numFmtId="0" fontId="7" fillId="2" borderId="0" xfId="4" applyFont="1" applyFill="1" applyBorder="1" applyAlignment="1">
      <alignment horizontal="center" vertical="center"/>
    </xf>
    <xf numFmtId="0" fontId="20" fillId="2" borderId="6" xfId="2" applyNumberFormat="1" applyFont="1" applyFill="1" applyBorder="1" applyAlignment="1">
      <alignment horizontal="center" vertical="center" wrapText="1" readingOrder="1"/>
    </xf>
    <xf numFmtId="0" fontId="20" fillId="2" borderId="7" xfId="2" applyNumberFormat="1" applyFont="1" applyFill="1" applyBorder="1" applyAlignment="1">
      <alignment horizontal="center" vertical="center" wrapText="1" readingOrder="1"/>
    </xf>
    <xf numFmtId="0" fontId="20" fillId="2" borderId="8" xfId="2" applyNumberFormat="1" applyFont="1" applyFill="1" applyBorder="1" applyAlignment="1">
      <alignment horizontal="center" vertical="center" wrapText="1" readingOrder="1"/>
    </xf>
    <xf numFmtId="0" fontId="19" fillId="4" borderId="9" xfId="2" applyNumberFormat="1" applyFont="1" applyFill="1" applyBorder="1" applyAlignment="1">
      <alignment horizontal="center" vertical="center" wrapText="1" readingOrder="1"/>
    </xf>
    <xf numFmtId="0" fontId="21" fillId="3" borderId="10" xfId="2" applyNumberFormat="1" applyFont="1" applyFill="1" applyBorder="1" applyAlignment="1">
      <alignment vertical="center" wrapText="1"/>
    </xf>
    <xf numFmtId="0" fontId="19" fillId="4" borderId="10" xfId="2" applyNumberFormat="1" applyFont="1" applyFill="1" applyBorder="1" applyAlignment="1">
      <alignment horizontal="center" vertical="center" wrapText="1" readingOrder="1"/>
    </xf>
    <xf numFmtId="0" fontId="19" fillId="4" borderId="11" xfId="2" applyNumberFormat="1" applyFont="1" applyFill="1" applyBorder="1" applyAlignment="1">
      <alignment horizontal="center" vertical="center" wrapText="1" readingOrder="1"/>
    </xf>
    <xf numFmtId="0" fontId="21" fillId="3" borderId="12" xfId="2" applyNumberFormat="1" applyFont="1" applyFill="1" applyBorder="1" applyAlignment="1">
      <alignment vertical="center" wrapText="1"/>
    </xf>
    <xf numFmtId="0" fontId="31" fillId="4" borderId="11" xfId="2" applyNumberFormat="1" applyFont="1" applyFill="1" applyBorder="1" applyAlignment="1">
      <alignment horizontal="center" vertical="center" wrapText="1" readingOrder="1"/>
    </xf>
    <xf numFmtId="0" fontId="30" fillId="3" borderId="12" xfId="2" applyNumberFormat="1" applyFont="1" applyFill="1" applyBorder="1" applyAlignment="1">
      <alignment vertical="center" wrapText="1"/>
    </xf>
    <xf numFmtId="0" fontId="30" fillId="3" borderId="10" xfId="2" applyNumberFormat="1" applyFont="1" applyFill="1" applyBorder="1" applyAlignment="1">
      <alignment vertical="center" wrapText="1"/>
    </xf>
    <xf numFmtId="0" fontId="33" fillId="0" borderId="5" xfId="0" applyNumberFormat="1" applyFont="1" applyFill="1" applyBorder="1" applyAlignment="1">
      <alignment vertical="top" wrapText="1" readingOrder="1"/>
    </xf>
    <xf numFmtId="0" fontId="35" fillId="0" borderId="5" xfId="0" applyFont="1" applyFill="1" applyBorder="1" applyAlignment="1">
      <alignment vertical="top" readingOrder="1"/>
    </xf>
    <xf numFmtId="0" fontId="34" fillId="0" borderId="5" xfId="0" applyNumberFormat="1" applyFont="1" applyFill="1" applyBorder="1" applyAlignment="1">
      <alignment vertical="top" wrapText="1" readingOrder="1"/>
    </xf>
    <xf numFmtId="0" fontId="33" fillId="0" borderId="5" xfId="0" applyNumberFormat="1" applyFont="1" applyFill="1" applyBorder="1" applyAlignment="1">
      <alignment horizontal="center" vertical="top" wrapText="1" readingOrder="1"/>
    </xf>
    <xf numFmtId="0" fontId="34" fillId="0" borderId="5" xfId="0" applyNumberFormat="1" applyFont="1" applyFill="1" applyBorder="1" applyAlignment="1">
      <alignment horizontal="center" vertical="top" wrapText="1" readingOrder="1"/>
    </xf>
    <xf numFmtId="0" fontId="35" fillId="0" borderId="5" xfId="0" applyFont="1" applyFill="1" applyBorder="1" applyAlignment="1">
      <alignment vertical="top"/>
    </xf>
    <xf numFmtId="0" fontId="33" fillId="0" borderId="5" xfId="0" applyNumberFormat="1" applyFont="1" applyFill="1" applyBorder="1" applyAlignment="1">
      <alignment horizontal="center" vertical="top" wrapText="1" readingOrder="1"/>
    </xf>
    <xf numFmtId="0" fontId="33" fillId="0" borderId="5" xfId="0" applyNumberFormat="1" applyFont="1" applyFill="1" applyBorder="1" applyAlignment="1">
      <alignment horizontal="left" vertical="top" wrapText="1" readingOrder="1"/>
    </xf>
    <xf numFmtId="4" fontId="22" fillId="0" borderId="5" xfId="0" applyNumberFormat="1" applyFont="1" applyFill="1" applyBorder="1" applyAlignment="1">
      <alignment horizontal="right" vertical="top" wrapText="1" readingOrder="1"/>
    </xf>
    <xf numFmtId="0" fontId="22" fillId="0" borderId="5" xfId="0" applyNumberFormat="1" applyFont="1" applyFill="1" applyBorder="1" applyAlignment="1">
      <alignment horizontal="right" vertical="top" wrapText="1" readingOrder="1"/>
    </xf>
    <xf numFmtId="0" fontId="34" fillId="0" borderId="5" xfId="0" applyNumberFormat="1" applyFont="1" applyFill="1" applyBorder="1" applyAlignment="1">
      <alignment horizontal="center" vertical="top" wrapText="1" readingOrder="1"/>
    </xf>
    <xf numFmtId="0" fontId="34" fillId="0" borderId="5" xfId="0" applyNumberFormat="1" applyFont="1" applyFill="1" applyBorder="1" applyAlignment="1">
      <alignment horizontal="left" vertical="top" wrapText="1" readingOrder="1"/>
    </xf>
    <xf numFmtId="4" fontId="19" fillId="0" borderId="5" xfId="0" applyNumberFormat="1" applyFont="1" applyFill="1" applyBorder="1" applyAlignment="1">
      <alignment horizontal="right" vertical="top" wrapText="1" readingOrder="1"/>
    </xf>
    <xf numFmtId="0" fontId="19" fillId="0" borderId="5" xfId="0" applyNumberFormat="1" applyFont="1" applyFill="1" applyBorder="1" applyAlignment="1">
      <alignment horizontal="right" vertical="top" wrapText="1" readingOrder="1"/>
    </xf>
    <xf numFmtId="3" fontId="22" fillId="0" borderId="5" xfId="0" applyNumberFormat="1" applyFont="1" applyFill="1" applyBorder="1" applyAlignment="1">
      <alignment horizontal="right" vertical="top" wrapText="1" readingOrder="1"/>
    </xf>
    <xf numFmtId="3" fontId="19" fillId="0" borderId="5" xfId="0" applyNumberFormat="1" applyFont="1" applyFill="1" applyBorder="1" applyAlignment="1">
      <alignment horizontal="right" vertical="top" wrapText="1" readingOrder="1"/>
    </xf>
    <xf numFmtId="9" fontId="21" fillId="2" borderId="5" xfId="5" applyFont="1" applyFill="1" applyBorder="1" applyAlignment="1">
      <alignment horizontal="center" vertical="top"/>
    </xf>
    <xf numFmtId="9" fontId="21" fillId="2" borderId="4" xfId="5" applyFont="1" applyFill="1" applyBorder="1" applyAlignment="1">
      <alignment horizontal="center" vertical="top"/>
    </xf>
    <xf numFmtId="9" fontId="20" fillId="2" borderId="5" xfId="5" applyFont="1" applyFill="1" applyBorder="1" applyAlignment="1">
      <alignment horizontal="center" vertical="top"/>
    </xf>
    <xf numFmtId="4" fontId="21" fillId="2" borderId="4" xfId="2" applyNumberFormat="1" applyFont="1" applyFill="1" applyBorder="1" applyAlignment="1">
      <alignment vertical="top" wrapText="1" readingOrder="1"/>
    </xf>
    <xf numFmtId="4" fontId="21" fillId="2" borderId="5" xfId="2" applyNumberFormat="1" applyFont="1" applyFill="1" applyBorder="1" applyAlignment="1">
      <alignment vertical="top" wrapText="1" readingOrder="1"/>
    </xf>
    <xf numFmtId="4" fontId="20" fillId="2" borderId="5" xfId="2" applyNumberFormat="1" applyFont="1" applyFill="1" applyBorder="1" applyAlignment="1">
      <alignment vertical="top" wrapText="1" readingOrder="1"/>
    </xf>
    <xf numFmtId="0" fontId="21" fillId="2" borderId="5" xfId="2" applyNumberFormat="1" applyFont="1" applyFill="1" applyBorder="1" applyAlignment="1">
      <alignment horizontal="center" vertical="top" wrapText="1" readingOrder="1"/>
    </xf>
    <xf numFmtId="0" fontId="4" fillId="2" borderId="4" xfId="2" applyFont="1" applyFill="1" applyBorder="1" applyAlignment="1">
      <alignment horizontal="center" vertical="top"/>
    </xf>
    <xf numFmtId="0" fontId="21" fillId="2" borderId="4" xfId="2" applyNumberFormat="1" applyFont="1" applyFill="1" applyBorder="1" applyAlignment="1">
      <alignment horizontal="center" vertical="top" wrapText="1" readingOrder="1"/>
    </xf>
    <xf numFmtId="0" fontId="4" fillId="2" borderId="5" xfId="2" applyFont="1" applyFill="1" applyBorder="1" applyAlignment="1">
      <alignment horizontal="center" vertical="top"/>
    </xf>
    <xf numFmtId="0" fontId="20" fillId="2" borderId="5" xfId="2" applyNumberFormat="1" applyFont="1" applyFill="1" applyBorder="1" applyAlignment="1">
      <alignment horizontal="center" vertical="top" wrapText="1" readingOrder="1"/>
    </xf>
    <xf numFmtId="0" fontId="29" fillId="2" borderId="5" xfId="2" applyFont="1" applyFill="1" applyBorder="1" applyAlignment="1">
      <alignment horizontal="center" vertical="top"/>
    </xf>
    <xf numFmtId="0" fontId="22" fillId="2" borderId="4" xfId="2" applyNumberFormat="1" applyFont="1" applyFill="1" applyBorder="1" applyAlignment="1">
      <alignment horizontal="center" vertical="top" wrapText="1" readingOrder="1"/>
    </xf>
    <xf numFmtId="0" fontId="19" fillId="2" borderId="4" xfId="2" applyNumberFormat="1" applyFont="1" applyFill="1" applyBorder="1" applyAlignment="1">
      <alignment horizontal="center" vertical="top" wrapText="1" readingOrder="1"/>
    </xf>
    <xf numFmtId="0" fontId="22" fillId="2" borderId="5" xfId="2" applyNumberFormat="1" applyFont="1" applyFill="1" applyBorder="1" applyAlignment="1">
      <alignment horizontal="center" vertical="top" wrapText="1" readingOrder="1"/>
    </xf>
    <xf numFmtId="0" fontId="19" fillId="2" borderId="5" xfId="2" applyNumberFormat="1" applyFont="1" applyFill="1" applyBorder="1" applyAlignment="1">
      <alignment horizontal="center" vertical="top" wrapText="1" readingOrder="1"/>
    </xf>
    <xf numFmtId="4" fontId="22" fillId="2" borderId="4" xfId="2" applyNumberFormat="1" applyFont="1" applyFill="1" applyBorder="1" applyAlignment="1">
      <alignment vertical="top" wrapText="1" readingOrder="1"/>
    </xf>
    <xf numFmtId="4" fontId="22" fillId="2" borderId="5" xfId="2" applyNumberFormat="1" applyFont="1" applyFill="1" applyBorder="1" applyAlignment="1">
      <alignment vertical="top" wrapText="1" readingOrder="1"/>
    </xf>
    <xf numFmtId="4" fontId="19" fillId="2" borderId="5" xfId="2" applyNumberFormat="1" applyFont="1" applyFill="1" applyBorder="1" applyAlignment="1">
      <alignment vertical="top" wrapText="1" readingOrder="1"/>
    </xf>
  </cellXfs>
  <cellStyles count="7">
    <cellStyle name="Millares [0]" xfId="1" builtinId="6"/>
    <cellStyle name="Millares 2" xfId="6"/>
    <cellStyle name="Normal" xfId="0" builtinId="0"/>
    <cellStyle name="Normal 2" xfId="2"/>
    <cellStyle name="Normal 2 2" xfId="3"/>
    <cellStyle name="Normal 4" xfId="4"/>
    <cellStyle name="Porcentaj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38099</xdr:rowOff>
    </xdr:from>
    <xdr:to>
      <xdr:col>11</xdr:col>
      <xdr:colOff>59531</xdr:colOff>
      <xdr:row>7</xdr:row>
      <xdr:rowOff>99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8" y="38099"/>
          <a:ext cx="1519237" cy="1474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D192"/>
  <sheetViews>
    <sheetView showGridLines="0" tabSelected="1" zoomScale="85" zoomScaleNormal="85" workbookViewId="0"/>
  </sheetViews>
  <sheetFormatPr baseColWidth="10" defaultRowHeight="11.25" x14ac:dyDescent="0.2"/>
  <cols>
    <col min="1" max="1" width="2.85546875" style="21" customWidth="1"/>
    <col min="2" max="2" width="2.7109375" style="21" customWidth="1"/>
    <col min="3" max="4" width="3.7109375" style="21" customWidth="1"/>
    <col min="5" max="5" width="2.7109375" style="21" customWidth="1"/>
    <col min="6" max="6" width="2.85546875" style="21" customWidth="1"/>
    <col min="7" max="9" width="2.7109375" style="21" customWidth="1"/>
    <col min="10" max="13" width="3.42578125" style="21" customWidth="1"/>
    <col min="14" max="14" width="3.140625" style="21" customWidth="1"/>
    <col min="15" max="18" width="4" style="21" customWidth="1"/>
    <col min="19" max="25" width="2.7109375" style="21" customWidth="1"/>
    <col min="26" max="26" width="21.28515625" style="21" customWidth="1"/>
    <col min="27" max="27" width="2.42578125" style="21" customWidth="1"/>
    <col min="28" max="28" width="0.28515625" style="21" customWidth="1"/>
    <col min="29" max="29" width="1.85546875" style="21" customWidth="1"/>
    <col min="30" max="30" width="0.85546875" style="21" customWidth="1"/>
    <col min="31" max="33" width="2.7109375" style="21" customWidth="1"/>
    <col min="34" max="34" width="4.85546875" style="21" customWidth="1"/>
    <col min="35" max="35" width="6.42578125" style="21" customWidth="1"/>
    <col min="36" max="36" width="3.140625" style="21" customWidth="1"/>
    <col min="37" max="37" width="2.7109375" style="21" customWidth="1"/>
    <col min="38" max="38" width="4.42578125" style="21" customWidth="1"/>
    <col min="39" max="39" width="1.5703125" style="21" customWidth="1"/>
    <col min="40" max="40" width="0.140625" style="21" customWidth="1"/>
    <col min="41" max="41" width="2.28515625" style="21" hidden="1" customWidth="1"/>
    <col min="42" max="42" width="20.140625" style="21" bestFit="1" customWidth="1"/>
    <col min="43" max="43" width="22.28515625" style="21" bestFit="1" customWidth="1"/>
    <col min="44" max="44" width="19.28515625" style="21" bestFit="1" customWidth="1"/>
    <col min="45" max="45" width="17.7109375" style="21" customWidth="1"/>
    <col min="46" max="46" width="22.7109375" style="21" bestFit="1" customWidth="1"/>
    <col min="47" max="47" width="19.5703125" style="21" bestFit="1" customWidth="1"/>
    <col min="48" max="48" width="22.7109375" style="21" bestFit="1" customWidth="1"/>
    <col min="49" max="49" width="19.85546875" style="21" bestFit="1" customWidth="1"/>
    <col min="50" max="50" width="22.7109375" style="21" bestFit="1" customWidth="1"/>
    <col min="51" max="51" width="16.140625" style="21" bestFit="1" customWidth="1"/>
    <col min="52" max="52" width="20.85546875" style="21" bestFit="1" customWidth="1"/>
    <col min="53" max="54" width="17.7109375" style="21" customWidth="1"/>
    <col min="55" max="55" width="19.7109375" style="21" customWidth="1"/>
    <col min="56" max="56" width="14.5703125" style="21" customWidth="1"/>
    <col min="57" max="16384" width="11.42578125" style="21"/>
  </cols>
  <sheetData>
    <row r="1" spans="1:56" s="5" customFormat="1" ht="16.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2"/>
      <c r="AK1" s="2"/>
      <c r="AL1" s="2"/>
      <c r="AM1" s="2"/>
      <c r="AN1" s="2"/>
      <c r="AO1" s="2"/>
      <c r="AP1" s="1"/>
      <c r="AQ1" s="3"/>
      <c r="AR1" s="4"/>
      <c r="AS1" s="1"/>
      <c r="AT1" s="1"/>
      <c r="AU1" s="1"/>
      <c r="AV1" s="1"/>
      <c r="AW1" s="1"/>
      <c r="AX1" s="1"/>
      <c r="AY1" s="1"/>
      <c r="AZ1" s="1"/>
    </row>
    <row r="2" spans="1:56" s="5" customFormat="1" ht="16.5" x14ac:dyDescent="0.3">
      <c r="A2" s="1"/>
      <c r="B2" s="6"/>
      <c r="C2" s="6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2"/>
      <c r="AK2" s="2"/>
      <c r="AL2" s="2"/>
      <c r="AM2" s="2"/>
      <c r="AN2" s="2"/>
      <c r="AO2" s="2"/>
      <c r="AP2" s="1"/>
      <c r="AQ2" s="3"/>
      <c r="AR2" s="4"/>
      <c r="AS2" s="1"/>
      <c r="AT2" s="1"/>
      <c r="AU2" s="1"/>
      <c r="AV2" s="1"/>
      <c r="AW2" s="1"/>
      <c r="AX2" s="1"/>
      <c r="AY2" s="1"/>
      <c r="AZ2" s="1"/>
    </row>
    <row r="3" spans="1:56" s="5" customFormat="1" ht="18" x14ac:dyDescent="0.3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</row>
    <row r="4" spans="1:56" s="5" customFormat="1" ht="18" x14ac:dyDescent="0.3">
      <c r="A4" s="70" t="s">
        <v>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</row>
    <row r="5" spans="1:56" s="5" customFormat="1" ht="18" x14ac:dyDescent="0.3">
      <c r="A5" s="70" t="s">
        <v>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</row>
    <row r="6" spans="1:56" s="5" customFormat="1" ht="18.75" customHeight="1" x14ac:dyDescent="0.3">
      <c r="A6" s="70" t="s">
        <v>218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</row>
    <row r="7" spans="1:56" s="5" customFormat="1" ht="12.75" customHeigh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8"/>
      <c r="AK7" s="8"/>
      <c r="AL7" s="8"/>
      <c r="AM7" s="8"/>
      <c r="AN7" s="8"/>
      <c r="AO7" s="8"/>
      <c r="AP7" s="7"/>
      <c r="AQ7" s="7"/>
      <c r="AR7" s="7"/>
      <c r="AS7" s="7"/>
      <c r="AT7" s="9"/>
      <c r="AU7" s="10"/>
      <c r="AV7" s="11"/>
      <c r="AW7" s="11"/>
      <c r="AX7" s="11"/>
      <c r="AY7" s="11"/>
      <c r="AZ7" s="11"/>
      <c r="BA7" s="12"/>
      <c r="BB7" s="12"/>
      <c r="BC7" s="12"/>
    </row>
    <row r="8" spans="1:56" s="5" customFormat="1" ht="18.75" x14ac:dyDescent="0.3">
      <c r="A8" s="13"/>
      <c r="B8" s="6"/>
      <c r="C8" s="1"/>
      <c r="D8" s="1"/>
      <c r="E8" s="1"/>
      <c r="F8" s="1"/>
      <c r="G8" s="1"/>
      <c r="H8" s="14"/>
      <c r="I8" s="15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2"/>
      <c r="AK8" s="2"/>
      <c r="AL8" s="2"/>
      <c r="AM8" s="2"/>
      <c r="AN8" s="2"/>
      <c r="AO8" s="2"/>
      <c r="AP8" s="16"/>
      <c r="AQ8" s="17"/>
      <c r="AR8" s="18"/>
      <c r="AS8" s="16"/>
      <c r="AT8" s="16"/>
      <c r="AU8" s="1"/>
      <c r="AV8" s="1"/>
      <c r="AW8" s="1"/>
      <c r="AX8" s="1"/>
      <c r="AY8" s="1"/>
      <c r="AZ8" s="1"/>
    </row>
    <row r="9" spans="1:56" s="20" customFormat="1" ht="18.75" x14ac:dyDescent="0.3">
      <c r="A9" s="19" t="s">
        <v>3</v>
      </c>
      <c r="AJ9" s="21"/>
      <c r="AK9" s="21"/>
      <c r="AL9" s="21"/>
      <c r="AM9" s="21"/>
      <c r="AN9" s="21"/>
      <c r="AO9" s="21"/>
    </row>
    <row r="10" spans="1:56" s="22" customFormat="1" ht="15" x14ac:dyDescent="0.25">
      <c r="AJ10" s="21"/>
      <c r="AK10" s="21"/>
      <c r="AL10" s="21"/>
      <c r="AM10" s="21"/>
      <c r="AN10" s="21"/>
      <c r="AO10" s="21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</row>
    <row r="11" spans="1:56" s="25" customFormat="1" ht="27" customHeight="1" thickBot="1" x14ac:dyDescent="0.3">
      <c r="A11" s="24" t="s">
        <v>4</v>
      </c>
    </row>
    <row r="12" spans="1:56" s="29" customFormat="1" ht="42.75" customHeight="1" thickBot="1" x14ac:dyDescent="0.3">
      <c r="A12" s="67" t="s">
        <v>5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 t="s">
        <v>6</v>
      </c>
      <c r="P12" s="68"/>
      <c r="Q12" s="68"/>
      <c r="R12" s="68"/>
      <c r="S12" s="68" t="s">
        <v>7</v>
      </c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26" t="s">
        <v>8</v>
      </c>
      <c r="AQ12" s="26" t="s">
        <v>9</v>
      </c>
      <c r="AR12" s="26" t="s">
        <v>10</v>
      </c>
      <c r="AS12" s="26" t="s">
        <v>11</v>
      </c>
      <c r="AT12" s="26" t="s">
        <v>12</v>
      </c>
      <c r="AU12" s="26" t="s">
        <v>13</v>
      </c>
      <c r="AV12" s="26" t="s">
        <v>14</v>
      </c>
      <c r="AW12" s="26" t="s">
        <v>15</v>
      </c>
      <c r="AX12" s="26" t="s">
        <v>16</v>
      </c>
      <c r="AY12" s="26" t="s">
        <v>17</v>
      </c>
      <c r="AZ12" s="26" t="s">
        <v>18</v>
      </c>
      <c r="BA12" s="26" t="s">
        <v>19</v>
      </c>
      <c r="BB12" s="26" t="s">
        <v>20</v>
      </c>
      <c r="BC12" s="27" t="s">
        <v>21</v>
      </c>
      <c r="BD12" s="28" t="s">
        <v>22</v>
      </c>
    </row>
    <row r="13" spans="1:56" s="31" customFormat="1" ht="23.25" customHeight="1" x14ac:dyDescent="0.25">
      <c r="A13" s="110" t="s">
        <v>23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1" t="s">
        <v>24</v>
      </c>
      <c r="P13" s="111"/>
      <c r="Q13" s="111"/>
      <c r="R13" s="111"/>
      <c r="S13" s="111" t="s">
        <v>25</v>
      </c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4">
        <f>+AP33+AP34+AP35</f>
        <v>483873230616</v>
      </c>
      <c r="AQ13" s="114">
        <f t="shared" ref="AQ13:BB13" si="0">+AQ33+AQ34+AQ35</f>
        <v>467307709567.12</v>
      </c>
      <c r="AR13" s="114">
        <f t="shared" si="0"/>
        <v>16563032035.880001</v>
      </c>
      <c r="AS13" s="114">
        <f t="shared" si="0"/>
        <v>48660930</v>
      </c>
      <c r="AT13" s="114">
        <f t="shared" si="0"/>
        <v>421044881113.69</v>
      </c>
      <c r="AU13" s="114">
        <f t="shared" si="0"/>
        <v>46262828453.43</v>
      </c>
      <c r="AV13" s="114">
        <f t="shared" si="0"/>
        <v>368765694635.23004</v>
      </c>
      <c r="AW13" s="114">
        <f t="shared" si="0"/>
        <v>52279186478.459999</v>
      </c>
      <c r="AX13" s="114">
        <f t="shared" si="0"/>
        <v>368583408712.23004</v>
      </c>
      <c r="AY13" s="114">
        <f t="shared" si="0"/>
        <v>182285923</v>
      </c>
      <c r="AZ13" s="114">
        <f t="shared" si="0"/>
        <v>368583408712.23004</v>
      </c>
      <c r="BA13" s="114">
        <f t="shared" si="0"/>
        <v>0</v>
      </c>
      <c r="BB13" s="114">
        <f t="shared" si="0"/>
        <v>640547003</v>
      </c>
      <c r="BC13" s="30">
        <f>+IFERROR(AT13/AP13,0)</f>
        <v>0.87015535159420643</v>
      </c>
      <c r="BD13" s="30">
        <f>+IFERROR(AV13/AP13,0)</f>
        <v>0.76211220481399422</v>
      </c>
    </row>
    <row r="14" spans="1:56" s="31" customFormat="1" ht="23.25" customHeight="1" x14ac:dyDescent="0.25">
      <c r="A14" s="112" t="s">
        <v>23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3" t="s">
        <v>26</v>
      </c>
      <c r="P14" s="113"/>
      <c r="Q14" s="113"/>
      <c r="R14" s="113"/>
      <c r="S14" s="113" t="s">
        <v>27</v>
      </c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5">
        <f>+AP114+AP109+AP110+AP111+AP112+AP113</f>
        <v>33539491316</v>
      </c>
      <c r="AQ14" s="115">
        <f t="shared" ref="AQ14:BB14" si="1">+AQ114+AQ109+AQ110+AQ111+AQ112+AQ113</f>
        <v>31376932891.43</v>
      </c>
      <c r="AR14" s="115">
        <f t="shared" si="1"/>
        <v>2162558424.5700002</v>
      </c>
      <c r="AS14" s="115">
        <f t="shared" si="1"/>
        <v>0</v>
      </c>
      <c r="AT14" s="115">
        <f t="shared" si="1"/>
        <v>27654735659.43</v>
      </c>
      <c r="AU14" s="115">
        <f t="shared" si="1"/>
        <v>3722197232</v>
      </c>
      <c r="AV14" s="115">
        <f t="shared" si="1"/>
        <v>16217857920.52</v>
      </c>
      <c r="AW14" s="115">
        <f t="shared" si="1"/>
        <v>11436877738.91</v>
      </c>
      <c r="AX14" s="115">
        <f t="shared" si="1"/>
        <v>16214861314.52</v>
      </c>
      <c r="AY14" s="115">
        <f t="shared" si="1"/>
        <v>2996606</v>
      </c>
      <c r="AZ14" s="115">
        <f t="shared" si="1"/>
        <v>16214861314.52</v>
      </c>
      <c r="BA14" s="115">
        <f t="shared" si="1"/>
        <v>0</v>
      </c>
      <c r="BB14" s="115">
        <f t="shared" si="1"/>
        <v>33752544</v>
      </c>
      <c r="BC14" s="32">
        <f t="shared" ref="BC14:BC15" si="2">+IFERROR(AT14/AP14,0)</f>
        <v>0.82454248929641105</v>
      </c>
      <c r="BD14" s="32">
        <f t="shared" ref="BD14:BD15" si="3">+IFERROR(AV14/AP14,0)</f>
        <v>0.48354513691694778</v>
      </c>
    </row>
    <row r="15" spans="1:56" s="34" customFormat="1" ht="23.25" customHeight="1" x14ac:dyDescent="0.25">
      <c r="A15" s="113" t="s">
        <v>28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6">
        <f>+AP13+AP14</f>
        <v>517412721932</v>
      </c>
      <c r="AQ15" s="116">
        <f t="shared" ref="AQ15:BB15" si="4">+AQ13+AQ14</f>
        <v>498684642458.54999</v>
      </c>
      <c r="AR15" s="116">
        <f t="shared" si="4"/>
        <v>18725590460.450001</v>
      </c>
      <c r="AS15" s="116">
        <f t="shared" si="4"/>
        <v>48660930</v>
      </c>
      <c r="AT15" s="116">
        <f t="shared" si="4"/>
        <v>448699616773.12</v>
      </c>
      <c r="AU15" s="116">
        <f t="shared" si="4"/>
        <v>49985025685.43</v>
      </c>
      <c r="AV15" s="116">
        <f t="shared" si="4"/>
        <v>384983552555.75006</v>
      </c>
      <c r="AW15" s="116">
        <f t="shared" si="4"/>
        <v>63716064217.369995</v>
      </c>
      <c r="AX15" s="116">
        <f t="shared" si="4"/>
        <v>384798270026.75006</v>
      </c>
      <c r="AY15" s="116">
        <f t="shared" si="4"/>
        <v>185282529</v>
      </c>
      <c r="AZ15" s="116">
        <f t="shared" si="4"/>
        <v>384798270026.75006</v>
      </c>
      <c r="BA15" s="116">
        <f t="shared" si="4"/>
        <v>0</v>
      </c>
      <c r="BB15" s="116">
        <f t="shared" si="4"/>
        <v>674299547</v>
      </c>
      <c r="BC15" s="33">
        <f t="shared" si="2"/>
        <v>0.86719865545186481</v>
      </c>
      <c r="BD15" s="33">
        <f t="shared" si="3"/>
        <v>0.74405505747565637</v>
      </c>
    </row>
    <row r="16" spans="1:56" s="41" customFormat="1" ht="23.25" hidden="1" customHeight="1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6"/>
      <c r="AK16" s="36"/>
      <c r="AL16" s="36"/>
      <c r="AM16" s="37"/>
      <c r="AN16" s="38"/>
      <c r="AO16" s="38"/>
      <c r="AP16" s="39"/>
      <c r="AQ16" s="40">
        <v>487624981401.84003</v>
      </c>
      <c r="AR16" s="39"/>
      <c r="AS16" s="39"/>
      <c r="AT16" s="40">
        <v>360242653189.07001</v>
      </c>
      <c r="AU16" s="39"/>
      <c r="AV16" s="40">
        <v>237003652614.65002</v>
      </c>
      <c r="AW16" s="39"/>
      <c r="AX16" s="40">
        <v>235375872610.65002</v>
      </c>
      <c r="AY16" s="39"/>
      <c r="AZ16" s="39"/>
      <c r="BA16" s="39"/>
      <c r="BB16" s="39"/>
    </row>
    <row r="17" spans="1:56" s="47" customFormat="1" ht="23.25" hidden="1" customHeight="1" thickBot="1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6"/>
      <c r="AK17" s="36"/>
      <c r="AL17" s="36"/>
      <c r="AM17" s="42"/>
      <c r="AN17" s="43"/>
      <c r="AO17" s="43"/>
      <c r="AP17" s="44"/>
      <c r="AQ17" s="45">
        <f>+AQ15-AQ16</f>
        <v>11059661056.709961</v>
      </c>
      <c r="AR17" s="44"/>
      <c r="AS17" s="44"/>
      <c r="AT17" s="46">
        <f>+AT15-AT16</f>
        <v>88456963584.049988</v>
      </c>
      <c r="AU17" s="44"/>
      <c r="AV17" s="45">
        <f>+AV15-AV16</f>
        <v>147979899941.10004</v>
      </c>
      <c r="AW17" s="44"/>
      <c r="AX17" s="45">
        <f>+AX15-AX16</f>
        <v>149422397416.10004</v>
      </c>
      <c r="AY17" s="44"/>
      <c r="AZ17" s="44"/>
      <c r="BA17" s="44"/>
      <c r="BB17" s="44"/>
    </row>
    <row r="18" spans="1:56" s="47" customFormat="1" ht="23.25" customHeight="1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48"/>
      <c r="AO18" s="48"/>
      <c r="AP18" s="48"/>
      <c r="AQ18" s="45"/>
      <c r="AR18" s="44"/>
      <c r="AS18" s="44"/>
      <c r="AT18" s="46"/>
      <c r="AU18" s="44"/>
      <c r="AV18" s="45"/>
      <c r="AW18" s="44"/>
      <c r="AX18" s="45"/>
      <c r="AY18" s="44"/>
      <c r="AZ18" s="44"/>
      <c r="BA18" s="44"/>
      <c r="BB18" s="44"/>
    </row>
    <row r="19" spans="1:56" s="53" customFormat="1" ht="22.5" customHeight="1" thickBot="1" x14ac:dyDescent="0.3">
      <c r="A19" s="24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50"/>
      <c r="AL19" s="50"/>
      <c r="AM19" s="50"/>
      <c r="AN19" s="50"/>
      <c r="AO19" s="50"/>
      <c r="AP19" s="51"/>
      <c r="AQ19" s="66"/>
      <c r="AR19" s="50"/>
      <c r="AS19" s="50"/>
      <c r="AT19" s="66"/>
      <c r="AU19" s="50"/>
      <c r="AV19" s="66"/>
      <c r="AW19" s="52"/>
      <c r="AX19" s="66"/>
    </row>
    <row r="20" spans="1:56" s="47" customFormat="1" ht="46.5" customHeight="1" thickBot="1" x14ac:dyDescent="0.25">
      <c r="A20" s="67" t="s">
        <v>5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 t="s">
        <v>6</v>
      </c>
      <c r="P20" s="68"/>
      <c r="Q20" s="68"/>
      <c r="R20" s="68"/>
      <c r="S20" s="68" t="s">
        <v>7</v>
      </c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26" t="s">
        <v>8</v>
      </c>
      <c r="AQ20" s="26" t="s">
        <v>9</v>
      </c>
      <c r="AR20" s="26" t="s">
        <v>10</v>
      </c>
      <c r="AS20" s="26" t="s">
        <v>11</v>
      </c>
      <c r="AT20" s="26" t="s">
        <v>12</v>
      </c>
      <c r="AU20" s="26" t="s">
        <v>13</v>
      </c>
      <c r="AV20" s="26" t="s">
        <v>14</v>
      </c>
      <c r="AW20" s="26" t="s">
        <v>15</v>
      </c>
      <c r="AX20" s="26" t="s">
        <v>16</v>
      </c>
      <c r="AY20" s="26" t="s">
        <v>17</v>
      </c>
      <c r="AZ20" s="26" t="s">
        <v>18</v>
      </c>
      <c r="BA20" s="26" t="s">
        <v>19</v>
      </c>
      <c r="BB20" s="26" t="s">
        <v>20</v>
      </c>
      <c r="BC20" s="27" t="s">
        <v>21</v>
      </c>
      <c r="BD20" s="28" t="s">
        <v>22</v>
      </c>
    </row>
    <row r="21" spans="1:56" s="31" customFormat="1" ht="23.25" customHeight="1" x14ac:dyDescent="0.25">
      <c r="A21" s="104" t="s">
        <v>23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5" t="s">
        <v>29</v>
      </c>
      <c r="P21" s="105"/>
      <c r="Q21" s="105"/>
      <c r="R21" s="105"/>
      <c r="S21" s="106" t="s">
        <v>30</v>
      </c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1">
        <f>+AP36</f>
        <v>197721866697</v>
      </c>
      <c r="AQ21" s="101">
        <f t="shared" ref="AQ21:BB21" si="5">+AQ36</f>
        <v>197630337208</v>
      </c>
      <c r="AR21" s="101">
        <f t="shared" si="5"/>
        <v>91529489</v>
      </c>
      <c r="AS21" s="101">
        <f t="shared" si="5"/>
        <v>44371917</v>
      </c>
      <c r="AT21" s="101">
        <f t="shared" si="5"/>
        <v>163331521850</v>
      </c>
      <c r="AU21" s="101">
        <f t="shared" si="5"/>
        <v>34298815358</v>
      </c>
      <c r="AV21" s="101">
        <f t="shared" si="5"/>
        <v>163331521850</v>
      </c>
      <c r="AW21" s="101">
        <f t="shared" si="5"/>
        <v>0</v>
      </c>
      <c r="AX21" s="101">
        <f t="shared" si="5"/>
        <v>163331521850</v>
      </c>
      <c r="AY21" s="101">
        <f t="shared" si="5"/>
        <v>0</v>
      </c>
      <c r="AZ21" s="101">
        <f t="shared" si="5"/>
        <v>163331521850</v>
      </c>
      <c r="BA21" s="101">
        <f t="shared" si="5"/>
        <v>0</v>
      </c>
      <c r="BB21" s="101">
        <f t="shared" si="5"/>
        <v>43070045</v>
      </c>
      <c r="BC21" s="99">
        <f t="shared" ref="BC21:BC27" si="6">+IFERROR(AT21/AP21,0)</f>
        <v>0.8260670636915356</v>
      </c>
      <c r="BD21" s="99">
        <f t="shared" ref="BD21:BD27" si="7">+IFERROR(AV21/AP21,0)</f>
        <v>0.8260670636915356</v>
      </c>
    </row>
    <row r="22" spans="1:56" s="31" customFormat="1" ht="23.25" customHeight="1" x14ac:dyDescent="0.25">
      <c r="A22" s="104" t="s">
        <v>23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7" t="s">
        <v>31</v>
      </c>
      <c r="P22" s="107"/>
      <c r="Q22" s="107"/>
      <c r="R22" s="107"/>
      <c r="S22" s="104" t="s">
        <v>32</v>
      </c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2">
        <f>+AP65</f>
        <v>17539871125</v>
      </c>
      <c r="AQ22" s="102">
        <f t="shared" ref="AQ22:BB22" si="8">+AQ65</f>
        <v>17448434880.02</v>
      </c>
      <c r="AR22" s="102">
        <f t="shared" si="8"/>
        <v>91436244.980000004</v>
      </c>
      <c r="AS22" s="102">
        <f t="shared" si="8"/>
        <v>1800000</v>
      </c>
      <c r="AT22" s="102">
        <f t="shared" si="8"/>
        <v>16509922894.35</v>
      </c>
      <c r="AU22" s="102">
        <f t="shared" si="8"/>
        <v>938511985.66999996</v>
      </c>
      <c r="AV22" s="102">
        <f t="shared" si="8"/>
        <v>12796963622.18</v>
      </c>
      <c r="AW22" s="102">
        <f t="shared" si="8"/>
        <v>3712959272.1700001</v>
      </c>
      <c r="AX22" s="102">
        <f t="shared" si="8"/>
        <v>12781630287.18</v>
      </c>
      <c r="AY22" s="102">
        <f t="shared" si="8"/>
        <v>15333335</v>
      </c>
      <c r="AZ22" s="102">
        <f t="shared" si="8"/>
        <v>12781630287.18</v>
      </c>
      <c r="BA22" s="102">
        <f t="shared" si="8"/>
        <v>0</v>
      </c>
      <c r="BB22" s="102">
        <f t="shared" si="8"/>
        <v>3057808</v>
      </c>
      <c r="BC22" s="98">
        <f t="shared" si="6"/>
        <v>0.94127960101246189</v>
      </c>
      <c r="BD22" s="98">
        <f t="shared" si="7"/>
        <v>0.72959279637694607</v>
      </c>
    </row>
    <row r="23" spans="1:56" s="31" customFormat="1" ht="23.25" customHeight="1" x14ac:dyDescent="0.25">
      <c r="A23" s="104" t="s">
        <v>23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7" t="s">
        <v>33</v>
      </c>
      <c r="P23" s="107"/>
      <c r="Q23" s="107"/>
      <c r="R23" s="107"/>
      <c r="S23" s="104" t="s">
        <v>34</v>
      </c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2">
        <f>+AP83+AP84</f>
        <v>267773697331</v>
      </c>
      <c r="AQ23" s="102">
        <f t="shared" ref="AQ23:BB23" si="9">+AQ83+AQ84</f>
        <v>251942955779.10001</v>
      </c>
      <c r="AR23" s="102">
        <f t="shared" si="9"/>
        <v>15828252538.9</v>
      </c>
      <c r="AS23" s="102">
        <f t="shared" si="9"/>
        <v>2489013</v>
      </c>
      <c r="AT23" s="102">
        <f t="shared" si="9"/>
        <v>240917725916.34</v>
      </c>
      <c r="AU23" s="102">
        <f t="shared" si="9"/>
        <v>11025229862.76</v>
      </c>
      <c r="AV23" s="102">
        <f t="shared" si="9"/>
        <v>192351798617.04999</v>
      </c>
      <c r="AW23" s="102">
        <f t="shared" si="9"/>
        <v>48565927299.290001</v>
      </c>
      <c r="AX23" s="102">
        <f t="shared" si="9"/>
        <v>192184846029.04999</v>
      </c>
      <c r="AY23" s="102">
        <f t="shared" si="9"/>
        <v>166952588</v>
      </c>
      <c r="AZ23" s="102">
        <f t="shared" si="9"/>
        <v>192184846029.04999</v>
      </c>
      <c r="BA23" s="102">
        <f t="shared" si="9"/>
        <v>0</v>
      </c>
      <c r="BB23" s="102">
        <f t="shared" si="9"/>
        <v>594147903</v>
      </c>
      <c r="BC23" s="98">
        <f t="shared" si="6"/>
        <v>0.8997064622763794</v>
      </c>
      <c r="BD23" s="98">
        <f t="shared" si="7"/>
        <v>0.71833716505501433</v>
      </c>
    </row>
    <row r="24" spans="1:56" s="31" customFormat="1" ht="23.25" customHeight="1" x14ac:dyDescent="0.25">
      <c r="A24" s="104" t="s">
        <v>23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7" t="s">
        <v>35</v>
      </c>
      <c r="P24" s="107"/>
      <c r="Q24" s="107"/>
      <c r="R24" s="107"/>
      <c r="S24" s="104" t="s">
        <v>36</v>
      </c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2">
        <f>+AP101+AP102</f>
        <v>837795463</v>
      </c>
      <c r="AQ24" s="102">
        <f t="shared" ref="AQ24:BB24" si="10">+AQ101+AQ102</f>
        <v>285981700</v>
      </c>
      <c r="AR24" s="102">
        <f t="shared" si="10"/>
        <v>551813763</v>
      </c>
      <c r="AS24" s="102">
        <f t="shared" si="10"/>
        <v>0</v>
      </c>
      <c r="AT24" s="102">
        <f t="shared" si="10"/>
        <v>285710453</v>
      </c>
      <c r="AU24" s="102">
        <f t="shared" si="10"/>
        <v>271247</v>
      </c>
      <c r="AV24" s="102">
        <f t="shared" si="10"/>
        <v>285410546</v>
      </c>
      <c r="AW24" s="102">
        <f t="shared" si="10"/>
        <v>299907</v>
      </c>
      <c r="AX24" s="102">
        <f t="shared" si="10"/>
        <v>285410546</v>
      </c>
      <c r="AY24" s="102">
        <f t="shared" si="10"/>
        <v>0</v>
      </c>
      <c r="AZ24" s="102">
        <f t="shared" si="10"/>
        <v>285410546</v>
      </c>
      <c r="BA24" s="102">
        <f t="shared" si="10"/>
        <v>0</v>
      </c>
      <c r="BB24" s="102">
        <f t="shared" si="10"/>
        <v>271247</v>
      </c>
      <c r="BC24" s="98">
        <f t="shared" si="6"/>
        <v>0.34102649825402553</v>
      </c>
      <c r="BD24" s="98">
        <f t="shared" si="7"/>
        <v>0.34066852663297365</v>
      </c>
    </row>
    <row r="25" spans="1:56" s="34" customFormat="1" ht="23.25" customHeight="1" x14ac:dyDescent="0.25">
      <c r="A25" s="108" t="s">
        <v>23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9" t="s">
        <v>24</v>
      </c>
      <c r="P25" s="109"/>
      <c r="Q25" s="109"/>
      <c r="R25" s="109"/>
      <c r="S25" s="108" t="s">
        <v>37</v>
      </c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3">
        <f>+AP21+AP22+AP23+AP24</f>
        <v>483873230616</v>
      </c>
      <c r="AQ25" s="103">
        <f t="shared" ref="AQ25:BB25" si="11">+AQ21+AQ22+AQ23+AQ24</f>
        <v>467307709567.12</v>
      </c>
      <c r="AR25" s="103">
        <f t="shared" si="11"/>
        <v>16563032035.879999</v>
      </c>
      <c r="AS25" s="103">
        <f t="shared" si="11"/>
        <v>48660930</v>
      </c>
      <c r="AT25" s="103">
        <f t="shared" si="11"/>
        <v>421044881113.69</v>
      </c>
      <c r="AU25" s="103">
        <f t="shared" si="11"/>
        <v>46262828453.43</v>
      </c>
      <c r="AV25" s="103">
        <f t="shared" si="11"/>
        <v>368765694635.22998</v>
      </c>
      <c r="AW25" s="103">
        <f t="shared" si="11"/>
        <v>52279186478.459999</v>
      </c>
      <c r="AX25" s="103">
        <f t="shared" si="11"/>
        <v>368583408712.22998</v>
      </c>
      <c r="AY25" s="103">
        <f t="shared" si="11"/>
        <v>182285923</v>
      </c>
      <c r="AZ25" s="103">
        <f t="shared" si="11"/>
        <v>368583408712.22998</v>
      </c>
      <c r="BA25" s="103">
        <f t="shared" si="11"/>
        <v>0</v>
      </c>
      <c r="BB25" s="103">
        <f t="shared" si="11"/>
        <v>640547003</v>
      </c>
      <c r="BC25" s="100">
        <f t="shared" si="6"/>
        <v>0.87015535159420643</v>
      </c>
      <c r="BD25" s="100">
        <f t="shared" si="7"/>
        <v>0.76211220481399411</v>
      </c>
    </row>
    <row r="26" spans="1:56" s="34" customFormat="1" ht="23.25" customHeight="1" x14ac:dyDescent="0.25">
      <c r="A26" s="108" t="s">
        <v>23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9" t="s">
        <v>26</v>
      </c>
      <c r="P26" s="109"/>
      <c r="Q26" s="109"/>
      <c r="R26" s="109"/>
      <c r="S26" s="108" t="s">
        <v>38</v>
      </c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3">
        <f>+AP114+AP109+AP110+AP111+AP112+AP113</f>
        <v>33539491316</v>
      </c>
      <c r="AQ26" s="103">
        <f t="shared" ref="AQ26:BB26" si="12">+AQ114+AQ109+AQ110+AQ111+AQ112+AQ113</f>
        <v>31376932891.43</v>
      </c>
      <c r="AR26" s="103">
        <f t="shared" si="12"/>
        <v>2162558424.5700002</v>
      </c>
      <c r="AS26" s="103">
        <f t="shared" si="12"/>
        <v>0</v>
      </c>
      <c r="AT26" s="103">
        <f t="shared" si="12"/>
        <v>27654735659.43</v>
      </c>
      <c r="AU26" s="103">
        <f t="shared" si="12"/>
        <v>3722197232</v>
      </c>
      <c r="AV26" s="103">
        <f t="shared" si="12"/>
        <v>16217857920.52</v>
      </c>
      <c r="AW26" s="103">
        <f t="shared" si="12"/>
        <v>11436877738.91</v>
      </c>
      <c r="AX26" s="103">
        <f t="shared" si="12"/>
        <v>16214861314.52</v>
      </c>
      <c r="AY26" s="103">
        <f t="shared" si="12"/>
        <v>2996606</v>
      </c>
      <c r="AZ26" s="103">
        <f t="shared" si="12"/>
        <v>16214861314.52</v>
      </c>
      <c r="BA26" s="103">
        <f t="shared" si="12"/>
        <v>0</v>
      </c>
      <c r="BB26" s="103">
        <f t="shared" si="12"/>
        <v>33752544</v>
      </c>
      <c r="BC26" s="100">
        <f t="shared" si="6"/>
        <v>0.82454248929641105</v>
      </c>
      <c r="BD26" s="100">
        <f t="shared" si="7"/>
        <v>0.48354513691694778</v>
      </c>
    </row>
    <row r="27" spans="1:56" s="34" customFormat="1" ht="23.25" customHeight="1" x14ac:dyDescent="0.25">
      <c r="A27" s="71" t="s">
        <v>28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3"/>
      <c r="AP27" s="103">
        <f>+AP25+AP26</f>
        <v>517412721932</v>
      </c>
      <c r="AQ27" s="103">
        <f t="shared" ref="AQ27:BB27" si="13">+AQ25+AQ26</f>
        <v>498684642458.54999</v>
      </c>
      <c r="AR27" s="103">
        <f t="shared" si="13"/>
        <v>18725590460.450001</v>
      </c>
      <c r="AS27" s="103">
        <f t="shared" si="13"/>
        <v>48660930</v>
      </c>
      <c r="AT27" s="103">
        <f t="shared" si="13"/>
        <v>448699616773.12</v>
      </c>
      <c r="AU27" s="103">
        <f t="shared" si="13"/>
        <v>49985025685.43</v>
      </c>
      <c r="AV27" s="103">
        <f t="shared" si="13"/>
        <v>384983552555.75</v>
      </c>
      <c r="AW27" s="103">
        <f t="shared" si="13"/>
        <v>63716064217.369995</v>
      </c>
      <c r="AX27" s="103">
        <f t="shared" si="13"/>
        <v>384798270026.75</v>
      </c>
      <c r="AY27" s="103">
        <f t="shared" si="13"/>
        <v>185282529</v>
      </c>
      <c r="AZ27" s="103">
        <f t="shared" si="13"/>
        <v>384798270026.75</v>
      </c>
      <c r="BA27" s="103">
        <f t="shared" si="13"/>
        <v>0</v>
      </c>
      <c r="BB27" s="103">
        <f t="shared" si="13"/>
        <v>674299547</v>
      </c>
      <c r="BC27" s="100">
        <f t="shared" si="6"/>
        <v>0.86719865545186481</v>
      </c>
      <c r="BD27" s="100">
        <f t="shared" si="7"/>
        <v>0.74405505747565626</v>
      </c>
    </row>
    <row r="28" spans="1:56" s="56" customFormat="1" ht="23.25" hidden="1" customHeight="1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6"/>
      <c r="AK28" s="36"/>
      <c r="AL28" s="36"/>
      <c r="AM28" s="54"/>
      <c r="AN28" s="55"/>
      <c r="AO28" s="55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</row>
    <row r="29" spans="1:56" s="47" customFormat="1" ht="23.25" hidden="1" customHeight="1" x14ac:dyDescent="0.2">
      <c r="A29" s="57"/>
      <c r="B29" s="58"/>
      <c r="C29" s="58"/>
      <c r="D29" s="58"/>
      <c r="E29" s="58"/>
      <c r="F29" s="59"/>
      <c r="G29" s="58"/>
      <c r="H29" s="58"/>
      <c r="I29" s="57"/>
      <c r="J29" s="58"/>
      <c r="K29" s="58"/>
      <c r="L29" s="58"/>
      <c r="M29" s="58"/>
      <c r="N29" s="58"/>
      <c r="O29" s="58"/>
      <c r="P29" s="58"/>
      <c r="Q29" s="59"/>
      <c r="R29" s="58"/>
      <c r="S29" s="58"/>
      <c r="T29" s="58"/>
      <c r="U29" s="58"/>
      <c r="V29" s="58"/>
      <c r="W29" s="58"/>
      <c r="X29" s="57"/>
      <c r="Y29" s="58"/>
      <c r="Z29" s="58"/>
      <c r="AA29" s="58"/>
      <c r="AB29" s="58"/>
      <c r="AC29" s="58"/>
      <c r="AD29" s="58"/>
      <c r="AE29" s="59"/>
      <c r="AF29" s="58"/>
      <c r="AG29" s="58"/>
      <c r="AH29" s="58"/>
      <c r="AI29" s="58"/>
      <c r="AJ29" s="60"/>
      <c r="AK29" s="42"/>
      <c r="AL29" s="42"/>
      <c r="AM29" s="42"/>
      <c r="AN29" s="43"/>
      <c r="AO29" s="43"/>
      <c r="AP29" s="46">
        <f>+AP27-AP15</f>
        <v>0</v>
      </c>
      <c r="AQ29" s="46">
        <f t="shared" ref="AQ29:BB29" si="14">+AQ27-AQ15</f>
        <v>0</v>
      </c>
      <c r="AR29" s="46">
        <f t="shared" si="14"/>
        <v>0</v>
      </c>
      <c r="AS29" s="46">
        <f t="shared" si="14"/>
        <v>0</v>
      </c>
      <c r="AT29" s="46">
        <f t="shared" si="14"/>
        <v>0</v>
      </c>
      <c r="AU29" s="46">
        <f t="shared" si="14"/>
        <v>0</v>
      </c>
      <c r="AV29" s="46">
        <f t="shared" si="14"/>
        <v>0</v>
      </c>
      <c r="AW29" s="46">
        <f t="shared" si="14"/>
        <v>0</v>
      </c>
      <c r="AX29" s="46">
        <f t="shared" si="14"/>
        <v>0</v>
      </c>
      <c r="AY29" s="46">
        <f t="shared" si="14"/>
        <v>0</v>
      </c>
      <c r="AZ29" s="46">
        <f t="shared" si="14"/>
        <v>0</v>
      </c>
      <c r="BA29" s="46">
        <f t="shared" si="14"/>
        <v>0</v>
      </c>
      <c r="BB29" s="46">
        <f t="shared" si="14"/>
        <v>0</v>
      </c>
    </row>
    <row r="30" spans="1:56" s="47" customFormat="1" ht="23.25" customHeight="1" x14ac:dyDescent="0.2">
      <c r="A30" s="57"/>
      <c r="B30" s="58"/>
      <c r="C30" s="58"/>
      <c r="D30" s="58"/>
      <c r="E30" s="58"/>
      <c r="F30" s="59"/>
      <c r="G30" s="58"/>
      <c r="H30" s="58"/>
      <c r="I30" s="57"/>
      <c r="J30" s="58"/>
      <c r="K30" s="58"/>
      <c r="L30" s="58"/>
      <c r="M30" s="58"/>
      <c r="N30" s="58"/>
      <c r="O30" s="58"/>
      <c r="P30" s="58"/>
      <c r="Q30" s="59"/>
      <c r="R30" s="58"/>
      <c r="S30" s="58"/>
      <c r="T30" s="58"/>
      <c r="U30" s="58"/>
      <c r="V30" s="58"/>
      <c r="W30" s="58"/>
      <c r="X30" s="57"/>
      <c r="Y30" s="58"/>
      <c r="Z30" s="58"/>
      <c r="AA30" s="58"/>
      <c r="AB30" s="58"/>
      <c r="AC30" s="58"/>
      <c r="AD30" s="58"/>
      <c r="AE30" s="59"/>
      <c r="AF30" s="58"/>
      <c r="AG30" s="58"/>
      <c r="AH30" s="58"/>
      <c r="AI30" s="58"/>
      <c r="AJ30" s="60"/>
      <c r="AK30" s="42"/>
      <c r="AL30" s="42"/>
      <c r="AM30" s="42"/>
      <c r="AN30" s="43"/>
      <c r="AO30" s="43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</row>
    <row r="31" spans="1:56" s="25" customFormat="1" ht="24" customHeight="1" thickBot="1" x14ac:dyDescent="0.3">
      <c r="A31" s="24" t="s">
        <v>39</v>
      </c>
    </row>
    <row r="32" spans="1:56" s="65" customFormat="1" ht="51" customHeight="1" x14ac:dyDescent="0.2">
      <c r="A32" s="74" t="s">
        <v>40</v>
      </c>
      <c r="B32" s="75"/>
      <c r="C32" s="76" t="s">
        <v>41</v>
      </c>
      <c r="D32" s="75"/>
      <c r="E32" s="77" t="s">
        <v>42</v>
      </c>
      <c r="F32" s="75"/>
      <c r="G32" s="77" t="s">
        <v>43</v>
      </c>
      <c r="H32" s="75"/>
      <c r="I32" s="77" t="s">
        <v>44</v>
      </c>
      <c r="J32" s="78"/>
      <c r="K32" s="75"/>
      <c r="L32" s="77" t="s">
        <v>45</v>
      </c>
      <c r="M32" s="78"/>
      <c r="N32" s="75"/>
      <c r="O32" s="77" t="s">
        <v>46</v>
      </c>
      <c r="P32" s="75"/>
      <c r="Q32" s="77" t="s">
        <v>47</v>
      </c>
      <c r="R32" s="75"/>
      <c r="S32" s="77" t="s">
        <v>7</v>
      </c>
      <c r="T32" s="78"/>
      <c r="U32" s="78"/>
      <c r="V32" s="78"/>
      <c r="W32" s="78"/>
      <c r="X32" s="78"/>
      <c r="Y32" s="78"/>
      <c r="Z32" s="75"/>
      <c r="AA32" s="77" t="s">
        <v>48</v>
      </c>
      <c r="AB32" s="78"/>
      <c r="AC32" s="78"/>
      <c r="AD32" s="78"/>
      <c r="AE32" s="75"/>
      <c r="AF32" s="77" t="s">
        <v>49</v>
      </c>
      <c r="AG32" s="78"/>
      <c r="AH32" s="75"/>
      <c r="AI32" s="61" t="s">
        <v>50</v>
      </c>
      <c r="AJ32" s="79" t="s">
        <v>51</v>
      </c>
      <c r="AK32" s="80"/>
      <c r="AL32" s="80"/>
      <c r="AM32" s="80"/>
      <c r="AN32" s="80"/>
      <c r="AO32" s="81"/>
      <c r="AP32" s="62" t="s">
        <v>8</v>
      </c>
      <c r="AQ32" s="62" t="s">
        <v>9</v>
      </c>
      <c r="AR32" s="62" t="s">
        <v>10</v>
      </c>
      <c r="AS32" s="62" t="s">
        <v>11</v>
      </c>
      <c r="AT32" s="62" t="s">
        <v>12</v>
      </c>
      <c r="AU32" s="62" t="s">
        <v>13</v>
      </c>
      <c r="AV32" s="62" t="s">
        <v>14</v>
      </c>
      <c r="AW32" s="62" t="s">
        <v>15</v>
      </c>
      <c r="AX32" s="62" t="s">
        <v>16</v>
      </c>
      <c r="AY32" s="62" t="s">
        <v>17</v>
      </c>
      <c r="AZ32" s="62" t="s">
        <v>18</v>
      </c>
      <c r="BA32" s="62" t="s">
        <v>19</v>
      </c>
      <c r="BB32" s="62" t="s">
        <v>20</v>
      </c>
      <c r="BC32" s="63" t="s">
        <v>21</v>
      </c>
      <c r="BD32" s="64" t="s">
        <v>22</v>
      </c>
    </row>
    <row r="33" spans="1:56" s="65" customFormat="1" ht="33" customHeight="1" x14ac:dyDescent="0.2">
      <c r="A33" s="85" t="s">
        <v>24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2" t="s">
        <v>52</v>
      </c>
      <c r="T33" s="83"/>
      <c r="U33" s="83"/>
      <c r="V33" s="83"/>
      <c r="W33" s="83"/>
      <c r="X33" s="83"/>
      <c r="Y33" s="83"/>
      <c r="Z33" s="83"/>
      <c r="AA33" s="85" t="s">
        <v>53</v>
      </c>
      <c r="AB33" s="87"/>
      <c r="AC33" s="87"/>
      <c r="AD33" s="87"/>
      <c r="AE33" s="87"/>
      <c r="AF33" s="85" t="s">
        <v>54</v>
      </c>
      <c r="AG33" s="87"/>
      <c r="AH33" s="87"/>
      <c r="AI33" s="88" t="s">
        <v>55</v>
      </c>
      <c r="AJ33" s="89" t="s">
        <v>56</v>
      </c>
      <c r="AK33" s="87"/>
      <c r="AL33" s="87"/>
      <c r="AM33" s="87"/>
      <c r="AN33" s="87"/>
      <c r="AO33" s="87"/>
      <c r="AP33" s="90">
        <v>414813306616</v>
      </c>
      <c r="AQ33" s="90">
        <v>414560168102.71997</v>
      </c>
      <c r="AR33" s="90">
        <v>250649500.28</v>
      </c>
      <c r="AS33" s="90">
        <v>48660930</v>
      </c>
      <c r="AT33" s="90">
        <v>370747762281.28998</v>
      </c>
      <c r="AU33" s="90">
        <v>43812405821.43</v>
      </c>
      <c r="AV33" s="90">
        <v>326813128403.83002</v>
      </c>
      <c r="AW33" s="90">
        <v>43934633877.459999</v>
      </c>
      <c r="AX33" s="90">
        <v>326786378072.83002</v>
      </c>
      <c r="AY33" s="90">
        <v>26750331</v>
      </c>
      <c r="AZ33" s="90">
        <v>326786378072.83002</v>
      </c>
      <c r="BA33" s="90">
        <v>0</v>
      </c>
      <c r="BB33" s="90">
        <v>640547003</v>
      </c>
      <c r="BC33" s="98">
        <f t="shared" ref="BC33:BC96" si="15">+IFERROR(AT33/AP33,0)</f>
        <v>0.89377017653027635</v>
      </c>
      <c r="BD33" s="98">
        <f>+IFERROR(AV33/AP33,0)</f>
        <v>0.78785594191742436</v>
      </c>
    </row>
    <row r="34" spans="1:56" s="65" customFormat="1" ht="33" customHeight="1" x14ac:dyDescent="0.2">
      <c r="A34" s="85" t="s">
        <v>24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2" t="s">
        <v>52</v>
      </c>
      <c r="T34" s="83"/>
      <c r="U34" s="83"/>
      <c r="V34" s="83"/>
      <c r="W34" s="83"/>
      <c r="X34" s="83"/>
      <c r="Y34" s="83"/>
      <c r="Z34" s="83"/>
      <c r="AA34" s="85" t="s">
        <v>53</v>
      </c>
      <c r="AB34" s="87"/>
      <c r="AC34" s="87"/>
      <c r="AD34" s="87"/>
      <c r="AE34" s="87"/>
      <c r="AF34" s="85" t="s">
        <v>57</v>
      </c>
      <c r="AG34" s="87"/>
      <c r="AH34" s="87"/>
      <c r="AI34" s="88" t="s">
        <v>58</v>
      </c>
      <c r="AJ34" s="89" t="s">
        <v>59</v>
      </c>
      <c r="AK34" s="87"/>
      <c r="AL34" s="87"/>
      <c r="AM34" s="87"/>
      <c r="AN34" s="87"/>
      <c r="AO34" s="87"/>
      <c r="AP34" s="90">
        <v>550607000</v>
      </c>
      <c r="AQ34" s="91">
        <v>0</v>
      </c>
      <c r="AR34" s="90">
        <v>550607000</v>
      </c>
      <c r="AS34" s="91">
        <v>0</v>
      </c>
      <c r="AT34" s="91">
        <v>0</v>
      </c>
      <c r="AU34" s="91">
        <v>0</v>
      </c>
      <c r="AV34" s="91">
        <v>0</v>
      </c>
      <c r="AW34" s="91">
        <v>0</v>
      </c>
      <c r="AX34" s="91">
        <v>0</v>
      </c>
      <c r="AY34" s="91">
        <v>0</v>
      </c>
      <c r="AZ34" s="91">
        <v>0</v>
      </c>
      <c r="BA34" s="91">
        <v>0</v>
      </c>
      <c r="BB34" s="91">
        <v>0</v>
      </c>
      <c r="BC34" s="98">
        <f t="shared" si="15"/>
        <v>0</v>
      </c>
      <c r="BD34" s="98">
        <f t="shared" ref="BD34:BD96" si="16">+IFERROR(AV34/AP34,0)</f>
        <v>0</v>
      </c>
    </row>
    <row r="35" spans="1:56" s="65" customFormat="1" ht="33" customHeight="1" x14ac:dyDescent="0.2">
      <c r="A35" s="85" t="s">
        <v>24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2" t="s">
        <v>52</v>
      </c>
      <c r="T35" s="83"/>
      <c r="U35" s="83"/>
      <c r="V35" s="83"/>
      <c r="W35" s="83"/>
      <c r="X35" s="83"/>
      <c r="Y35" s="83"/>
      <c r="Z35" s="83"/>
      <c r="AA35" s="85" t="s">
        <v>53</v>
      </c>
      <c r="AB35" s="87"/>
      <c r="AC35" s="87"/>
      <c r="AD35" s="87"/>
      <c r="AE35" s="87"/>
      <c r="AF35" s="85" t="s">
        <v>57</v>
      </c>
      <c r="AG35" s="87"/>
      <c r="AH35" s="87"/>
      <c r="AI35" s="88" t="s">
        <v>60</v>
      </c>
      <c r="AJ35" s="89" t="s">
        <v>61</v>
      </c>
      <c r="AK35" s="87"/>
      <c r="AL35" s="87"/>
      <c r="AM35" s="87"/>
      <c r="AN35" s="87"/>
      <c r="AO35" s="87"/>
      <c r="AP35" s="90">
        <v>68509317000</v>
      </c>
      <c r="AQ35" s="90">
        <v>52747541464.400002</v>
      </c>
      <c r="AR35" s="90">
        <v>15761775535.6</v>
      </c>
      <c r="AS35" s="91">
        <v>0</v>
      </c>
      <c r="AT35" s="90">
        <v>50297118832.400002</v>
      </c>
      <c r="AU35" s="90">
        <v>2450422632</v>
      </c>
      <c r="AV35" s="90">
        <v>41952566231.400002</v>
      </c>
      <c r="AW35" s="90">
        <v>8344552601</v>
      </c>
      <c r="AX35" s="90">
        <v>41797030639.400002</v>
      </c>
      <c r="AY35" s="90">
        <v>155535592</v>
      </c>
      <c r="AZ35" s="90">
        <v>41797030639.400002</v>
      </c>
      <c r="BA35" s="91">
        <v>0</v>
      </c>
      <c r="BB35" s="91">
        <v>0</v>
      </c>
      <c r="BC35" s="98">
        <f t="shared" si="15"/>
        <v>0.73416465139186837</v>
      </c>
      <c r="BD35" s="98">
        <f t="shared" si="16"/>
        <v>0.61236293205783965</v>
      </c>
    </row>
    <row r="36" spans="1:56" s="65" customFormat="1" ht="33" customHeight="1" x14ac:dyDescent="0.2">
      <c r="A36" s="85" t="s">
        <v>24</v>
      </c>
      <c r="B36" s="85"/>
      <c r="C36" s="85" t="s">
        <v>62</v>
      </c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2" t="s">
        <v>63</v>
      </c>
      <c r="T36" s="83"/>
      <c r="U36" s="83"/>
      <c r="V36" s="83"/>
      <c r="W36" s="83"/>
      <c r="X36" s="83"/>
      <c r="Y36" s="83"/>
      <c r="Z36" s="83"/>
      <c r="AA36" s="85" t="s">
        <v>53</v>
      </c>
      <c r="AB36" s="87"/>
      <c r="AC36" s="87"/>
      <c r="AD36" s="87"/>
      <c r="AE36" s="87"/>
      <c r="AF36" s="85" t="s">
        <v>54</v>
      </c>
      <c r="AG36" s="87"/>
      <c r="AH36" s="87"/>
      <c r="AI36" s="88" t="s">
        <v>55</v>
      </c>
      <c r="AJ36" s="89" t="s">
        <v>56</v>
      </c>
      <c r="AK36" s="87"/>
      <c r="AL36" s="87"/>
      <c r="AM36" s="87"/>
      <c r="AN36" s="87"/>
      <c r="AO36" s="87"/>
      <c r="AP36" s="90">
        <v>197721866697</v>
      </c>
      <c r="AQ36" s="90">
        <v>197630337208</v>
      </c>
      <c r="AR36" s="90">
        <v>91529489</v>
      </c>
      <c r="AS36" s="91">
        <v>44371917</v>
      </c>
      <c r="AT36" s="90">
        <v>163331521850</v>
      </c>
      <c r="AU36" s="90">
        <v>34298815358</v>
      </c>
      <c r="AV36" s="90">
        <v>163331521850</v>
      </c>
      <c r="AW36" s="90">
        <v>0</v>
      </c>
      <c r="AX36" s="90">
        <v>163331521850</v>
      </c>
      <c r="AY36" s="91">
        <v>0</v>
      </c>
      <c r="AZ36" s="90">
        <v>163331521850</v>
      </c>
      <c r="BA36" s="91">
        <v>0</v>
      </c>
      <c r="BB36" s="90">
        <v>43070045</v>
      </c>
      <c r="BC36" s="98">
        <f t="shared" si="15"/>
        <v>0.8260670636915356</v>
      </c>
      <c r="BD36" s="98">
        <f t="shared" si="16"/>
        <v>0.8260670636915356</v>
      </c>
    </row>
    <row r="37" spans="1:56" s="65" customFormat="1" ht="33" customHeight="1" x14ac:dyDescent="0.2">
      <c r="A37" s="85" t="s">
        <v>24</v>
      </c>
      <c r="B37" s="85"/>
      <c r="C37" s="85" t="s">
        <v>62</v>
      </c>
      <c r="D37" s="85"/>
      <c r="E37" s="85" t="s">
        <v>62</v>
      </c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2" t="s">
        <v>64</v>
      </c>
      <c r="T37" s="83"/>
      <c r="U37" s="83"/>
      <c r="V37" s="83"/>
      <c r="W37" s="83"/>
      <c r="X37" s="83"/>
      <c r="Y37" s="83"/>
      <c r="Z37" s="83"/>
      <c r="AA37" s="85" t="s">
        <v>53</v>
      </c>
      <c r="AB37" s="87"/>
      <c r="AC37" s="87"/>
      <c r="AD37" s="87"/>
      <c r="AE37" s="87"/>
      <c r="AF37" s="85" t="s">
        <v>54</v>
      </c>
      <c r="AG37" s="87"/>
      <c r="AH37" s="87"/>
      <c r="AI37" s="88" t="s">
        <v>55</v>
      </c>
      <c r="AJ37" s="89" t="s">
        <v>56</v>
      </c>
      <c r="AK37" s="87"/>
      <c r="AL37" s="87"/>
      <c r="AM37" s="87"/>
      <c r="AN37" s="87"/>
      <c r="AO37" s="87"/>
      <c r="AP37" s="90">
        <v>197721866697</v>
      </c>
      <c r="AQ37" s="90">
        <v>197630337208</v>
      </c>
      <c r="AR37" s="90">
        <v>91529489</v>
      </c>
      <c r="AS37" s="91">
        <v>44371917</v>
      </c>
      <c r="AT37" s="90">
        <v>163331521850</v>
      </c>
      <c r="AU37" s="90">
        <v>34298815358</v>
      </c>
      <c r="AV37" s="90">
        <v>163331521850</v>
      </c>
      <c r="AW37" s="90">
        <v>0</v>
      </c>
      <c r="AX37" s="90">
        <v>163331521850</v>
      </c>
      <c r="AY37" s="91">
        <v>0</v>
      </c>
      <c r="AZ37" s="90">
        <v>163331521850</v>
      </c>
      <c r="BA37" s="91">
        <v>0</v>
      </c>
      <c r="BB37" s="90">
        <v>43070045</v>
      </c>
      <c r="BC37" s="98">
        <f t="shared" si="15"/>
        <v>0.8260670636915356</v>
      </c>
      <c r="BD37" s="98">
        <f t="shared" si="16"/>
        <v>0.8260670636915356</v>
      </c>
    </row>
    <row r="38" spans="1:56" s="65" customFormat="1" ht="33" customHeight="1" x14ac:dyDescent="0.2">
      <c r="A38" s="86" t="s">
        <v>24</v>
      </c>
      <c r="B38" s="86"/>
      <c r="C38" s="86" t="s">
        <v>62</v>
      </c>
      <c r="D38" s="86"/>
      <c r="E38" s="86" t="s">
        <v>62</v>
      </c>
      <c r="F38" s="86"/>
      <c r="G38" s="86" t="s">
        <v>62</v>
      </c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4" t="s">
        <v>65</v>
      </c>
      <c r="T38" s="83"/>
      <c r="U38" s="83"/>
      <c r="V38" s="83"/>
      <c r="W38" s="83"/>
      <c r="X38" s="83"/>
      <c r="Y38" s="83"/>
      <c r="Z38" s="83"/>
      <c r="AA38" s="86" t="s">
        <v>53</v>
      </c>
      <c r="AB38" s="87"/>
      <c r="AC38" s="87"/>
      <c r="AD38" s="87"/>
      <c r="AE38" s="87"/>
      <c r="AF38" s="86" t="s">
        <v>54</v>
      </c>
      <c r="AG38" s="87"/>
      <c r="AH38" s="87"/>
      <c r="AI38" s="92" t="s">
        <v>55</v>
      </c>
      <c r="AJ38" s="93" t="s">
        <v>56</v>
      </c>
      <c r="AK38" s="87"/>
      <c r="AL38" s="87"/>
      <c r="AM38" s="87"/>
      <c r="AN38" s="87"/>
      <c r="AO38" s="87"/>
      <c r="AP38" s="94">
        <v>137106198494</v>
      </c>
      <c r="AQ38" s="94">
        <v>137106198494</v>
      </c>
      <c r="AR38" s="95">
        <v>0</v>
      </c>
      <c r="AS38" s="95">
        <v>44371917</v>
      </c>
      <c r="AT38" s="94">
        <v>114352287986</v>
      </c>
      <c r="AU38" s="94">
        <v>22753910508</v>
      </c>
      <c r="AV38" s="94">
        <v>114352287986</v>
      </c>
      <c r="AW38" s="94">
        <v>0</v>
      </c>
      <c r="AX38" s="94">
        <v>114352287986</v>
      </c>
      <c r="AY38" s="95">
        <v>0</v>
      </c>
      <c r="AZ38" s="94">
        <v>114352287986</v>
      </c>
      <c r="BA38" s="95">
        <v>0</v>
      </c>
      <c r="BB38" s="94">
        <v>43070045</v>
      </c>
      <c r="BC38" s="98">
        <f t="shared" si="15"/>
        <v>0.83404170812163714</v>
      </c>
      <c r="BD38" s="98">
        <f t="shared" si="16"/>
        <v>0.83404170812163714</v>
      </c>
    </row>
    <row r="39" spans="1:56" s="65" customFormat="1" ht="33" customHeight="1" x14ac:dyDescent="0.2">
      <c r="A39" s="85" t="s">
        <v>24</v>
      </c>
      <c r="B39" s="85"/>
      <c r="C39" s="85" t="s">
        <v>62</v>
      </c>
      <c r="D39" s="85"/>
      <c r="E39" s="85" t="s">
        <v>62</v>
      </c>
      <c r="F39" s="85"/>
      <c r="G39" s="85" t="s">
        <v>62</v>
      </c>
      <c r="H39" s="85"/>
      <c r="I39" s="85" t="s">
        <v>66</v>
      </c>
      <c r="J39" s="85"/>
      <c r="K39" s="85"/>
      <c r="L39" s="85"/>
      <c r="M39" s="85"/>
      <c r="N39" s="85"/>
      <c r="O39" s="85"/>
      <c r="P39" s="85"/>
      <c r="Q39" s="85"/>
      <c r="R39" s="85"/>
      <c r="S39" s="82" t="s">
        <v>67</v>
      </c>
      <c r="T39" s="83"/>
      <c r="U39" s="83"/>
      <c r="V39" s="83"/>
      <c r="W39" s="83"/>
      <c r="X39" s="83"/>
      <c r="Y39" s="83"/>
      <c r="Z39" s="83"/>
      <c r="AA39" s="85" t="s">
        <v>53</v>
      </c>
      <c r="AB39" s="87"/>
      <c r="AC39" s="87"/>
      <c r="AD39" s="87"/>
      <c r="AE39" s="87"/>
      <c r="AF39" s="85" t="s">
        <v>54</v>
      </c>
      <c r="AG39" s="87"/>
      <c r="AH39" s="87"/>
      <c r="AI39" s="88" t="s">
        <v>55</v>
      </c>
      <c r="AJ39" s="89" t="s">
        <v>56</v>
      </c>
      <c r="AK39" s="87"/>
      <c r="AL39" s="87"/>
      <c r="AM39" s="87"/>
      <c r="AN39" s="87"/>
      <c r="AO39" s="87"/>
      <c r="AP39" s="90">
        <v>134687488035</v>
      </c>
      <c r="AQ39" s="90">
        <v>134687488035</v>
      </c>
      <c r="AR39" s="91">
        <v>0</v>
      </c>
      <c r="AS39" s="91">
        <v>0</v>
      </c>
      <c r="AT39" s="90">
        <v>112046920359</v>
      </c>
      <c r="AU39" s="90">
        <v>22640567676</v>
      </c>
      <c r="AV39" s="90">
        <v>112046920359</v>
      </c>
      <c r="AW39" s="90">
        <v>0</v>
      </c>
      <c r="AX39" s="90">
        <v>112046920359</v>
      </c>
      <c r="AY39" s="91">
        <v>0</v>
      </c>
      <c r="AZ39" s="90">
        <v>112046920359</v>
      </c>
      <c r="BA39" s="91">
        <v>0</v>
      </c>
      <c r="BB39" s="90">
        <v>43070045</v>
      </c>
      <c r="BC39" s="98">
        <f t="shared" si="15"/>
        <v>0.83190296287865584</v>
      </c>
      <c r="BD39" s="98">
        <f t="shared" si="16"/>
        <v>0.83190296287865584</v>
      </c>
    </row>
    <row r="40" spans="1:56" s="65" customFormat="1" ht="33" customHeight="1" x14ac:dyDescent="0.2">
      <c r="A40" s="86" t="s">
        <v>24</v>
      </c>
      <c r="B40" s="86"/>
      <c r="C40" s="86" t="s">
        <v>62</v>
      </c>
      <c r="D40" s="86"/>
      <c r="E40" s="86" t="s">
        <v>62</v>
      </c>
      <c r="F40" s="86"/>
      <c r="G40" s="86" t="s">
        <v>62</v>
      </c>
      <c r="H40" s="86"/>
      <c r="I40" s="86" t="s">
        <v>66</v>
      </c>
      <c r="J40" s="86"/>
      <c r="K40" s="86"/>
      <c r="L40" s="86" t="s">
        <v>66</v>
      </c>
      <c r="M40" s="86"/>
      <c r="N40" s="86"/>
      <c r="O40" s="86"/>
      <c r="P40" s="86"/>
      <c r="Q40" s="86"/>
      <c r="R40" s="86"/>
      <c r="S40" s="84" t="s">
        <v>68</v>
      </c>
      <c r="T40" s="83"/>
      <c r="U40" s="83"/>
      <c r="V40" s="83"/>
      <c r="W40" s="83"/>
      <c r="X40" s="83"/>
      <c r="Y40" s="83"/>
      <c r="Z40" s="83"/>
      <c r="AA40" s="86" t="s">
        <v>53</v>
      </c>
      <c r="AB40" s="87"/>
      <c r="AC40" s="87"/>
      <c r="AD40" s="87"/>
      <c r="AE40" s="87"/>
      <c r="AF40" s="86" t="s">
        <v>54</v>
      </c>
      <c r="AG40" s="87"/>
      <c r="AH40" s="87"/>
      <c r="AI40" s="92" t="s">
        <v>55</v>
      </c>
      <c r="AJ40" s="93" t="s">
        <v>56</v>
      </c>
      <c r="AK40" s="87"/>
      <c r="AL40" s="87"/>
      <c r="AM40" s="87"/>
      <c r="AN40" s="87"/>
      <c r="AO40" s="87"/>
      <c r="AP40" s="94">
        <v>105291746557</v>
      </c>
      <c r="AQ40" s="94">
        <v>105291746557</v>
      </c>
      <c r="AR40" s="95">
        <v>0</v>
      </c>
      <c r="AS40" s="95">
        <v>0</v>
      </c>
      <c r="AT40" s="94">
        <v>96424770931</v>
      </c>
      <c r="AU40" s="94">
        <v>8866975626</v>
      </c>
      <c r="AV40" s="94">
        <v>96424770931</v>
      </c>
      <c r="AW40" s="94">
        <v>0</v>
      </c>
      <c r="AX40" s="94">
        <v>96424770931</v>
      </c>
      <c r="AY40" s="95">
        <v>0</v>
      </c>
      <c r="AZ40" s="94">
        <v>96424770931</v>
      </c>
      <c r="BA40" s="95">
        <v>0</v>
      </c>
      <c r="BB40" s="94">
        <v>43070045</v>
      </c>
      <c r="BC40" s="98">
        <f t="shared" si="15"/>
        <v>0.91578660326239492</v>
      </c>
      <c r="BD40" s="98">
        <f t="shared" si="16"/>
        <v>0.91578660326239492</v>
      </c>
    </row>
    <row r="41" spans="1:56" s="65" customFormat="1" ht="33" customHeight="1" x14ac:dyDescent="0.2">
      <c r="A41" s="86" t="s">
        <v>24</v>
      </c>
      <c r="B41" s="86"/>
      <c r="C41" s="86" t="s">
        <v>62</v>
      </c>
      <c r="D41" s="86"/>
      <c r="E41" s="86" t="s">
        <v>62</v>
      </c>
      <c r="F41" s="86"/>
      <c r="G41" s="86" t="s">
        <v>62</v>
      </c>
      <c r="H41" s="86"/>
      <c r="I41" s="86" t="s">
        <v>66</v>
      </c>
      <c r="J41" s="86"/>
      <c r="K41" s="86"/>
      <c r="L41" s="86" t="s">
        <v>69</v>
      </c>
      <c r="M41" s="86"/>
      <c r="N41" s="86"/>
      <c r="O41" s="86"/>
      <c r="P41" s="86"/>
      <c r="Q41" s="86"/>
      <c r="R41" s="86"/>
      <c r="S41" s="84" t="s">
        <v>70</v>
      </c>
      <c r="T41" s="83"/>
      <c r="U41" s="83"/>
      <c r="V41" s="83"/>
      <c r="W41" s="83"/>
      <c r="X41" s="83"/>
      <c r="Y41" s="83"/>
      <c r="Z41" s="83"/>
      <c r="AA41" s="86" t="s">
        <v>53</v>
      </c>
      <c r="AB41" s="87"/>
      <c r="AC41" s="87"/>
      <c r="AD41" s="87"/>
      <c r="AE41" s="87"/>
      <c r="AF41" s="86" t="s">
        <v>54</v>
      </c>
      <c r="AG41" s="87"/>
      <c r="AH41" s="87"/>
      <c r="AI41" s="92" t="s">
        <v>55</v>
      </c>
      <c r="AJ41" s="93" t="s">
        <v>56</v>
      </c>
      <c r="AK41" s="87"/>
      <c r="AL41" s="87"/>
      <c r="AM41" s="87"/>
      <c r="AN41" s="87"/>
      <c r="AO41" s="87"/>
      <c r="AP41" s="94">
        <v>3711732707</v>
      </c>
      <c r="AQ41" s="94">
        <v>3711732707</v>
      </c>
      <c r="AR41" s="95">
        <v>0</v>
      </c>
      <c r="AS41" s="95">
        <v>0</v>
      </c>
      <c r="AT41" s="94">
        <v>3560205092</v>
      </c>
      <c r="AU41" s="94">
        <v>151527615</v>
      </c>
      <c r="AV41" s="94">
        <v>3560205092</v>
      </c>
      <c r="AW41" s="95">
        <v>0</v>
      </c>
      <c r="AX41" s="94">
        <v>3560205092</v>
      </c>
      <c r="AY41" s="95">
        <v>0</v>
      </c>
      <c r="AZ41" s="94">
        <v>3560205092</v>
      </c>
      <c r="BA41" s="95">
        <v>0</v>
      </c>
      <c r="BB41" s="95">
        <v>0</v>
      </c>
      <c r="BC41" s="98">
        <f t="shared" si="15"/>
        <v>0.9591760433842037</v>
      </c>
      <c r="BD41" s="98">
        <f t="shared" si="16"/>
        <v>0.9591760433842037</v>
      </c>
    </row>
    <row r="42" spans="1:56" s="65" customFormat="1" ht="33" customHeight="1" x14ac:dyDescent="0.2">
      <c r="A42" s="86" t="s">
        <v>24</v>
      </c>
      <c r="B42" s="86"/>
      <c r="C42" s="86" t="s">
        <v>62</v>
      </c>
      <c r="D42" s="86"/>
      <c r="E42" s="86" t="s">
        <v>62</v>
      </c>
      <c r="F42" s="86"/>
      <c r="G42" s="86" t="s">
        <v>62</v>
      </c>
      <c r="H42" s="86"/>
      <c r="I42" s="86" t="s">
        <v>66</v>
      </c>
      <c r="J42" s="86"/>
      <c r="K42" s="86"/>
      <c r="L42" s="86" t="s">
        <v>71</v>
      </c>
      <c r="M42" s="86"/>
      <c r="N42" s="86"/>
      <c r="O42" s="86"/>
      <c r="P42" s="86"/>
      <c r="Q42" s="86"/>
      <c r="R42" s="86"/>
      <c r="S42" s="84" t="s">
        <v>72</v>
      </c>
      <c r="T42" s="83"/>
      <c r="U42" s="83"/>
      <c r="V42" s="83"/>
      <c r="W42" s="83"/>
      <c r="X42" s="83"/>
      <c r="Y42" s="83"/>
      <c r="Z42" s="83"/>
      <c r="AA42" s="86" t="s">
        <v>53</v>
      </c>
      <c r="AB42" s="87"/>
      <c r="AC42" s="87"/>
      <c r="AD42" s="87"/>
      <c r="AE42" s="87"/>
      <c r="AF42" s="86" t="s">
        <v>54</v>
      </c>
      <c r="AG42" s="87"/>
      <c r="AH42" s="87"/>
      <c r="AI42" s="92" t="s">
        <v>55</v>
      </c>
      <c r="AJ42" s="93" t="s">
        <v>56</v>
      </c>
      <c r="AK42" s="87"/>
      <c r="AL42" s="87"/>
      <c r="AM42" s="87"/>
      <c r="AN42" s="87"/>
      <c r="AO42" s="87"/>
      <c r="AP42" s="94">
        <v>5141200419</v>
      </c>
      <c r="AQ42" s="94">
        <v>5141200419</v>
      </c>
      <c r="AR42" s="95">
        <v>0</v>
      </c>
      <c r="AS42" s="95">
        <v>0</v>
      </c>
      <c r="AT42" s="94">
        <v>4905280008</v>
      </c>
      <c r="AU42" s="94">
        <v>235920411</v>
      </c>
      <c r="AV42" s="94">
        <v>4905280008</v>
      </c>
      <c r="AW42" s="95">
        <v>0</v>
      </c>
      <c r="AX42" s="94">
        <v>4905280008</v>
      </c>
      <c r="AY42" s="95">
        <v>0</v>
      </c>
      <c r="AZ42" s="94">
        <v>4905280008</v>
      </c>
      <c r="BA42" s="95">
        <v>0</v>
      </c>
      <c r="BB42" s="95">
        <v>0</v>
      </c>
      <c r="BC42" s="98">
        <f t="shared" si="15"/>
        <v>0.95411180429221853</v>
      </c>
      <c r="BD42" s="98">
        <f t="shared" si="16"/>
        <v>0.95411180429221853</v>
      </c>
    </row>
    <row r="43" spans="1:56" s="65" customFormat="1" ht="33" customHeight="1" x14ac:dyDescent="0.2">
      <c r="A43" s="86" t="s">
        <v>24</v>
      </c>
      <c r="B43" s="86"/>
      <c r="C43" s="86" t="s">
        <v>62</v>
      </c>
      <c r="D43" s="86"/>
      <c r="E43" s="86" t="s">
        <v>62</v>
      </c>
      <c r="F43" s="86"/>
      <c r="G43" s="86" t="s">
        <v>62</v>
      </c>
      <c r="H43" s="86"/>
      <c r="I43" s="86" t="s">
        <v>66</v>
      </c>
      <c r="J43" s="86"/>
      <c r="K43" s="86"/>
      <c r="L43" s="86" t="s">
        <v>73</v>
      </c>
      <c r="M43" s="86"/>
      <c r="N43" s="86"/>
      <c r="O43" s="86"/>
      <c r="P43" s="86"/>
      <c r="Q43" s="86"/>
      <c r="R43" s="86"/>
      <c r="S43" s="84" t="s">
        <v>74</v>
      </c>
      <c r="T43" s="83"/>
      <c r="U43" s="83"/>
      <c r="V43" s="83"/>
      <c r="W43" s="83"/>
      <c r="X43" s="83"/>
      <c r="Y43" s="83"/>
      <c r="Z43" s="83"/>
      <c r="AA43" s="86" t="s">
        <v>53</v>
      </c>
      <c r="AB43" s="87"/>
      <c r="AC43" s="87"/>
      <c r="AD43" s="87"/>
      <c r="AE43" s="87"/>
      <c r="AF43" s="86" t="s">
        <v>54</v>
      </c>
      <c r="AG43" s="87"/>
      <c r="AH43" s="87"/>
      <c r="AI43" s="92" t="s">
        <v>55</v>
      </c>
      <c r="AJ43" s="93" t="s">
        <v>56</v>
      </c>
      <c r="AK43" s="87"/>
      <c r="AL43" s="87"/>
      <c r="AM43" s="87"/>
      <c r="AN43" s="87"/>
      <c r="AO43" s="87"/>
      <c r="AP43" s="94">
        <v>3496848869</v>
      </c>
      <c r="AQ43" s="94">
        <v>3496848869</v>
      </c>
      <c r="AR43" s="95">
        <v>0</v>
      </c>
      <c r="AS43" s="95">
        <v>0</v>
      </c>
      <c r="AT43" s="94">
        <v>3006742604</v>
      </c>
      <c r="AU43" s="94">
        <v>490106265</v>
      </c>
      <c r="AV43" s="94">
        <v>3006742604</v>
      </c>
      <c r="AW43" s="95">
        <v>0</v>
      </c>
      <c r="AX43" s="94">
        <v>3006742604</v>
      </c>
      <c r="AY43" s="95">
        <v>0</v>
      </c>
      <c r="AZ43" s="94">
        <v>3006742604</v>
      </c>
      <c r="BA43" s="95">
        <v>0</v>
      </c>
      <c r="BB43" s="95">
        <v>0</v>
      </c>
      <c r="BC43" s="98">
        <f t="shared" si="15"/>
        <v>0.85984345238799054</v>
      </c>
      <c r="BD43" s="98">
        <f t="shared" si="16"/>
        <v>0.85984345238799054</v>
      </c>
    </row>
    <row r="44" spans="1:56" s="65" customFormat="1" ht="33" customHeight="1" x14ac:dyDescent="0.2">
      <c r="A44" s="86" t="s">
        <v>24</v>
      </c>
      <c r="B44" s="86"/>
      <c r="C44" s="86" t="s">
        <v>62</v>
      </c>
      <c r="D44" s="86"/>
      <c r="E44" s="86" t="s">
        <v>62</v>
      </c>
      <c r="F44" s="86"/>
      <c r="G44" s="86" t="s">
        <v>62</v>
      </c>
      <c r="H44" s="86"/>
      <c r="I44" s="86" t="s">
        <v>66</v>
      </c>
      <c r="J44" s="86"/>
      <c r="K44" s="86"/>
      <c r="L44" s="86" t="s">
        <v>75</v>
      </c>
      <c r="M44" s="86"/>
      <c r="N44" s="86"/>
      <c r="O44" s="86"/>
      <c r="P44" s="86"/>
      <c r="Q44" s="86"/>
      <c r="R44" s="86"/>
      <c r="S44" s="84" t="s">
        <v>76</v>
      </c>
      <c r="T44" s="83"/>
      <c r="U44" s="83"/>
      <c r="V44" s="83"/>
      <c r="W44" s="83"/>
      <c r="X44" s="83"/>
      <c r="Y44" s="83"/>
      <c r="Z44" s="83"/>
      <c r="AA44" s="86" t="s">
        <v>53</v>
      </c>
      <c r="AB44" s="87"/>
      <c r="AC44" s="87"/>
      <c r="AD44" s="87"/>
      <c r="AE44" s="87"/>
      <c r="AF44" s="86" t="s">
        <v>54</v>
      </c>
      <c r="AG44" s="87"/>
      <c r="AH44" s="87"/>
      <c r="AI44" s="92" t="s">
        <v>55</v>
      </c>
      <c r="AJ44" s="93" t="s">
        <v>56</v>
      </c>
      <c r="AK44" s="87"/>
      <c r="AL44" s="87"/>
      <c r="AM44" s="87"/>
      <c r="AN44" s="87"/>
      <c r="AO44" s="87"/>
      <c r="AP44" s="94">
        <v>520826088</v>
      </c>
      <c r="AQ44" s="94">
        <v>520826088</v>
      </c>
      <c r="AR44" s="95">
        <v>0</v>
      </c>
      <c r="AS44" s="95">
        <v>0</v>
      </c>
      <c r="AT44" s="94">
        <v>272967567</v>
      </c>
      <c r="AU44" s="94">
        <v>247858521</v>
      </c>
      <c r="AV44" s="94">
        <v>272967567</v>
      </c>
      <c r="AW44" s="95">
        <v>0</v>
      </c>
      <c r="AX44" s="94">
        <v>272967567</v>
      </c>
      <c r="AY44" s="95">
        <v>0</v>
      </c>
      <c r="AZ44" s="94">
        <v>272967567</v>
      </c>
      <c r="BA44" s="95">
        <v>0</v>
      </c>
      <c r="BB44" s="95">
        <v>0</v>
      </c>
      <c r="BC44" s="98">
        <f t="shared" si="15"/>
        <v>0.52410501948589028</v>
      </c>
      <c r="BD44" s="98">
        <f t="shared" si="16"/>
        <v>0.52410501948589028</v>
      </c>
    </row>
    <row r="45" spans="1:56" s="65" customFormat="1" ht="33" customHeight="1" x14ac:dyDescent="0.2">
      <c r="A45" s="86" t="s">
        <v>24</v>
      </c>
      <c r="B45" s="86"/>
      <c r="C45" s="86" t="s">
        <v>62</v>
      </c>
      <c r="D45" s="86"/>
      <c r="E45" s="86" t="s">
        <v>62</v>
      </c>
      <c r="F45" s="86"/>
      <c r="G45" s="86" t="s">
        <v>62</v>
      </c>
      <c r="H45" s="86"/>
      <c r="I45" s="86" t="s">
        <v>66</v>
      </c>
      <c r="J45" s="86"/>
      <c r="K45" s="86"/>
      <c r="L45" s="86" t="s">
        <v>77</v>
      </c>
      <c r="M45" s="86"/>
      <c r="N45" s="86"/>
      <c r="O45" s="86"/>
      <c r="P45" s="86"/>
      <c r="Q45" s="86"/>
      <c r="R45" s="86"/>
      <c r="S45" s="84" t="s">
        <v>78</v>
      </c>
      <c r="T45" s="83"/>
      <c r="U45" s="83"/>
      <c r="V45" s="83"/>
      <c r="W45" s="83"/>
      <c r="X45" s="83"/>
      <c r="Y45" s="83"/>
      <c r="Z45" s="83"/>
      <c r="AA45" s="86" t="s">
        <v>53</v>
      </c>
      <c r="AB45" s="87"/>
      <c r="AC45" s="87"/>
      <c r="AD45" s="87"/>
      <c r="AE45" s="87"/>
      <c r="AF45" s="86" t="s">
        <v>54</v>
      </c>
      <c r="AG45" s="87"/>
      <c r="AH45" s="87"/>
      <c r="AI45" s="92" t="s">
        <v>55</v>
      </c>
      <c r="AJ45" s="93" t="s">
        <v>56</v>
      </c>
      <c r="AK45" s="87"/>
      <c r="AL45" s="87"/>
      <c r="AM45" s="87"/>
      <c r="AN45" s="87"/>
      <c r="AO45" s="87"/>
      <c r="AP45" s="94">
        <v>11169716290</v>
      </c>
      <c r="AQ45" s="94">
        <v>11169716290</v>
      </c>
      <c r="AR45" s="95">
        <v>0</v>
      </c>
      <c r="AS45" s="95">
        <v>0</v>
      </c>
      <c r="AT45" s="94">
        <v>228527125</v>
      </c>
      <c r="AU45" s="94">
        <v>10941189165</v>
      </c>
      <c r="AV45" s="94">
        <v>228527125</v>
      </c>
      <c r="AW45" s="95">
        <v>0</v>
      </c>
      <c r="AX45" s="94">
        <v>228527125</v>
      </c>
      <c r="AY45" s="95">
        <v>0</v>
      </c>
      <c r="AZ45" s="94">
        <v>228527125</v>
      </c>
      <c r="BA45" s="95">
        <v>0</v>
      </c>
      <c r="BB45" s="95">
        <v>0</v>
      </c>
      <c r="BC45" s="98">
        <f t="shared" si="15"/>
        <v>2.0459528162286026E-2</v>
      </c>
      <c r="BD45" s="98">
        <f t="shared" si="16"/>
        <v>2.0459528162286026E-2</v>
      </c>
    </row>
    <row r="46" spans="1:56" s="65" customFormat="1" ht="33" customHeight="1" x14ac:dyDescent="0.2">
      <c r="A46" s="86" t="s">
        <v>24</v>
      </c>
      <c r="B46" s="86"/>
      <c r="C46" s="86" t="s">
        <v>62</v>
      </c>
      <c r="D46" s="86"/>
      <c r="E46" s="86" t="s">
        <v>62</v>
      </c>
      <c r="F46" s="86"/>
      <c r="G46" s="86" t="s">
        <v>62</v>
      </c>
      <c r="H46" s="86"/>
      <c r="I46" s="86" t="s">
        <v>66</v>
      </c>
      <c r="J46" s="86"/>
      <c r="K46" s="86"/>
      <c r="L46" s="86" t="s">
        <v>79</v>
      </c>
      <c r="M46" s="86"/>
      <c r="N46" s="86"/>
      <c r="O46" s="86"/>
      <c r="P46" s="86"/>
      <c r="Q46" s="86"/>
      <c r="R46" s="86"/>
      <c r="S46" s="84" t="s">
        <v>80</v>
      </c>
      <c r="T46" s="83"/>
      <c r="U46" s="83"/>
      <c r="V46" s="83"/>
      <c r="W46" s="83"/>
      <c r="X46" s="83"/>
      <c r="Y46" s="83"/>
      <c r="Z46" s="83"/>
      <c r="AA46" s="86" t="s">
        <v>53</v>
      </c>
      <c r="AB46" s="87"/>
      <c r="AC46" s="87"/>
      <c r="AD46" s="87"/>
      <c r="AE46" s="87"/>
      <c r="AF46" s="86" t="s">
        <v>54</v>
      </c>
      <c r="AG46" s="87"/>
      <c r="AH46" s="87"/>
      <c r="AI46" s="92" t="s">
        <v>55</v>
      </c>
      <c r="AJ46" s="93" t="s">
        <v>56</v>
      </c>
      <c r="AK46" s="87"/>
      <c r="AL46" s="87"/>
      <c r="AM46" s="87"/>
      <c r="AN46" s="87"/>
      <c r="AO46" s="87"/>
      <c r="AP46" s="94">
        <v>5355417105</v>
      </c>
      <c r="AQ46" s="94">
        <v>5355417105</v>
      </c>
      <c r="AR46" s="95">
        <v>0</v>
      </c>
      <c r="AS46" s="95">
        <v>0</v>
      </c>
      <c r="AT46" s="94">
        <v>3648427032</v>
      </c>
      <c r="AU46" s="94">
        <v>1706990073</v>
      </c>
      <c r="AV46" s="94">
        <v>3648427032</v>
      </c>
      <c r="AW46" s="95">
        <v>0</v>
      </c>
      <c r="AX46" s="94">
        <v>3648427032</v>
      </c>
      <c r="AY46" s="95">
        <v>0</v>
      </c>
      <c r="AZ46" s="94">
        <v>3648427032</v>
      </c>
      <c r="BA46" s="95">
        <v>0</v>
      </c>
      <c r="BB46" s="95">
        <v>0</v>
      </c>
      <c r="BC46" s="98">
        <f t="shared" si="15"/>
        <v>0.68125917374273315</v>
      </c>
      <c r="BD46" s="98">
        <f t="shared" si="16"/>
        <v>0.68125917374273315</v>
      </c>
    </row>
    <row r="47" spans="1:56" s="65" customFormat="1" ht="33" customHeight="1" x14ac:dyDescent="0.2">
      <c r="A47" s="85" t="s">
        <v>24</v>
      </c>
      <c r="B47" s="85"/>
      <c r="C47" s="85" t="s">
        <v>62</v>
      </c>
      <c r="D47" s="85"/>
      <c r="E47" s="85" t="s">
        <v>62</v>
      </c>
      <c r="F47" s="85"/>
      <c r="G47" s="85" t="s">
        <v>62</v>
      </c>
      <c r="H47" s="85"/>
      <c r="I47" s="85" t="s">
        <v>69</v>
      </c>
      <c r="J47" s="85"/>
      <c r="K47" s="85"/>
      <c r="L47" s="85"/>
      <c r="M47" s="85"/>
      <c r="N47" s="85"/>
      <c r="O47" s="85"/>
      <c r="P47" s="85"/>
      <c r="Q47" s="85"/>
      <c r="R47" s="85"/>
      <c r="S47" s="82" t="s">
        <v>81</v>
      </c>
      <c r="T47" s="83"/>
      <c r="U47" s="83"/>
      <c r="V47" s="83"/>
      <c r="W47" s="83"/>
      <c r="X47" s="83"/>
      <c r="Y47" s="83"/>
      <c r="Z47" s="83"/>
      <c r="AA47" s="85" t="s">
        <v>53</v>
      </c>
      <c r="AB47" s="87"/>
      <c r="AC47" s="87"/>
      <c r="AD47" s="87"/>
      <c r="AE47" s="87"/>
      <c r="AF47" s="85" t="s">
        <v>54</v>
      </c>
      <c r="AG47" s="87"/>
      <c r="AH47" s="87"/>
      <c r="AI47" s="88" t="s">
        <v>55</v>
      </c>
      <c r="AJ47" s="89" t="s">
        <v>56</v>
      </c>
      <c r="AK47" s="87"/>
      <c r="AL47" s="87"/>
      <c r="AM47" s="87"/>
      <c r="AN47" s="87"/>
      <c r="AO47" s="87"/>
      <c r="AP47" s="90">
        <v>2418710459</v>
      </c>
      <c r="AQ47" s="90">
        <v>2418710459</v>
      </c>
      <c r="AR47" s="91">
        <v>0</v>
      </c>
      <c r="AS47" s="91">
        <v>0</v>
      </c>
      <c r="AT47" s="90">
        <v>2305367627</v>
      </c>
      <c r="AU47" s="90">
        <v>113342832</v>
      </c>
      <c r="AV47" s="90">
        <v>2305367627</v>
      </c>
      <c r="AW47" s="91">
        <v>0</v>
      </c>
      <c r="AX47" s="90">
        <v>2305367627</v>
      </c>
      <c r="AY47" s="91">
        <v>0</v>
      </c>
      <c r="AZ47" s="90">
        <v>2305367627</v>
      </c>
      <c r="BA47" s="91">
        <v>0</v>
      </c>
      <c r="BB47" s="91">
        <v>0</v>
      </c>
      <c r="BC47" s="98">
        <f t="shared" si="15"/>
        <v>0.95313914835144808</v>
      </c>
      <c r="BD47" s="98">
        <f t="shared" si="16"/>
        <v>0.95313914835144808</v>
      </c>
    </row>
    <row r="48" spans="1:56" s="65" customFormat="1" ht="33" customHeight="1" x14ac:dyDescent="0.2">
      <c r="A48" s="86" t="s">
        <v>24</v>
      </c>
      <c r="B48" s="86"/>
      <c r="C48" s="86" t="s">
        <v>62</v>
      </c>
      <c r="D48" s="86"/>
      <c r="E48" s="86" t="s">
        <v>62</v>
      </c>
      <c r="F48" s="86"/>
      <c r="G48" s="86" t="s">
        <v>62</v>
      </c>
      <c r="H48" s="86"/>
      <c r="I48" s="86" t="s">
        <v>69</v>
      </c>
      <c r="J48" s="86"/>
      <c r="K48" s="86"/>
      <c r="L48" s="86" t="s">
        <v>82</v>
      </c>
      <c r="M48" s="86"/>
      <c r="N48" s="86"/>
      <c r="O48" s="86"/>
      <c r="P48" s="86"/>
      <c r="Q48" s="86"/>
      <c r="R48" s="86"/>
      <c r="S48" s="84" t="s">
        <v>83</v>
      </c>
      <c r="T48" s="83"/>
      <c r="U48" s="83"/>
      <c r="V48" s="83"/>
      <c r="W48" s="83"/>
      <c r="X48" s="83"/>
      <c r="Y48" s="83"/>
      <c r="Z48" s="83"/>
      <c r="AA48" s="86" t="s">
        <v>53</v>
      </c>
      <c r="AB48" s="87"/>
      <c r="AC48" s="87"/>
      <c r="AD48" s="87"/>
      <c r="AE48" s="87"/>
      <c r="AF48" s="86" t="s">
        <v>54</v>
      </c>
      <c r="AG48" s="87"/>
      <c r="AH48" s="87"/>
      <c r="AI48" s="92" t="s">
        <v>55</v>
      </c>
      <c r="AJ48" s="93" t="s">
        <v>56</v>
      </c>
      <c r="AK48" s="87"/>
      <c r="AL48" s="87"/>
      <c r="AM48" s="87"/>
      <c r="AN48" s="87"/>
      <c r="AO48" s="87"/>
      <c r="AP48" s="94">
        <v>2418710459</v>
      </c>
      <c r="AQ48" s="94">
        <v>2418710459</v>
      </c>
      <c r="AR48" s="95">
        <v>0</v>
      </c>
      <c r="AS48" s="95">
        <v>0</v>
      </c>
      <c r="AT48" s="94">
        <v>2305367627</v>
      </c>
      <c r="AU48" s="94">
        <v>113342832</v>
      </c>
      <c r="AV48" s="94">
        <v>2305367627</v>
      </c>
      <c r="AW48" s="95">
        <v>0</v>
      </c>
      <c r="AX48" s="94">
        <v>2305367627</v>
      </c>
      <c r="AY48" s="95">
        <v>0</v>
      </c>
      <c r="AZ48" s="94">
        <v>2305367627</v>
      </c>
      <c r="BA48" s="95">
        <v>0</v>
      </c>
      <c r="BB48" s="95">
        <v>0</v>
      </c>
      <c r="BC48" s="98">
        <f t="shared" si="15"/>
        <v>0.95313914835144808</v>
      </c>
      <c r="BD48" s="98">
        <f t="shared" si="16"/>
        <v>0.95313914835144808</v>
      </c>
    </row>
    <row r="49" spans="1:56" s="65" customFormat="1" ht="33" customHeight="1" x14ac:dyDescent="0.2">
      <c r="A49" s="86" t="s">
        <v>24</v>
      </c>
      <c r="B49" s="86"/>
      <c r="C49" s="86" t="s">
        <v>62</v>
      </c>
      <c r="D49" s="86"/>
      <c r="E49" s="86" t="s">
        <v>62</v>
      </c>
      <c r="F49" s="86"/>
      <c r="G49" s="86" t="s">
        <v>84</v>
      </c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4" t="s">
        <v>85</v>
      </c>
      <c r="T49" s="83"/>
      <c r="U49" s="83"/>
      <c r="V49" s="83"/>
      <c r="W49" s="83"/>
      <c r="X49" s="83"/>
      <c r="Y49" s="83"/>
      <c r="Z49" s="83"/>
      <c r="AA49" s="86" t="s">
        <v>53</v>
      </c>
      <c r="AB49" s="87"/>
      <c r="AC49" s="87"/>
      <c r="AD49" s="87"/>
      <c r="AE49" s="87"/>
      <c r="AF49" s="86" t="s">
        <v>54</v>
      </c>
      <c r="AG49" s="87"/>
      <c r="AH49" s="87"/>
      <c r="AI49" s="92" t="s">
        <v>55</v>
      </c>
      <c r="AJ49" s="93" t="s">
        <v>56</v>
      </c>
      <c r="AK49" s="87"/>
      <c r="AL49" s="87"/>
      <c r="AM49" s="87"/>
      <c r="AN49" s="87"/>
      <c r="AO49" s="87"/>
      <c r="AP49" s="90">
        <v>50705367804</v>
      </c>
      <c r="AQ49" s="90">
        <v>50613838315</v>
      </c>
      <c r="AR49" s="90">
        <v>91529489</v>
      </c>
      <c r="AS49" s="91">
        <v>0</v>
      </c>
      <c r="AT49" s="90">
        <v>41205744654</v>
      </c>
      <c r="AU49" s="90">
        <v>9408093661</v>
      </c>
      <c r="AV49" s="90">
        <v>41205744654</v>
      </c>
      <c r="AW49" s="91">
        <v>0</v>
      </c>
      <c r="AX49" s="90">
        <v>41205744654</v>
      </c>
      <c r="AY49" s="91">
        <v>0</v>
      </c>
      <c r="AZ49" s="90">
        <v>41205744654</v>
      </c>
      <c r="BA49" s="91">
        <v>0</v>
      </c>
      <c r="BB49" s="91">
        <v>0</v>
      </c>
      <c r="BC49" s="98">
        <f t="shared" si="15"/>
        <v>0.81265054250823121</v>
      </c>
      <c r="BD49" s="98">
        <f t="shared" si="16"/>
        <v>0.81265054250823121</v>
      </c>
    </row>
    <row r="50" spans="1:56" s="65" customFormat="1" ht="33" customHeight="1" x14ac:dyDescent="0.2">
      <c r="A50" s="86" t="s">
        <v>24</v>
      </c>
      <c r="B50" s="86"/>
      <c r="C50" s="86" t="s">
        <v>62</v>
      </c>
      <c r="D50" s="86"/>
      <c r="E50" s="86" t="s">
        <v>62</v>
      </c>
      <c r="F50" s="86"/>
      <c r="G50" s="86" t="s">
        <v>84</v>
      </c>
      <c r="H50" s="86"/>
      <c r="I50" s="86" t="s">
        <v>66</v>
      </c>
      <c r="J50" s="86"/>
      <c r="K50" s="86"/>
      <c r="L50" s="86"/>
      <c r="M50" s="86"/>
      <c r="N50" s="86"/>
      <c r="O50" s="86"/>
      <c r="P50" s="86"/>
      <c r="Q50" s="86"/>
      <c r="R50" s="86"/>
      <c r="S50" s="84" t="s">
        <v>86</v>
      </c>
      <c r="T50" s="83"/>
      <c r="U50" s="83"/>
      <c r="V50" s="83"/>
      <c r="W50" s="83"/>
      <c r="X50" s="83"/>
      <c r="Y50" s="83"/>
      <c r="Z50" s="83"/>
      <c r="AA50" s="86" t="s">
        <v>53</v>
      </c>
      <c r="AB50" s="87"/>
      <c r="AC50" s="87"/>
      <c r="AD50" s="87"/>
      <c r="AE50" s="87"/>
      <c r="AF50" s="86" t="s">
        <v>54</v>
      </c>
      <c r="AG50" s="87"/>
      <c r="AH50" s="87"/>
      <c r="AI50" s="92" t="s">
        <v>55</v>
      </c>
      <c r="AJ50" s="93" t="s">
        <v>56</v>
      </c>
      <c r="AK50" s="87"/>
      <c r="AL50" s="87"/>
      <c r="AM50" s="87"/>
      <c r="AN50" s="87"/>
      <c r="AO50" s="87"/>
      <c r="AP50" s="94">
        <v>14658191564</v>
      </c>
      <c r="AQ50" s="94">
        <v>14655405910</v>
      </c>
      <c r="AR50" s="94">
        <v>2785654</v>
      </c>
      <c r="AS50" s="95">
        <v>0</v>
      </c>
      <c r="AT50" s="94">
        <v>13443007559</v>
      </c>
      <c r="AU50" s="94">
        <v>1212398351</v>
      </c>
      <c r="AV50" s="94">
        <v>13443007559</v>
      </c>
      <c r="AW50" s="95">
        <v>0</v>
      </c>
      <c r="AX50" s="94">
        <v>13443007559</v>
      </c>
      <c r="AY50" s="95">
        <v>0</v>
      </c>
      <c r="AZ50" s="94">
        <v>13443007559</v>
      </c>
      <c r="BA50" s="95">
        <v>0</v>
      </c>
      <c r="BB50" s="95">
        <v>0</v>
      </c>
      <c r="BC50" s="98">
        <f t="shared" si="15"/>
        <v>0.91709864073652514</v>
      </c>
      <c r="BD50" s="98">
        <f t="shared" si="16"/>
        <v>0.91709864073652514</v>
      </c>
    </row>
    <row r="51" spans="1:56" s="65" customFormat="1" ht="33" customHeight="1" x14ac:dyDescent="0.2">
      <c r="A51" s="86" t="s">
        <v>24</v>
      </c>
      <c r="B51" s="86"/>
      <c r="C51" s="86" t="s">
        <v>62</v>
      </c>
      <c r="D51" s="86"/>
      <c r="E51" s="86" t="s">
        <v>62</v>
      </c>
      <c r="F51" s="86"/>
      <c r="G51" s="86" t="s">
        <v>84</v>
      </c>
      <c r="H51" s="86"/>
      <c r="I51" s="86" t="s">
        <v>69</v>
      </c>
      <c r="J51" s="86"/>
      <c r="K51" s="86"/>
      <c r="L51" s="86"/>
      <c r="M51" s="86"/>
      <c r="N51" s="86"/>
      <c r="O51" s="86"/>
      <c r="P51" s="86"/>
      <c r="Q51" s="86"/>
      <c r="R51" s="86"/>
      <c r="S51" s="84" t="s">
        <v>87</v>
      </c>
      <c r="T51" s="83"/>
      <c r="U51" s="83"/>
      <c r="V51" s="83"/>
      <c r="W51" s="83"/>
      <c r="X51" s="83"/>
      <c r="Y51" s="83"/>
      <c r="Z51" s="83"/>
      <c r="AA51" s="86" t="s">
        <v>53</v>
      </c>
      <c r="AB51" s="87"/>
      <c r="AC51" s="87"/>
      <c r="AD51" s="87"/>
      <c r="AE51" s="87"/>
      <c r="AF51" s="86" t="s">
        <v>54</v>
      </c>
      <c r="AG51" s="87"/>
      <c r="AH51" s="87"/>
      <c r="AI51" s="92" t="s">
        <v>55</v>
      </c>
      <c r="AJ51" s="93" t="s">
        <v>56</v>
      </c>
      <c r="AK51" s="87"/>
      <c r="AL51" s="87"/>
      <c r="AM51" s="87"/>
      <c r="AN51" s="87"/>
      <c r="AO51" s="87"/>
      <c r="AP51" s="94">
        <v>10249010254</v>
      </c>
      <c r="AQ51" s="94">
        <v>10249010254</v>
      </c>
      <c r="AR51" s="95">
        <v>0</v>
      </c>
      <c r="AS51" s="95">
        <v>0</v>
      </c>
      <c r="AT51" s="94">
        <v>9499656729</v>
      </c>
      <c r="AU51" s="94">
        <v>749353525</v>
      </c>
      <c r="AV51" s="94">
        <v>9499656729</v>
      </c>
      <c r="AW51" s="95">
        <v>0</v>
      </c>
      <c r="AX51" s="94">
        <v>9499656729</v>
      </c>
      <c r="AY51" s="95">
        <v>0</v>
      </c>
      <c r="AZ51" s="94">
        <v>9499656729</v>
      </c>
      <c r="BA51" s="95">
        <v>0</v>
      </c>
      <c r="BB51" s="95">
        <v>0</v>
      </c>
      <c r="BC51" s="98">
        <f t="shared" si="15"/>
        <v>0.92688527902413398</v>
      </c>
      <c r="BD51" s="98">
        <f t="shared" si="16"/>
        <v>0.92688527902413398</v>
      </c>
    </row>
    <row r="52" spans="1:56" s="65" customFormat="1" ht="33" customHeight="1" x14ac:dyDescent="0.2">
      <c r="A52" s="86" t="s">
        <v>24</v>
      </c>
      <c r="B52" s="86"/>
      <c r="C52" s="86" t="s">
        <v>62</v>
      </c>
      <c r="D52" s="86"/>
      <c r="E52" s="86" t="s">
        <v>62</v>
      </c>
      <c r="F52" s="86"/>
      <c r="G52" s="86" t="s">
        <v>84</v>
      </c>
      <c r="H52" s="86"/>
      <c r="I52" s="86" t="s">
        <v>82</v>
      </c>
      <c r="J52" s="86"/>
      <c r="K52" s="86"/>
      <c r="L52" s="86"/>
      <c r="M52" s="86"/>
      <c r="N52" s="86"/>
      <c r="O52" s="86"/>
      <c r="P52" s="86"/>
      <c r="Q52" s="86"/>
      <c r="R52" s="86"/>
      <c r="S52" s="84" t="s">
        <v>88</v>
      </c>
      <c r="T52" s="83"/>
      <c r="U52" s="83"/>
      <c r="V52" s="83"/>
      <c r="W52" s="83"/>
      <c r="X52" s="83"/>
      <c r="Y52" s="83"/>
      <c r="Z52" s="83"/>
      <c r="AA52" s="86" t="s">
        <v>53</v>
      </c>
      <c r="AB52" s="87"/>
      <c r="AC52" s="87"/>
      <c r="AD52" s="87"/>
      <c r="AE52" s="87"/>
      <c r="AF52" s="86" t="s">
        <v>54</v>
      </c>
      <c r="AG52" s="87"/>
      <c r="AH52" s="87"/>
      <c r="AI52" s="92" t="s">
        <v>55</v>
      </c>
      <c r="AJ52" s="93" t="s">
        <v>56</v>
      </c>
      <c r="AK52" s="87"/>
      <c r="AL52" s="87"/>
      <c r="AM52" s="87"/>
      <c r="AN52" s="87"/>
      <c r="AO52" s="87"/>
      <c r="AP52" s="94">
        <v>12166526317</v>
      </c>
      <c r="AQ52" s="94">
        <v>12166526317</v>
      </c>
      <c r="AR52" s="95">
        <v>0</v>
      </c>
      <c r="AS52" s="95">
        <v>0</v>
      </c>
      <c r="AT52" s="94">
        <v>6196811566</v>
      </c>
      <c r="AU52" s="94">
        <v>5969714751</v>
      </c>
      <c r="AV52" s="94">
        <v>6196811566</v>
      </c>
      <c r="AW52" s="95">
        <v>0</v>
      </c>
      <c r="AX52" s="94">
        <v>6196811566</v>
      </c>
      <c r="AY52" s="95">
        <v>0</v>
      </c>
      <c r="AZ52" s="94">
        <v>6196811566</v>
      </c>
      <c r="BA52" s="95">
        <v>0</v>
      </c>
      <c r="BB52" s="95">
        <v>0</v>
      </c>
      <c r="BC52" s="98">
        <f t="shared" si="15"/>
        <v>0.50933285348188018</v>
      </c>
      <c r="BD52" s="98">
        <f t="shared" si="16"/>
        <v>0.50933285348188018</v>
      </c>
    </row>
    <row r="53" spans="1:56" s="65" customFormat="1" ht="33" customHeight="1" x14ac:dyDescent="0.2">
      <c r="A53" s="86" t="s">
        <v>24</v>
      </c>
      <c r="B53" s="86"/>
      <c r="C53" s="86" t="s">
        <v>62</v>
      </c>
      <c r="D53" s="86"/>
      <c r="E53" s="86" t="s">
        <v>62</v>
      </c>
      <c r="F53" s="86"/>
      <c r="G53" s="86" t="s">
        <v>84</v>
      </c>
      <c r="H53" s="86"/>
      <c r="I53" s="86" t="s">
        <v>89</v>
      </c>
      <c r="J53" s="86"/>
      <c r="K53" s="86"/>
      <c r="L53" s="86"/>
      <c r="M53" s="86"/>
      <c r="N53" s="86"/>
      <c r="O53" s="86"/>
      <c r="P53" s="86"/>
      <c r="Q53" s="86"/>
      <c r="R53" s="86"/>
      <c r="S53" s="84" t="s">
        <v>90</v>
      </c>
      <c r="T53" s="83"/>
      <c r="U53" s="83"/>
      <c r="V53" s="83"/>
      <c r="W53" s="83"/>
      <c r="X53" s="83"/>
      <c r="Y53" s="83"/>
      <c r="Z53" s="83"/>
      <c r="AA53" s="86" t="s">
        <v>53</v>
      </c>
      <c r="AB53" s="87"/>
      <c r="AC53" s="87"/>
      <c r="AD53" s="87"/>
      <c r="AE53" s="87"/>
      <c r="AF53" s="86" t="s">
        <v>54</v>
      </c>
      <c r="AG53" s="87"/>
      <c r="AH53" s="87"/>
      <c r="AI53" s="92" t="s">
        <v>55</v>
      </c>
      <c r="AJ53" s="93" t="s">
        <v>56</v>
      </c>
      <c r="AK53" s="87"/>
      <c r="AL53" s="87"/>
      <c r="AM53" s="87"/>
      <c r="AN53" s="87"/>
      <c r="AO53" s="87"/>
      <c r="AP53" s="94">
        <v>5274970168</v>
      </c>
      <c r="AQ53" s="94">
        <v>5274970168</v>
      </c>
      <c r="AR53" s="95">
        <v>0</v>
      </c>
      <c r="AS53" s="95">
        <v>0</v>
      </c>
      <c r="AT53" s="94">
        <v>4828370800</v>
      </c>
      <c r="AU53" s="94">
        <v>446599368</v>
      </c>
      <c r="AV53" s="94">
        <v>4828370800</v>
      </c>
      <c r="AW53" s="95">
        <v>0</v>
      </c>
      <c r="AX53" s="94">
        <v>4828370800</v>
      </c>
      <c r="AY53" s="95">
        <v>0</v>
      </c>
      <c r="AZ53" s="94">
        <v>4828370800</v>
      </c>
      <c r="BA53" s="95">
        <v>0</v>
      </c>
      <c r="BB53" s="95">
        <v>0</v>
      </c>
      <c r="BC53" s="98">
        <f t="shared" si="15"/>
        <v>0.91533613389716517</v>
      </c>
      <c r="BD53" s="98">
        <f t="shared" si="16"/>
        <v>0.91533613389716517</v>
      </c>
    </row>
    <row r="54" spans="1:56" s="65" customFormat="1" ht="33" customHeight="1" x14ac:dyDescent="0.2">
      <c r="A54" s="86" t="s">
        <v>24</v>
      </c>
      <c r="B54" s="86"/>
      <c r="C54" s="86" t="s">
        <v>62</v>
      </c>
      <c r="D54" s="86"/>
      <c r="E54" s="86" t="s">
        <v>62</v>
      </c>
      <c r="F54" s="86"/>
      <c r="G54" s="86" t="s">
        <v>84</v>
      </c>
      <c r="H54" s="86"/>
      <c r="I54" s="86" t="s">
        <v>91</v>
      </c>
      <c r="J54" s="86"/>
      <c r="K54" s="86"/>
      <c r="L54" s="86"/>
      <c r="M54" s="86"/>
      <c r="N54" s="86"/>
      <c r="O54" s="86"/>
      <c r="P54" s="86"/>
      <c r="Q54" s="86"/>
      <c r="R54" s="86"/>
      <c r="S54" s="84" t="s">
        <v>92</v>
      </c>
      <c r="T54" s="83"/>
      <c r="U54" s="83"/>
      <c r="V54" s="83"/>
      <c r="W54" s="83"/>
      <c r="X54" s="83"/>
      <c r="Y54" s="83"/>
      <c r="Z54" s="83"/>
      <c r="AA54" s="86" t="s">
        <v>53</v>
      </c>
      <c r="AB54" s="87"/>
      <c r="AC54" s="87"/>
      <c r="AD54" s="87"/>
      <c r="AE54" s="87"/>
      <c r="AF54" s="86" t="s">
        <v>54</v>
      </c>
      <c r="AG54" s="87"/>
      <c r="AH54" s="87"/>
      <c r="AI54" s="92" t="s">
        <v>55</v>
      </c>
      <c r="AJ54" s="93" t="s">
        <v>56</v>
      </c>
      <c r="AK54" s="87"/>
      <c r="AL54" s="87"/>
      <c r="AM54" s="87"/>
      <c r="AN54" s="87"/>
      <c r="AO54" s="87"/>
      <c r="AP54" s="94">
        <v>1480684512</v>
      </c>
      <c r="AQ54" s="94">
        <v>1480684511</v>
      </c>
      <c r="AR54" s="95">
        <v>1</v>
      </c>
      <c r="AS54" s="95">
        <v>0</v>
      </c>
      <c r="AT54" s="94">
        <v>1199848300</v>
      </c>
      <c r="AU54" s="94">
        <v>280836211</v>
      </c>
      <c r="AV54" s="94">
        <v>1199848300</v>
      </c>
      <c r="AW54" s="95">
        <v>0</v>
      </c>
      <c r="AX54" s="94">
        <v>1199848300</v>
      </c>
      <c r="AY54" s="95">
        <v>0</v>
      </c>
      <c r="AZ54" s="94">
        <v>1199848300</v>
      </c>
      <c r="BA54" s="95">
        <v>0</v>
      </c>
      <c r="BB54" s="95">
        <v>0</v>
      </c>
      <c r="BC54" s="98">
        <f t="shared" si="15"/>
        <v>0.81033352498523337</v>
      </c>
      <c r="BD54" s="98">
        <f t="shared" si="16"/>
        <v>0.81033352498523337</v>
      </c>
    </row>
    <row r="55" spans="1:56" s="65" customFormat="1" ht="33" customHeight="1" x14ac:dyDescent="0.2">
      <c r="A55" s="86" t="s">
        <v>24</v>
      </c>
      <c r="B55" s="86"/>
      <c r="C55" s="86" t="s">
        <v>62</v>
      </c>
      <c r="D55" s="86"/>
      <c r="E55" s="86" t="s">
        <v>62</v>
      </c>
      <c r="F55" s="86"/>
      <c r="G55" s="86" t="s">
        <v>84</v>
      </c>
      <c r="H55" s="86"/>
      <c r="I55" s="86" t="s">
        <v>71</v>
      </c>
      <c r="J55" s="86"/>
      <c r="K55" s="86"/>
      <c r="L55" s="86"/>
      <c r="M55" s="86"/>
      <c r="N55" s="86"/>
      <c r="O55" s="86"/>
      <c r="P55" s="86"/>
      <c r="Q55" s="86"/>
      <c r="R55" s="86"/>
      <c r="S55" s="84" t="s">
        <v>93</v>
      </c>
      <c r="T55" s="83"/>
      <c r="U55" s="83"/>
      <c r="V55" s="83"/>
      <c r="W55" s="83"/>
      <c r="X55" s="83"/>
      <c r="Y55" s="83"/>
      <c r="Z55" s="83"/>
      <c r="AA55" s="86" t="s">
        <v>53</v>
      </c>
      <c r="AB55" s="87"/>
      <c r="AC55" s="87"/>
      <c r="AD55" s="87"/>
      <c r="AE55" s="87"/>
      <c r="AF55" s="86" t="s">
        <v>54</v>
      </c>
      <c r="AG55" s="87"/>
      <c r="AH55" s="87"/>
      <c r="AI55" s="92" t="s">
        <v>55</v>
      </c>
      <c r="AJ55" s="93" t="s">
        <v>56</v>
      </c>
      <c r="AK55" s="87"/>
      <c r="AL55" s="87"/>
      <c r="AM55" s="87"/>
      <c r="AN55" s="87"/>
      <c r="AO55" s="87"/>
      <c r="AP55" s="94">
        <v>4052991848</v>
      </c>
      <c r="AQ55" s="94">
        <v>4052991848</v>
      </c>
      <c r="AR55" s="95">
        <v>0</v>
      </c>
      <c r="AS55" s="95">
        <v>0</v>
      </c>
      <c r="AT55" s="94">
        <v>3621365200</v>
      </c>
      <c r="AU55" s="94">
        <v>431626648</v>
      </c>
      <c r="AV55" s="94">
        <v>3621365200</v>
      </c>
      <c r="AW55" s="95">
        <v>0</v>
      </c>
      <c r="AX55" s="94">
        <v>3621365200</v>
      </c>
      <c r="AY55" s="95">
        <v>0</v>
      </c>
      <c r="AZ55" s="94">
        <v>3621365200</v>
      </c>
      <c r="BA55" s="95">
        <v>0</v>
      </c>
      <c r="BB55" s="95">
        <v>0</v>
      </c>
      <c r="BC55" s="98">
        <f t="shared" si="15"/>
        <v>0.89350419043823348</v>
      </c>
      <c r="BD55" s="98">
        <f t="shared" si="16"/>
        <v>0.89350419043823348</v>
      </c>
    </row>
    <row r="56" spans="1:56" s="65" customFormat="1" ht="33" customHeight="1" x14ac:dyDescent="0.2">
      <c r="A56" s="86" t="s">
        <v>24</v>
      </c>
      <c r="B56" s="86"/>
      <c r="C56" s="86" t="s">
        <v>62</v>
      </c>
      <c r="D56" s="86"/>
      <c r="E56" s="86" t="s">
        <v>62</v>
      </c>
      <c r="F56" s="86"/>
      <c r="G56" s="86" t="s">
        <v>84</v>
      </c>
      <c r="H56" s="86"/>
      <c r="I56" s="86" t="s">
        <v>73</v>
      </c>
      <c r="J56" s="86"/>
      <c r="K56" s="86"/>
      <c r="L56" s="86"/>
      <c r="M56" s="86"/>
      <c r="N56" s="86"/>
      <c r="O56" s="86"/>
      <c r="P56" s="86"/>
      <c r="Q56" s="86"/>
      <c r="R56" s="86"/>
      <c r="S56" s="84" t="s">
        <v>94</v>
      </c>
      <c r="T56" s="83"/>
      <c r="U56" s="83"/>
      <c r="V56" s="83"/>
      <c r="W56" s="83"/>
      <c r="X56" s="83"/>
      <c r="Y56" s="83"/>
      <c r="Z56" s="83"/>
      <c r="AA56" s="86" t="s">
        <v>53</v>
      </c>
      <c r="AB56" s="87"/>
      <c r="AC56" s="87"/>
      <c r="AD56" s="87"/>
      <c r="AE56" s="87"/>
      <c r="AF56" s="86" t="s">
        <v>54</v>
      </c>
      <c r="AG56" s="87"/>
      <c r="AH56" s="87"/>
      <c r="AI56" s="92" t="s">
        <v>55</v>
      </c>
      <c r="AJ56" s="93" t="s">
        <v>56</v>
      </c>
      <c r="AK56" s="87"/>
      <c r="AL56" s="87"/>
      <c r="AM56" s="87"/>
      <c r="AN56" s="87"/>
      <c r="AO56" s="87"/>
      <c r="AP56" s="94">
        <v>707753382</v>
      </c>
      <c r="AQ56" s="94">
        <v>707753382</v>
      </c>
      <c r="AR56" s="95">
        <v>0</v>
      </c>
      <c r="AS56" s="95">
        <v>0</v>
      </c>
      <c r="AT56" s="94">
        <v>604381500</v>
      </c>
      <c r="AU56" s="94">
        <v>103371882</v>
      </c>
      <c r="AV56" s="94">
        <v>604381500</v>
      </c>
      <c r="AW56" s="95">
        <v>0</v>
      </c>
      <c r="AX56" s="94">
        <v>604381500</v>
      </c>
      <c r="AY56" s="95">
        <v>0</v>
      </c>
      <c r="AZ56" s="94">
        <v>604381500</v>
      </c>
      <c r="BA56" s="95">
        <v>0</v>
      </c>
      <c r="BB56" s="95">
        <v>0</v>
      </c>
      <c r="BC56" s="98">
        <f t="shared" si="15"/>
        <v>0.85394364106337817</v>
      </c>
      <c r="BD56" s="98">
        <f t="shared" si="16"/>
        <v>0.85394364106337817</v>
      </c>
    </row>
    <row r="57" spans="1:56" s="65" customFormat="1" ht="33" customHeight="1" x14ac:dyDescent="0.2">
      <c r="A57" s="86" t="s">
        <v>24</v>
      </c>
      <c r="B57" s="86"/>
      <c r="C57" s="86" t="s">
        <v>62</v>
      </c>
      <c r="D57" s="86"/>
      <c r="E57" s="86" t="s">
        <v>62</v>
      </c>
      <c r="F57" s="86"/>
      <c r="G57" s="86" t="s">
        <v>84</v>
      </c>
      <c r="H57" s="86"/>
      <c r="I57" s="86" t="s">
        <v>75</v>
      </c>
      <c r="J57" s="86"/>
      <c r="K57" s="86"/>
      <c r="L57" s="86"/>
      <c r="M57" s="86"/>
      <c r="N57" s="86"/>
      <c r="O57" s="86"/>
      <c r="P57" s="86"/>
      <c r="Q57" s="86"/>
      <c r="R57" s="86"/>
      <c r="S57" s="84" t="s">
        <v>95</v>
      </c>
      <c r="T57" s="83"/>
      <c r="U57" s="83"/>
      <c r="V57" s="83"/>
      <c r="W57" s="83"/>
      <c r="X57" s="83"/>
      <c r="Y57" s="83"/>
      <c r="Z57" s="83"/>
      <c r="AA57" s="86" t="s">
        <v>53</v>
      </c>
      <c r="AB57" s="87"/>
      <c r="AC57" s="87"/>
      <c r="AD57" s="87"/>
      <c r="AE57" s="87"/>
      <c r="AF57" s="86" t="s">
        <v>54</v>
      </c>
      <c r="AG57" s="87"/>
      <c r="AH57" s="87"/>
      <c r="AI57" s="92" t="s">
        <v>55</v>
      </c>
      <c r="AJ57" s="93" t="s">
        <v>56</v>
      </c>
      <c r="AK57" s="87"/>
      <c r="AL57" s="87"/>
      <c r="AM57" s="87"/>
      <c r="AN57" s="87"/>
      <c r="AO57" s="87"/>
      <c r="AP57" s="94">
        <v>707753382</v>
      </c>
      <c r="AQ57" s="94">
        <v>707753382</v>
      </c>
      <c r="AR57" s="95">
        <v>0</v>
      </c>
      <c r="AS57" s="95">
        <v>0</v>
      </c>
      <c r="AT57" s="94">
        <v>604381500</v>
      </c>
      <c r="AU57" s="94">
        <v>103371882</v>
      </c>
      <c r="AV57" s="94">
        <v>604381500</v>
      </c>
      <c r="AW57" s="95">
        <v>0</v>
      </c>
      <c r="AX57" s="94">
        <v>604381500</v>
      </c>
      <c r="AY57" s="95">
        <v>0</v>
      </c>
      <c r="AZ57" s="94">
        <v>604381500</v>
      </c>
      <c r="BA57" s="95">
        <v>0</v>
      </c>
      <c r="BB57" s="95">
        <v>0</v>
      </c>
      <c r="BC57" s="98">
        <f t="shared" si="15"/>
        <v>0.85394364106337817</v>
      </c>
      <c r="BD57" s="98">
        <f t="shared" si="16"/>
        <v>0.85394364106337817</v>
      </c>
    </row>
    <row r="58" spans="1:56" s="65" customFormat="1" ht="33" customHeight="1" x14ac:dyDescent="0.2">
      <c r="A58" s="86" t="s">
        <v>24</v>
      </c>
      <c r="B58" s="86"/>
      <c r="C58" s="86" t="s">
        <v>62</v>
      </c>
      <c r="D58" s="86"/>
      <c r="E58" s="86" t="s">
        <v>62</v>
      </c>
      <c r="F58" s="86"/>
      <c r="G58" s="86" t="s">
        <v>84</v>
      </c>
      <c r="H58" s="86"/>
      <c r="I58" s="86" t="s">
        <v>77</v>
      </c>
      <c r="J58" s="86"/>
      <c r="K58" s="86"/>
      <c r="L58" s="86"/>
      <c r="M58" s="86"/>
      <c r="N58" s="86"/>
      <c r="O58" s="86"/>
      <c r="P58" s="86"/>
      <c r="Q58" s="86"/>
      <c r="R58" s="86"/>
      <c r="S58" s="84" t="s">
        <v>96</v>
      </c>
      <c r="T58" s="83"/>
      <c r="U58" s="83"/>
      <c r="V58" s="83"/>
      <c r="W58" s="83"/>
      <c r="X58" s="83"/>
      <c r="Y58" s="83"/>
      <c r="Z58" s="83"/>
      <c r="AA58" s="86" t="s">
        <v>53</v>
      </c>
      <c r="AB58" s="87"/>
      <c r="AC58" s="87"/>
      <c r="AD58" s="87"/>
      <c r="AE58" s="87"/>
      <c r="AF58" s="86" t="s">
        <v>54</v>
      </c>
      <c r="AG58" s="87"/>
      <c r="AH58" s="87"/>
      <c r="AI58" s="92" t="s">
        <v>55</v>
      </c>
      <c r="AJ58" s="93" t="s">
        <v>56</v>
      </c>
      <c r="AK58" s="87"/>
      <c r="AL58" s="87"/>
      <c r="AM58" s="87"/>
      <c r="AN58" s="87"/>
      <c r="AO58" s="87"/>
      <c r="AP58" s="94">
        <v>1318742543</v>
      </c>
      <c r="AQ58" s="94">
        <v>1318742543</v>
      </c>
      <c r="AR58" s="95">
        <v>0</v>
      </c>
      <c r="AS58" s="95">
        <v>0</v>
      </c>
      <c r="AT58" s="94">
        <v>1207921500</v>
      </c>
      <c r="AU58" s="94">
        <v>110821043</v>
      </c>
      <c r="AV58" s="94">
        <v>1207921500</v>
      </c>
      <c r="AW58" s="95">
        <v>0</v>
      </c>
      <c r="AX58" s="94">
        <v>1207921500</v>
      </c>
      <c r="AY58" s="95">
        <v>0</v>
      </c>
      <c r="AZ58" s="94">
        <v>1207921500</v>
      </c>
      <c r="BA58" s="95">
        <v>0</v>
      </c>
      <c r="BB58" s="95">
        <v>0</v>
      </c>
      <c r="BC58" s="98">
        <f t="shared" si="15"/>
        <v>0.91596461069050383</v>
      </c>
      <c r="BD58" s="98">
        <f t="shared" si="16"/>
        <v>0.91596461069050383</v>
      </c>
    </row>
    <row r="59" spans="1:56" s="65" customFormat="1" ht="33" customHeight="1" x14ac:dyDescent="0.2">
      <c r="A59" s="86" t="s">
        <v>24</v>
      </c>
      <c r="B59" s="86"/>
      <c r="C59" s="86" t="s">
        <v>62</v>
      </c>
      <c r="D59" s="86"/>
      <c r="E59" s="86" t="s">
        <v>62</v>
      </c>
      <c r="F59" s="86"/>
      <c r="G59" s="86" t="s">
        <v>97</v>
      </c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4" t="s">
        <v>98</v>
      </c>
      <c r="T59" s="83"/>
      <c r="U59" s="83"/>
      <c r="V59" s="83"/>
      <c r="W59" s="83"/>
      <c r="X59" s="83"/>
      <c r="Y59" s="83"/>
      <c r="Z59" s="83"/>
      <c r="AA59" s="86" t="s">
        <v>53</v>
      </c>
      <c r="AB59" s="87"/>
      <c r="AC59" s="87"/>
      <c r="AD59" s="87"/>
      <c r="AE59" s="87"/>
      <c r="AF59" s="86" t="s">
        <v>54</v>
      </c>
      <c r="AG59" s="87"/>
      <c r="AH59" s="87"/>
      <c r="AI59" s="92" t="s">
        <v>55</v>
      </c>
      <c r="AJ59" s="93" t="s">
        <v>56</v>
      </c>
      <c r="AK59" s="87"/>
      <c r="AL59" s="87"/>
      <c r="AM59" s="87"/>
      <c r="AN59" s="87"/>
      <c r="AO59" s="87"/>
      <c r="AP59" s="94">
        <v>9910300399</v>
      </c>
      <c r="AQ59" s="94">
        <v>9910300399</v>
      </c>
      <c r="AR59" s="95">
        <v>0</v>
      </c>
      <c r="AS59" s="95">
        <v>0</v>
      </c>
      <c r="AT59" s="94">
        <v>7773489210</v>
      </c>
      <c r="AU59" s="94">
        <v>2136811189</v>
      </c>
      <c r="AV59" s="94">
        <v>7773489210</v>
      </c>
      <c r="AW59" s="95">
        <v>0</v>
      </c>
      <c r="AX59" s="94">
        <v>7773489210</v>
      </c>
      <c r="AY59" s="95">
        <v>0</v>
      </c>
      <c r="AZ59" s="94">
        <v>7773489210</v>
      </c>
      <c r="BA59" s="95">
        <v>0</v>
      </c>
      <c r="BB59" s="95">
        <v>0</v>
      </c>
      <c r="BC59" s="98">
        <f t="shared" si="15"/>
        <v>0.78438482155237044</v>
      </c>
      <c r="BD59" s="98">
        <f t="shared" si="16"/>
        <v>0.78438482155237044</v>
      </c>
    </row>
    <row r="60" spans="1:56" s="65" customFormat="1" ht="33" customHeight="1" x14ac:dyDescent="0.2">
      <c r="A60" s="85" t="s">
        <v>24</v>
      </c>
      <c r="B60" s="85"/>
      <c r="C60" s="85" t="s">
        <v>62</v>
      </c>
      <c r="D60" s="85"/>
      <c r="E60" s="85" t="s">
        <v>62</v>
      </c>
      <c r="F60" s="85"/>
      <c r="G60" s="85" t="s">
        <v>97</v>
      </c>
      <c r="H60" s="85"/>
      <c r="I60" s="85" t="s">
        <v>66</v>
      </c>
      <c r="J60" s="85"/>
      <c r="K60" s="85"/>
      <c r="L60" s="85"/>
      <c r="M60" s="85"/>
      <c r="N60" s="85"/>
      <c r="O60" s="85"/>
      <c r="P60" s="85"/>
      <c r="Q60" s="85"/>
      <c r="R60" s="85"/>
      <c r="S60" s="82" t="s">
        <v>99</v>
      </c>
      <c r="T60" s="83"/>
      <c r="U60" s="83"/>
      <c r="V60" s="83"/>
      <c r="W60" s="83"/>
      <c r="X60" s="83"/>
      <c r="Y60" s="83"/>
      <c r="Z60" s="83"/>
      <c r="AA60" s="85" t="s">
        <v>53</v>
      </c>
      <c r="AB60" s="87"/>
      <c r="AC60" s="87"/>
      <c r="AD60" s="87"/>
      <c r="AE60" s="87"/>
      <c r="AF60" s="85" t="s">
        <v>54</v>
      </c>
      <c r="AG60" s="87"/>
      <c r="AH60" s="87"/>
      <c r="AI60" s="88" t="s">
        <v>55</v>
      </c>
      <c r="AJ60" s="89" t="s">
        <v>56</v>
      </c>
      <c r="AK60" s="87"/>
      <c r="AL60" s="87"/>
      <c r="AM60" s="87"/>
      <c r="AN60" s="87"/>
      <c r="AO60" s="87"/>
      <c r="AP60" s="90">
        <v>8038606839</v>
      </c>
      <c r="AQ60" s="90">
        <v>8038606839</v>
      </c>
      <c r="AR60" s="91">
        <v>0</v>
      </c>
      <c r="AS60" s="91">
        <v>0</v>
      </c>
      <c r="AT60" s="90">
        <v>6079300758</v>
      </c>
      <c r="AU60" s="90">
        <v>1959306081</v>
      </c>
      <c r="AV60" s="90">
        <v>6079300758</v>
      </c>
      <c r="AW60" s="91">
        <v>0</v>
      </c>
      <c r="AX60" s="90">
        <v>6079300758</v>
      </c>
      <c r="AY60" s="91">
        <v>0</v>
      </c>
      <c r="AZ60" s="90">
        <v>6079300758</v>
      </c>
      <c r="BA60" s="91">
        <v>0</v>
      </c>
      <c r="BB60" s="91">
        <v>0</v>
      </c>
      <c r="BC60" s="98">
        <f t="shared" si="15"/>
        <v>0.75626297936425302</v>
      </c>
      <c r="BD60" s="98">
        <f t="shared" si="16"/>
        <v>0.75626297936425302</v>
      </c>
    </row>
    <row r="61" spans="1:56" s="65" customFormat="1" ht="33" customHeight="1" x14ac:dyDescent="0.2">
      <c r="A61" s="86" t="s">
        <v>24</v>
      </c>
      <c r="B61" s="86"/>
      <c r="C61" s="86" t="s">
        <v>62</v>
      </c>
      <c r="D61" s="86"/>
      <c r="E61" s="86" t="s">
        <v>62</v>
      </c>
      <c r="F61" s="86"/>
      <c r="G61" s="86" t="s">
        <v>97</v>
      </c>
      <c r="H61" s="86"/>
      <c r="I61" s="86" t="s">
        <v>66</v>
      </c>
      <c r="J61" s="86"/>
      <c r="K61" s="86"/>
      <c r="L61" s="86" t="s">
        <v>66</v>
      </c>
      <c r="M61" s="86"/>
      <c r="N61" s="86"/>
      <c r="O61" s="86"/>
      <c r="P61" s="86"/>
      <c r="Q61" s="86"/>
      <c r="R61" s="86"/>
      <c r="S61" s="84" t="s">
        <v>100</v>
      </c>
      <c r="T61" s="83"/>
      <c r="U61" s="83"/>
      <c r="V61" s="83"/>
      <c r="W61" s="83"/>
      <c r="X61" s="83"/>
      <c r="Y61" s="83"/>
      <c r="Z61" s="83"/>
      <c r="AA61" s="86" t="s">
        <v>53</v>
      </c>
      <c r="AB61" s="87"/>
      <c r="AC61" s="87"/>
      <c r="AD61" s="87"/>
      <c r="AE61" s="87"/>
      <c r="AF61" s="86" t="s">
        <v>54</v>
      </c>
      <c r="AG61" s="87"/>
      <c r="AH61" s="87"/>
      <c r="AI61" s="92" t="s">
        <v>55</v>
      </c>
      <c r="AJ61" s="93" t="s">
        <v>56</v>
      </c>
      <c r="AK61" s="87"/>
      <c r="AL61" s="87"/>
      <c r="AM61" s="87"/>
      <c r="AN61" s="87"/>
      <c r="AO61" s="87"/>
      <c r="AP61" s="94">
        <v>7176088939</v>
      </c>
      <c r="AQ61" s="94">
        <v>7176088939</v>
      </c>
      <c r="AR61" s="95">
        <v>0</v>
      </c>
      <c r="AS61" s="95">
        <v>0</v>
      </c>
      <c r="AT61" s="94">
        <v>5325452057</v>
      </c>
      <c r="AU61" s="94">
        <v>1850636882</v>
      </c>
      <c r="AV61" s="94">
        <v>5325452057</v>
      </c>
      <c r="AW61" s="95">
        <v>0</v>
      </c>
      <c r="AX61" s="94">
        <v>5325452057</v>
      </c>
      <c r="AY61" s="95">
        <v>0</v>
      </c>
      <c r="AZ61" s="94">
        <v>5325452057</v>
      </c>
      <c r="BA61" s="95">
        <v>0</v>
      </c>
      <c r="BB61" s="95">
        <v>0</v>
      </c>
      <c r="BC61" s="98">
        <f t="shared" si="15"/>
        <v>0.74211065418346256</v>
      </c>
      <c r="BD61" s="98">
        <f t="shared" si="16"/>
        <v>0.74211065418346256</v>
      </c>
    </row>
    <row r="62" spans="1:56" s="65" customFormat="1" ht="33" customHeight="1" x14ac:dyDescent="0.2">
      <c r="A62" s="86" t="s">
        <v>24</v>
      </c>
      <c r="B62" s="86"/>
      <c r="C62" s="86" t="s">
        <v>62</v>
      </c>
      <c r="D62" s="86"/>
      <c r="E62" s="86" t="s">
        <v>62</v>
      </c>
      <c r="F62" s="86"/>
      <c r="G62" s="86" t="s">
        <v>97</v>
      </c>
      <c r="H62" s="86"/>
      <c r="I62" s="86" t="s">
        <v>66</v>
      </c>
      <c r="J62" s="86"/>
      <c r="K62" s="86"/>
      <c r="L62" s="86" t="s">
        <v>69</v>
      </c>
      <c r="M62" s="86"/>
      <c r="N62" s="86"/>
      <c r="O62" s="86"/>
      <c r="P62" s="86"/>
      <c r="Q62" s="86"/>
      <c r="R62" s="86"/>
      <c r="S62" s="84" t="s">
        <v>101</v>
      </c>
      <c r="T62" s="83"/>
      <c r="U62" s="83"/>
      <c r="V62" s="83"/>
      <c r="W62" s="83"/>
      <c r="X62" s="83"/>
      <c r="Y62" s="83"/>
      <c r="Z62" s="83"/>
      <c r="AA62" s="86" t="s">
        <v>53</v>
      </c>
      <c r="AB62" s="87"/>
      <c r="AC62" s="87"/>
      <c r="AD62" s="87"/>
      <c r="AE62" s="87"/>
      <c r="AF62" s="86" t="s">
        <v>54</v>
      </c>
      <c r="AG62" s="87"/>
      <c r="AH62" s="87"/>
      <c r="AI62" s="92" t="s">
        <v>55</v>
      </c>
      <c r="AJ62" s="93" t="s">
        <v>56</v>
      </c>
      <c r="AK62" s="87"/>
      <c r="AL62" s="87"/>
      <c r="AM62" s="87"/>
      <c r="AN62" s="87"/>
      <c r="AO62" s="87"/>
      <c r="AP62" s="94">
        <v>862517900</v>
      </c>
      <c r="AQ62" s="94">
        <v>862517900</v>
      </c>
      <c r="AR62" s="95">
        <v>0</v>
      </c>
      <c r="AS62" s="95">
        <v>0</v>
      </c>
      <c r="AT62" s="94">
        <v>753848701</v>
      </c>
      <c r="AU62" s="94">
        <v>108669199</v>
      </c>
      <c r="AV62" s="94">
        <v>753848701</v>
      </c>
      <c r="AW62" s="95">
        <v>0</v>
      </c>
      <c r="AX62" s="94">
        <v>753848701</v>
      </c>
      <c r="AY62" s="95">
        <v>0</v>
      </c>
      <c r="AZ62" s="94">
        <v>753848701</v>
      </c>
      <c r="BA62" s="95">
        <v>0</v>
      </c>
      <c r="BB62" s="95">
        <v>0</v>
      </c>
      <c r="BC62" s="98">
        <f t="shared" si="15"/>
        <v>0.87400934055977275</v>
      </c>
      <c r="BD62" s="98">
        <f t="shared" si="16"/>
        <v>0.87400934055977275</v>
      </c>
    </row>
    <row r="63" spans="1:56" s="65" customFormat="1" ht="33" customHeight="1" x14ac:dyDescent="0.2">
      <c r="A63" s="86" t="s">
        <v>24</v>
      </c>
      <c r="B63" s="86"/>
      <c r="C63" s="86" t="s">
        <v>62</v>
      </c>
      <c r="D63" s="86"/>
      <c r="E63" s="86" t="s">
        <v>62</v>
      </c>
      <c r="F63" s="86"/>
      <c r="G63" s="86" t="s">
        <v>97</v>
      </c>
      <c r="H63" s="86"/>
      <c r="I63" s="86" t="s">
        <v>69</v>
      </c>
      <c r="J63" s="86"/>
      <c r="K63" s="86"/>
      <c r="L63" s="86"/>
      <c r="M63" s="86"/>
      <c r="N63" s="86"/>
      <c r="O63" s="86"/>
      <c r="P63" s="86"/>
      <c r="Q63" s="86"/>
      <c r="R63" s="86"/>
      <c r="S63" s="84" t="s">
        <v>102</v>
      </c>
      <c r="T63" s="83"/>
      <c r="U63" s="83"/>
      <c r="V63" s="83"/>
      <c r="W63" s="83"/>
      <c r="X63" s="83"/>
      <c r="Y63" s="83"/>
      <c r="Z63" s="83"/>
      <c r="AA63" s="86" t="s">
        <v>53</v>
      </c>
      <c r="AB63" s="87"/>
      <c r="AC63" s="87"/>
      <c r="AD63" s="87"/>
      <c r="AE63" s="87"/>
      <c r="AF63" s="86" t="s">
        <v>54</v>
      </c>
      <c r="AG63" s="87"/>
      <c r="AH63" s="87"/>
      <c r="AI63" s="92" t="s">
        <v>55</v>
      </c>
      <c r="AJ63" s="93" t="s">
        <v>56</v>
      </c>
      <c r="AK63" s="87"/>
      <c r="AL63" s="87"/>
      <c r="AM63" s="87"/>
      <c r="AN63" s="87"/>
      <c r="AO63" s="87"/>
      <c r="AP63" s="94">
        <v>1871693560</v>
      </c>
      <c r="AQ63" s="94">
        <v>1871693560</v>
      </c>
      <c r="AR63" s="95">
        <v>0</v>
      </c>
      <c r="AS63" s="95">
        <v>0</v>
      </c>
      <c r="AT63" s="94">
        <v>1694188452</v>
      </c>
      <c r="AU63" s="94">
        <v>177505108</v>
      </c>
      <c r="AV63" s="94">
        <v>1694188452</v>
      </c>
      <c r="AW63" s="95">
        <v>0</v>
      </c>
      <c r="AX63" s="94">
        <v>1694188452</v>
      </c>
      <c r="AY63" s="95">
        <v>0</v>
      </c>
      <c r="AZ63" s="94">
        <v>1694188452</v>
      </c>
      <c r="BA63" s="95">
        <v>0</v>
      </c>
      <c r="BB63" s="95">
        <v>0</v>
      </c>
      <c r="BC63" s="98">
        <f t="shared" si="15"/>
        <v>0.90516337086718401</v>
      </c>
      <c r="BD63" s="98">
        <f t="shared" si="16"/>
        <v>0.90516337086718401</v>
      </c>
    </row>
    <row r="64" spans="1:56" s="65" customFormat="1" ht="33" customHeight="1" x14ac:dyDescent="0.2">
      <c r="A64" s="86" t="s">
        <v>24</v>
      </c>
      <c r="B64" s="86"/>
      <c r="C64" s="86" t="s">
        <v>62</v>
      </c>
      <c r="D64" s="86"/>
      <c r="E64" s="86" t="s">
        <v>62</v>
      </c>
      <c r="F64" s="86"/>
      <c r="G64" s="86" t="s">
        <v>103</v>
      </c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4" t="s">
        <v>104</v>
      </c>
      <c r="T64" s="83"/>
      <c r="U64" s="83"/>
      <c r="V64" s="83"/>
      <c r="W64" s="83"/>
      <c r="X64" s="83"/>
      <c r="Y64" s="83"/>
      <c r="Z64" s="83"/>
      <c r="AA64" s="86" t="s">
        <v>53</v>
      </c>
      <c r="AB64" s="87"/>
      <c r="AC64" s="87"/>
      <c r="AD64" s="87"/>
      <c r="AE64" s="87"/>
      <c r="AF64" s="86" t="s">
        <v>54</v>
      </c>
      <c r="AG64" s="87"/>
      <c r="AH64" s="87"/>
      <c r="AI64" s="92" t="s">
        <v>55</v>
      </c>
      <c r="AJ64" s="93" t="s">
        <v>56</v>
      </c>
      <c r="AK64" s="87"/>
      <c r="AL64" s="87"/>
      <c r="AM64" s="87"/>
      <c r="AN64" s="87"/>
      <c r="AO64" s="87"/>
      <c r="AP64" s="95">
        <v>0</v>
      </c>
      <c r="AQ64" s="95">
        <v>0</v>
      </c>
      <c r="AR64" s="95">
        <v>0</v>
      </c>
      <c r="AS64" s="95">
        <v>0</v>
      </c>
      <c r="AT64" s="95">
        <v>0</v>
      </c>
      <c r="AU64" s="95">
        <v>0</v>
      </c>
      <c r="AV64" s="95">
        <v>0</v>
      </c>
      <c r="AW64" s="95">
        <v>0</v>
      </c>
      <c r="AX64" s="95">
        <v>0</v>
      </c>
      <c r="AY64" s="95">
        <v>0</v>
      </c>
      <c r="AZ64" s="95">
        <v>0</v>
      </c>
      <c r="BA64" s="95">
        <v>0</v>
      </c>
      <c r="BB64" s="95">
        <v>0</v>
      </c>
      <c r="BC64" s="98">
        <f t="shared" si="15"/>
        <v>0</v>
      </c>
      <c r="BD64" s="98">
        <f t="shared" si="16"/>
        <v>0</v>
      </c>
    </row>
    <row r="65" spans="1:56" s="65" customFormat="1" ht="33" customHeight="1" x14ac:dyDescent="0.2">
      <c r="A65" s="85" t="s">
        <v>24</v>
      </c>
      <c r="B65" s="85"/>
      <c r="C65" s="85" t="s">
        <v>84</v>
      </c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2" t="s">
        <v>105</v>
      </c>
      <c r="T65" s="83"/>
      <c r="U65" s="83"/>
      <c r="V65" s="83"/>
      <c r="W65" s="83"/>
      <c r="X65" s="83"/>
      <c r="Y65" s="83"/>
      <c r="Z65" s="83"/>
      <c r="AA65" s="85" t="s">
        <v>53</v>
      </c>
      <c r="AB65" s="87"/>
      <c r="AC65" s="87"/>
      <c r="AD65" s="87"/>
      <c r="AE65" s="87"/>
      <c r="AF65" s="85" t="s">
        <v>54</v>
      </c>
      <c r="AG65" s="87"/>
      <c r="AH65" s="87"/>
      <c r="AI65" s="88" t="s">
        <v>55</v>
      </c>
      <c r="AJ65" s="89" t="s">
        <v>56</v>
      </c>
      <c r="AK65" s="87"/>
      <c r="AL65" s="87"/>
      <c r="AM65" s="87"/>
      <c r="AN65" s="87"/>
      <c r="AO65" s="87"/>
      <c r="AP65" s="90">
        <v>17539871125</v>
      </c>
      <c r="AQ65" s="90">
        <v>17448434880.02</v>
      </c>
      <c r="AR65" s="90">
        <v>91436244.980000004</v>
      </c>
      <c r="AS65" s="90">
        <v>1800000</v>
      </c>
      <c r="AT65" s="90">
        <v>16509922894.35</v>
      </c>
      <c r="AU65" s="90">
        <v>938511985.66999996</v>
      </c>
      <c r="AV65" s="90">
        <v>12796963622.18</v>
      </c>
      <c r="AW65" s="90">
        <v>3712959272.1700001</v>
      </c>
      <c r="AX65" s="90">
        <v>12781630287.18</v>
      </c>
      <c r="AY65" s="90">
        <v>15333335</v>
      </c>
      <c r="AZ65" s="90">
        <v>12781630287.18</v>
      </c>
      <c r="BA65" s="90">
        <v>0</v>
      </c>
      <c r="BB65" s="90">
        <v>3057808</v>
      </c>
      <c r="BC65" s="98">
        <f t="shared" si="15"/>
        <v>0.94127960101246189</v>
      </c>
      <c r="BD65" s="98">
        <f t="shared" si="16"/>
        <v>0.72959279637694607</v>
      </c>
    </row>
    <row r="66" spans="1:56" s="65" customFormat="1" ht="33" customHeight="1" x14ac:dyDescent="0.2">
      <c r="A66" s="86" t="s">
        <v>24</v>
      </c>
      <c r="B66" s="86"/>
      <c r="C66" s="86" t="s">
        <v>84</v>
      </c>
      <c r="D66" s="86"/>
      <c r="E66" s="86" t="s">
        <v>62</v>
      </c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4" t="s">
        <v>106</v>
      </c>
      <c r="T66" s="83"/>
      <c r="U66" s="83"/>
      <c r="V66" s="83"/>
      <c r="W66" s="83"/>
      <c r="X66" s="83"/>
      <c r="Y66" s="83"/>
      <c r="Z66" s="83"/>
      <c r="AA66" s="86" t="s">
        <v>53</v>
      </c>
      <c r="AB66" s="87"/>
      <c r="AC66" s="87"/>
      <c r="AD66" s="87"/>
      <c r="AE66" s="87"/>
      <c r="AF66" s="86" t="s">
        <v>54</v>
      </c>
      <c r="AG66" s="87"/>
      <c r="AH66" s="87"/>
      <c r="AI66" s="92" t="s">
        <v>55</v>
      </c>
      <c r="AJ66" s="93" t="s">
        <v>56</v>
      </c>
      <c r="AK66" s="87"/>
      <c r="AL66" s="87"/>
      <c r="AM66" s="87"/>
      <c r="AN66" s="87"/>
      <c r="AO66" s="87"/>
      <c r="AP66" s="94">
        <v>821500000</v>
      </c>
      <c r="AQ66" s="94">
        <v>801177712</v>
      </c>
      <c r="AR66" s="94">
        <v>20322288</v>
      </c>
      <c r="AS66" s="95">
        <v>0</v>
      </c>
      <c r="AT66" s="94">
        <v>498177712</v>
      </c>
      <c r="AU66" s="94">
        <v>303000000</v>
      </c>
      <c r="AV66" s="94">
        <v>384283465</v>
      </c>
      <c r="AW66" s="94">
        <v>113894247</v>
      </c>
      <c r="AX66" s="94">
        <v>384283465</v>
      </c>
      <c r="AY66" s="95">
        <v>0</v>
      </c>
      <c r="AZ66" s="94">
        <v>384283465</v>
      </c>
      <c r="BA66" s="95">
        <v>0</v>
      </c>
      <c r="BB66" s="95">
        <v>0</v>
      </c>
      <c r="BC66" s="98">
        <f t="shared" si="15"/>
        <v>0.60642448204503951</v>
      </c>
      <c r="BD66" s="98">
        <f t="shared" si="16"/>
        <v>0.4677826719415703</v>
      </c>
    </row>
    <row r="67" spans="1:56" s="65" customFormat="1" ht="33" customHeight="1" x14ac:dyDescent="0.2">
      <c r="A67" s="85" t="s">
        <v>24</v>
      </c>
      <c r="B67" s="85"/>
      <c r="C67" s="85" t="s">
        <v>84</v>
      </c>
      <c r="D67" s="85"/>
      <c r="E67" s="85" t="s">
        <v>62</v>
      </c>
      <c r="F67" s="85"/>
      <c r="G67" s="85" t="s">
        <v>62</v>
      </c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2" t="s">
        <v>107</v>
      </c>
      <c r="T67" s="83"/>
      <c r="U67" s="83"/>
      <c r="V67" s="83"/>
      <c r="W67" s="83"/>
      <c r="X67" s="83"/>
      <c r="Y67" s="83"/>
      <c r="Z67" s="83"/>
      <c r="AA67" s="85" t="s">
        <v>53</v>
      </c>
      <c r="AB67" s="87"/>
      <c r="AC67" s="87"/>
      <c r="AD67" s="87"/>
      <c r="AE67" s="87"/>
      <c r="AF67" s="85" t="s">
        <v>54</v>
      </c>
      <c r="AG67" s="87"/>
      <c r="AH67" s="87"/>
      <c r="AI67" s="88" t="s">
        <v>55</v>
      </c>
      <c r="AJ67" s="89" t="s">
        <v>56</v>
      </c>
      <c r="AK67" s="87"/>
      <c r="AL67" s="87"/>
      <c r="AM67" s="87"/>
      <c r="AN67" s="87"/>
      <c r="AO67" s="87"/>
      <c r="AP67" s="90">
        <v>821500000</v>
      </c>
      <c r="AQ67" s="90">
        <v>801177712</v>
      </c>
      <c r="AR67" s="90">
        <v>20322288</v>
      </c>
      <c r="AS67" s="91">
        <v>0</v>
      </c>
      <c r="AT67" s="90">
        <v>498177712</v>
      </c>
      <c r="AU67" s="90">
        <v>303000000</v>
      </c>
      <c r="AV67" s="90">
        <v>384283465</v>
      </c>
      <c r="AW67" s="90">
        <v>113894247</v>
      </c>
      <c r="AX67" s="90">
        <v>384283465</v>
      </c>
      <c r="AY67" s="91">
        <v>0</v>
      </c>
      <c r="AZ67" s="90">
        <v>384283465</v>
      </c>
      <c r="BA67" s="91">
        <v>0</v>
      </c>
      <c r="BB67" s="91">
        <v>0</v>
      </c>
      <c r="BC67" s="98">
        <f t="shared" si="15"/>
        <v>0.60642448204503951</v>
      </c>
      <c r="BD67" s="98">
        <f t="shared" si="16"/>
        <v>0.4677826719415703</v>
      </c>
    </row>
    <row r="68" spans="1:56" s="65" customFormat="1" ht="33" customHeight="1" x14ac:dyDescent="0.2">
      <c r="A68" s="86" t="s">
        <v>24</v>
      </c>
      <c r="B68" s="86"/>
      <c r="C68" s="86" t="s">
        <v>84</v>
      </c>
      <c r="D68" s="86"/>
      <c r="E68" s="86" t="s">
        <v>62</v>
      </c>
      <c r="F68" s="86"/>
      <c r="G68" s="86" t="s">
        <v>62</v>
      </c>
      <c r="H68" s="86"/>
      <c r="I68" s="86" t="s">
        <v>82</v>
      </c>
      <c r="J68" s="86"/>
      <c r="K68" s="86"/>
      <c r="L68" s="86"/>
      <c r="M68" s="86"/>
      <c r="N68" s="86"/>
      <c r="O68" s="86"/>
      <c r="P68" s="86"/>
      <c r="Q68" s="86"/>
      <c r="R68" s="86"/>
      <c r="S68" s="84" t="s">
        <v>219</v>
      </c>
      <c r="T68" s="83"/>
      <c r="U68" s="83"/>
      <c r="V68" s="83"/>
      <c r="W68" s="83"/>
      <c r="X68" s="83"/>
      <c r="Y68" s="83"/>
      <c r="Z68" s="83"/>
      <c r="AA68" s="86" t="s">
        <v>53</v>
      </c>
      <c r="AB68" s="87"/>
      <c r="AC68" s="87"/>
      <c r="AD68" s="87"/>
      <c r="AE68" s="87"/>
      <c r="AF68" s="86" t="s">
        <v>54</v>
      </c>
      <c r="AG68" s="87"/>
      <c r="AH68" s="87"/>
      <c r="AI68" s="92" t="s">
        <v>55</v>
      </c>
      <c r="AJ68" s="93" t="s">
        <v>56</v>
      </c>
      <c r="AK68" s="87"/>
      <c r="AL68" s="87"/>
      <c r="AM68" s="87"/>
      <c r="AN68" s="87"/>
      <c r="AO68" s="87"/>
      <c r="AP68" s="94">
        <v>50000000</v>
      </c>
      <c r="AQ68" s="94">
        <v>50000000</v>
      </c>
      <c r="AR68" s="94">
        <v>0</v>
      </c>
      <c r="AS68" s="95">
        <v>0</v>
      </c>
      <c r="AT68" s="94">
        <v>0</v>
      </c>
      <c r="AU68" s="94">
        <v>50000000</v>
      </c>
      <c r="AV68" s="94">
        <v>0</v>
      </c>
      <c r="AW68" s="94">
        <v>0</v>
      </c>
      <c r="AX68" s="94">
        <v>0</v>
      </c>
      <c r="AY68" s="95">
        <v>0</v>
      </c>
      <c r="AZ68" s="94">
        <v>0</v>
      </c>
      <c r="BA68" s="95">
        <v>0</v>
      </c>
      <c r="BB68" s="95">
        <v>0</v>
      </c>
      <c r="BC68" s="98">
        <f t="shared" si="15"/>
        <v>0</v>
      </c>
      <c r="BD68" s="98">
        <f t="shared" si="16"/>
        <v>0</v>
      </c>
    </row>
    <row r="69" spans="1:56" s="65" customFormat="1" ht="33" customHeight="1" x14ac:dyDescent="0.2">
      <c r="A69" s="86" t="s">
        <v>24</v>
      </c>
      <c r="B69" s="86"/>
      <c r="C69" s="86" t="s">
        <v>84</v>
      </c>
      <c r="D69" s="86"/>
      <c r="E69" s="86" t="s">
        <v>62</v>
      </c>
      <c r="F69" s="86"/>
      <c r="G69" s="86" t="s">
        <v>62</v>
      </c>
      <c r="H69" s="86"/>
      <c r="I69" s="86" t="s">
        <v>89</v>
      </c>
      <c r="J69" s="86"/>
      <c r="K69" s="86"/>
      <c r="L69" s="86"/>
      <c r="M69" s="86"/>
      <c r="N69" s="86"/>
      <c r="O69" s="86"/>
      <c r="P69" s="86"/>
      <c r="Q69" s="86"/>
      <c r="R69" s="86"/>
      <c r="S69" s="84" t="s">
        <v>108</v>
      </c>
      <c r="T69" s="83"/>
      <c r="U69" s="83"/>
      <c r="V69" s="83"/>
      <c r="W69" s="83"/>
      <c r="X69" s="83"/>
      <c r="Y69" s="83"/>
      <c r="Z69" s="83"/>
      <c r="AA69" s="86" t="s">
        <v>53</v>
      </c>
      <c r="AB69" s="87"/>
      <c r="AC69" s="87"/>
      <c r="AD69" s="87"/>
      <c r="AE69" s="87"/>
      <c r="AF69" s="86" t="s">
        <v>54</v>
      </c>
      <c r="AG69" s="87"/>
      <c r="AH69" s="87"/>
      <c r="AI69" s="92" t="s">
        <v>55</v>
      </c>
      <c r="AJ69" s="93" t="s">
        <v>56</v>
      </c>
      <c r="AK69" s="87"/>
      <c r="AL69" s="87"/>
      <c r="AM69" s="87"/>
      <c r="AN69" s="87"/>
      <c r="AO69" s="87"/>
      <c r="AP69" s="94">
        <v>771500000</v>
      </c>
      <c r="AQ69" s="95">
        <v>751177712</v>
      </c>
      <c r="AR69" s="94">
        <v>20322288</v>
      </c>
      <c r="AS69" s="95">
        <v>0</v>
      </c>
      <c r="AT69" s="95">
        <v>498177712</v>
      </c>
      <c r="AU69" s="95">
        <v>253000000</v>
      </c>
      <c r="AV69" s="95">
        <v>384283465</v>
      </c>
      <c r="AW69" s="95">
        <v>113894247</v>
      </c>
      <c r="AX69" s="95">
        <v>384283465</v>
      </c>
      <c r="AY69" s="95">
        <v>0</v>
      </c>
      <c r="AZ69" s="95">
        <v>384283465</v>
      </c>
      <c r="BA69" s="95">
        <v>0</v>
      </c>
      <c r="BB69" s="95">
        <v>0</v>
      </c>
      <c r="BC69" s="98">
        <f t="shared" si="15"/>
        <v>0.64572613350615682</v>
      </c>
      <c r="BD69" s="98">
        <f t="shared" si="16"/>
        <v>0.49809911211924823</v>
      </c>
    </row>
    <row r="70" spans="1:56" s="65" customFormat="1" ht="33" customHeight="1" x14ac:dyDescent="0.2">
      <c r="A70" s="86" t="s">
        <v>24</v>
      </c>
      <c r="B70" s="86"/>
      <c r="C70" s="86" t="s">
        <v>84</v>
      </c>
      <c r="D70" s="86"/>
      <c r="E70" s="86" t="s">
        <v>62</v>
      </c>
      <c r="F70" s="86"/>
      <c r="G70" s="86" t="s">
        <v>62</v>
      </c>
      <c r="H70" s="86"/>
      <c r="I70" s="86" t="s">
        <v>71</v>
      </c>
      <c r="J70" s="86"/>
      <c r="K70" s="86"/>
      <c r="L70" s="86"/>
      <c r="M70" s="86"/>
      <c r="N70" s="86"/>
      <c r="O70" s="86"/>
      <c r="P70" s="86"/>
      <c r="Q70" s="86"/>
      <c r="R70" s="86"/>
      <c r="S70" s="84" t="s">
        <v>109</v>
      </c>
      <c r="T70" s="83"/>
      <c r="U70" s="83"/>
      <c r="V70" s="83"/>
      <c r="W70" s="83"/>
      <c r="X70" s="83"/>
      <c r="Y70" s="83"/>
      <c r="Z70" s="83"/>
      <c r="AA70" s="86" t="s">
        <v>53</v>
      </c>
      <c r="AB70" s="87"/>
      <c r="AC70" s="87"/>
      <c r="AD70" s="87"/>
      <c r="AE70" s="87"/>
      <c r="AF70" s="86" t="s">
        <v>54</v>
      </c>
      <c r="AG70" s="87"/>
      <c r="AH70" s="87"/>
      <c r="AI70" s="92" t="s">
        <v>55</v>
      </c>
      <c r="AJ70" s="93" t="s">
        <v>56</v>
      </c>
      <c r="AK70" s="87"/>
      <c r="AL70" s="87"/>
      <c r="AM70" s="87"/>
      <c r="AN70" s="87"/>
      <c r="AO70" s="87"/>
      <c r="AP70" s="94">
        <v>0</v>
      </c>
      <c r="AQ70" s="94">
        <v>0</v>
      </c>
      <c r="AR70" s="94">
        <v>0</v>
      </c>
      <c r="AS70" s="94">
        <v>0</v>
      </c>
      <c r="AT70" s="94">
        <v>0</v>
      </c>
      <c r="AU70" s="94">
        <v>0</v>
      </c>
      <c r="AV70" s="94">
        <v>0</v>
      </c>
      <c r="AW70" s="94">
        <v>0</v>
      </c>
      <c r="AX70" s="94">
        <v>0</v>
      </c>
      <c r="AY70" s="94">
        <v>0</v>
      </c>
      <c r="AZ70" s="94">
        <v>0</v>
      </c>
      <c r="BA70" s="94">
        <v>0</v>
      </c>
      <c r="BB70" s="94">
        <v>0</v>
      </c>
      <c r="BC70" s="98">
        <f t="shared" si="15"/>
        <v>0</v>
      </c>
      <c r="BD70" s="98">
        <f t="shared" si="16"/>
        <v>0</v>
      </c>
    </row>
    <row r="71" spans="1:56" s="65" customFormat="1" ht="33" customHeight="1" x14ac:dyDescent="0.2">
      <c r="A71" s="86" t="s">
        <v>24</v>
      </c>
      <c r="B71" s="86"/>
      <c r="C71" s="86" t="s">
        <v>84</v>
      </c>
      <c r="D71" s="86"/>
      <c r="E71" s="86" t="s">
        <v>84</v>
      </c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4" t="s">
        <v>110</v>
      </c>
      <c r="T71" s="83"/>
      <c r="U71" s="83"/>
      <c r="V71" s="83"/>
      <c r="W71" s="83"/>
      <c r="X71" s="83"/>
      <c r="Y71" s="83"/>
      <c r="Z71" s="83"/>
      <c r="AA71" s="86" t="s">
        <v>53</v>
      </c>
      <c r="AB71" s="87"/>
      <c r="AC71" s="87"/>
      <c r="AD71" s="87"/>
      <c r="AE71" s="87"/>
      <c r="AF71" s="86" t="s">
        <v>54</v>
      </c>
      <c r="AG71" s="87"/>
      <c r="AH71" s="87"/>
      <c r="AI71" s="92" t="s">
        <v>55</v>
      </c>
      <c r="AJ71" s="93" t="s">
        <v>56</v>
      </c>
      <c r="AK71" s="87"/>
      <c r="AL71" s="87"/>
      <c r="AM71" s="87"/>
      <c r="AN71" s="87"/>
      <c r="AO71" s="87"/>
      <c r="AP71" s="90">
        <v>16718371125</v>
      </c>
      <c r="AQ71" s="90">
        <v>16647257168.02</v>
      </c>
      <c r="AR71" s="90">
        <v>71113956.980000004</v>
      </c>
      <c r="AS71" s="91">
        <v>1800000</v>
      </c>
      <c r="AT71" s="90">
        <v>16011745182.35</v>
      </c>
      <c r="AU71" s="90">
        <v>635511985.66999996</v>
      </c>
      <c r="AV71" s="90">
        <v>12412680157.18</v>
      </c>
      <c r="AW71" s="90">
        <v>3599065025.1700001</v>
      </c>
      <c r="AX71" s="90">
        <v>12397346822.18</v>
      </c>
      <c r="AY71" s="91">
        <v>15333335</v>
      </c>
      <c r="AZ71" s="90">
        <v>12397346822.18</v>
      </c>
      <c r="BA71" s="91">
        <v>0</v>
      </c>
      <c r="BB71" s="91">
        <v>3057808</v>
      </c>
      <c r="BC71" s="98">
        <f t="shared" si="15"/>
        <v>0.95773356522793429</v>
      </c>
      <c r="BD71" s="98">
        <f t="shared" si="16"/>
        <v>0.74245750763473373</v>
      </c>
    </row>
    <row r="72" spans="1:56" s="65" customFormat="1" ht="33" customHeight="1" x14ac:dyDescent="0.2">
      <c r="A72" s="85" t="s">
        <v>24</v>
      </c>
      <c r="B72" s="85"/>
      <c r="C72" s="85" t="s">
        <v>84</v>
      </c>
      <c r="D72" s="85"/>
      <c r="E72" s="85" t="s">
        <v>84</v>
      </c>
      <c r="F72" s="85"/>
      <c r="G72" s="85" t="s">
        <v>62</v>
      </c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2" t="s">
        <v>111</v>
      </c>
      <c r="T72" s="83"/>
      <c r="U72" s="83"/>
      <c r="V72" s="83"/>
      <c r="W72" s="83"/>
      <c r="X72" s="83"/>
      <c r="Y72" s="83"/>
      <c r="Z72" s="83"/>
      <c r="AA72" s="85" t="s">
        <v>53</v>
      </c>
      <c r="AB72" s="87"/>
      <c r="AC72" s="87"/>
      <c r="AD72" s="87"/>
      <c r="AE72" s="87"/>
      <c r="AF72" s="85" t="s">
        <v>54</v>
      </c>
      <c r="AG72" s="87"/>
      <c r="AH72" s="87"/>
      <c r="AI72" s="88" t="s">
        <v>55</v>
      </c>
      <c r="AJ72" s="89" t="s">
        <v>56</v>
      </c>
      <c r="AK72" s="87"/>
      <c r="AL72" s="87"/>
      <c r="AM72" s="87"/>
      <c r="AN72" s="87"/>
      <c r="AO72" s="87"/>
      <c r="AP72" s="94">
        <v>455698702</v>
      </c>
      <c r="AQ72" s="94">
        <v>450191696.13</v>
      </c>
      <c r="AR72" s="94">
        <v>5507005.8700000001</v>
      </c>
      <c r="AS72" s="95">
        <v>0</v>
      </c>
      <c r="AT72" s="94">
        <v>363752468.82999998</v>
      </c>
      <c r="AU72" s="94">
        <v>86439227.299999997</v>
      </c>
      <c r="AV72" s="94">
        <v>163991793.13</v>
      </c>
      <c r="AW72" s="95">
        <v>199760675.69999999</v>
      </c>
      <c r="AX72" s="94">
        <v>162448765.13</v>
      </c>
      <c r="AY72" s="95">
        <v>1543028</v>
      </c>
      <c r="AZ72" s="94">
        <v>162448765.13</v>
      </c>
      <c r="BA72" s="95">
        <v>0</v>
      </c>
      <c r="BB72" s="95">
        <v>0</v>
      </c>
      <c r="BC72" s="98">
        <f t="shared" si="15"/>
        <v>0.79823020612860995</v>
      </c>
      <c r="BD72" s="98">
        <f t="shared" si="16"/>
        <v>0.3598689055076571</v>
      </c>
    </row>
    <row r="73" spans="1:56" s="65" customFormat="1" ht="33" customHeight="1" x14ac:dyDescent="0.2">
      <c r="A73" s="86" t="s">
        <v>24</v>
      </c>
      <c r="B73" s="86"/>
      <c r="C73" s="86" t="s">
        <v>84</v>
      </c>
      <c r="D73" s="86"/>
      <c r="E73" s="86" t="s">
        <v>84</v>
      </c>
      <c r="F73" s="86"/>
      <c r="G73" s="86" t="s">
        <v>62</v>
      </c>
      <c r="H73" s="86"/>
      <c r="I73" s="86" t="s">
        <v>69</v>
      </c>
      <c r="J73" s="86"/>
      <c r="K73" s="86"/>
      <c r="L73" s="86"/>
      <c r="M73" s="86"/>
      <c r="N73" s="86"/>
      <c r="O73" s="86"/>
      <c r="P73" s="86"/>
      <c r="Q73" s="86"/>
      <c r="R73" s="86"/>
      <c r="S73" s="84" t="s">
        <v>112</v>
      </c>
      <c r="T73" s="83"/>
      <c r="U73" s="83"/>
      <c r="V73" s="83"/>
      <c r="W73" s="83"/>
      <c r="X73" s="83"/>
      <c r="Y73" s="83"/>
      <c r="Z73" s="83"/>
      <c r="AA73" s="86" t="s">
        <v>53</v>
      </c>
      <c r="AB73" s="87"/>
      <c r="AC73" s="87"/>
      <c r="AD73" s="87"/>
      <c r="AE73" s="87"/>
      <c r="AF73" s="86" t="s">
        <v>54</v>
      </c>
      <c r="AG73" s="87"/>
      <c r="AH73" s="87"/>
      <c r="AI73" s="92" t="s">
        <v>55</v>
      </c>
      <c r="AJ73" s="93" t="s">
        <v>56</v>
      </c>
      <c r="AK73" s="87"/>
      <c r="AL73" s="87"/>
      <c r="AM73" s="87"/>
      <c r="AN73" s="87"/>
      <c r="AO73" s="87"/>
      <c r="AP73" s="94">
        <v>42974130</v>
      </c>
      <c r="AQ73" s="94">
        <v>42974128</v>
      </c>
      <c r="AR73" s="94">
        <v>2</v>
      </c>
      <c r="AS73" s="95">
        <v>0</v>
      </c>
      <c r="AT73" s="94">
        <v>42974128</v>
      </c>
      <c r="AU73" s="94">
        <v>0</v>
      </c>
      <c r="AV73" s="94">
        <v>21529882</v>
      </c>
      <c r="AW73" s="94">
        <v>21444246</v>
      </c>
      <c r="AX73" s="94">
        <v>21529882</v>
      </c>
      <c r="AY73" s="95">
        <v>0</v>
      </c>
      <c r="AZ73" s="94">
        <v>21529882</v>
      </c>
      <c r="BA73" s="95">
        <v>0</v>
      </c>
      <c r="BB73" s="95">
        <v>0</v>
      </c>
      <c r="BC73" s="98">
        <f t="shared" si="15"/>
        <v>0.99999995346037251</v>
      </c>
      <c r="BD73" s="98">
        <f t="shared" si="16"/>
        <v>0.50099634361416978</v>
      </c>
    </row>
    <row r="74" spans="1:56" s="65" customFormat="1" ht="33" customHeight="1" x14ac:dyDescent="0.2">
      <c r="A74" s="86" t="s">
        <v>24</v>
      </c>
      <c r="B74" s="86"/>
      <c r="C74" s="86" t="s">
        <v>84</v>
      </c>
      <c r="D74" s="86"/>
      <c r="E74" s="86" t="s">
        <v>84</v>
      </c>
      <c r="F74" s="86"/>
      <c r="G74" s="86" t="s">
        <v>62</v>
      </c>
      <c r="H74" s="86"/>
      <c r="I74" s="86" t="s">
        <v>82</v>
      </c>
      <c r="J74" s="86"/>
      <c r="K74" s="86"/>
      <c r="L74" s="86"/>
      <c r="M74" s="86"/>
      <c r="N74" s="86"/>
      <c r="O74" s="86"/>
      <c r="P74" s="86"/>
      <c r="Q74" s="86"/>
      <c r="R74" s="86"/>
      <c r="S74" s="84" t="s">
        <v>113</v>
      </c>
      <c r="T74" s="83"/>
      <c r="U74" s="83"/>
      <c r="V74" s="83"/>
      <c r="W74" s="83"/>
      <c r="X74" s="83"/>
      <c r="Y74" s="83"/>
      <c r="Z74" s="83"/>
      <c r="AA74" s="86" t="s">
        <v>53</v>
      </c>
      <c r="AB74" s="87"/>
      <c r="AC74" s="87"/>
      <c r="AD74" s="87"/>
      <c r="AE74" s="87"/>
      <c r="AF74" s="86" t="s">
        <v>54</v>
      </c>
      <c r="AG74" s="87"/>
      <c r="AH74" s="87"/>
      <c r="AI74" s="92" t="s">
        <v>55</v>
      </c>
      <c r="AJ74" s="93" t="s">
        <v>56</v>
      </c>
      <c r="AK74" s="87"/>
      <c r="AL74" s="87"/>
      <c r="AM74" s="87"/>
      <c r="AN74" s="87"/>
      <c r="AO74" s="87"/>
      <c r="AP74" s="94">
        <v>255553232</v>
      </c>
      <c r="AQ74" s="94">
        <v>250046228.13</v>
      </c>
      <c r="AR74" s="94">
        <v>5507003.8700000001</v>
      </c>
      <c r="AS74" s="95">
        <v>0</v>
      </c>
      <c r="AT74" s="94">
        <v>249046228.13</v>
      </c>
      <c r="AU74" s="94">
        <v>1000000</v>
      </c>
      <c r="AV74" s="94">
        <v>139629497.13</v>
      </c>
      <c r="AW74" s="94">
        <v>109416731</v>
      </c>
      <c r="AX74" s="94">
        <v>138086469.13</v>
      </c>
      <c r="AY74" s="95">
        <v>1543028</v>
      </c>
      <c r="AZ74" s="94">
        <v>138086469.13</v>
      </c>
      <c r="BA74" s="95">
        <v>0</v>
      </c>
      <c r="BB74" s="95">
        <v>0</v>
      </c>
      <c r="BC74" s="98">
        <f t="shared" si="15"/>
        <v>0.97453757943472219</v>
      </c>
      <c r="BD74" s="98">
        <f t="shared" si="16"/>
        <v>0.54638126091083827</v>
      </c>
    </row>
    <row r="75" spans="1:56" s="65" customFormat="1" ht="33" customHeight="1" x14ac:dyDescent="0.2">
      <c r="A75" s="86" t="s">
        <v>24</v>
      </c>
      <c r="B75" s="86"/>
      <c r="C75" s="86" t="s">
        <v>84</v>
      </c>
      <c r="D75" s="86"/>
      <c r="E75" s="86" t="s">
        <v>84</v>
      </c>
      <c r="F75" s="86"/>
      <c r="G75" s="86" t="s">
        <v>62</v>
      </c>
      <c r="H75" s="86"/>
      <c r="I75" s="86" t="s">
        <v>89</v>
      </c>
      <c r="J75" s="86"/>
      <c r="K75" s="86"/>
      <c r="L75" s="86"/>
      <c r="M75" s="86"/>
      <c r="N75" s="86"/>
      <c r="O75" s="86"/>
      <c r="P75" s="86"/>
      <c r="Q75" s="86"/>
      <c r="R75" s="86"/>
      <c r="S75" s="84" t="s">
        <v>114</v>
      </c>
      <c r="T75" s="83"/>
      <c r="U75" s="83"/>
      <c r="V75" s="83"/>
      <c r="W75" s="83"/>
      <c r="X75" s="83"/>
      <c r="Y75" s="83"/>
      <c r="Z75" s="83"/>
      <c r="AA75" s="86" t="s">
        <v>53</v>
      </c>
      <c r="AB75" s="87"/>
      <c r="AC75" s="87"/>
      <c r="AD75" s="87"/>
      <c r="AE75" s="87"/>
      <c r="AF75" s="86" t="s">
        <v>54</v>
      </c>
      <c r="AG75" s="87"/>
      <c r="AH75" s="87"/>
      <c r="AI75" s="92" t="s">
        <v>55</v>
      </c>
      <c r="AJ75" s="93" t="s">
        <v>56</v>
      </c>
      <c r="AK75" s="87"/>
      <c r="AL75" s="87"/>
      <c r="AM75" s="87"/>
      <c r="AN75" s="87"/>
      <c r="AO75" s="87"/>
      <c r="AP75" s="90">
        <v>157171340</v>
      </c>
      <c r="AQ75" s="90">
        <v>157171340</v>
      </c>
      <c r="AR75" s="90">
        <v>0</v>
      </c>
      <c r="AS75" s="91">
        <v>0</v>
      </c>
      <c r="AT75" s="90">
        <v>71732112.700000003</v>
      </c>
      <c r="AU75" s="90">
        <v>85439227.299999997</v>
      </c>
      <c r="AV75" s="90">
        <v>2832414</v>
      </c>
      <c r="AW75" s="90">
        <v>68899698.700000003</v>
      </c>
      <c r="AX75" s="90">
        <v>2832414</v>
      </c>
      <c r="AY75" s="90">
        <v>0</v>
      </c>
      <c r="AZ75" s="90">
        <v>2832414</v>
      </c>
      <c r="BA75" s="90">
        <v>0</v>
      </c>
      <c r="BB75" s="90">
        <v>0</v>
      </c>
      <c r="BC75" s="98">
        <f t="shared" si="15"/>
        <v>0.45639435726640748</v>
      </c>
      <c r="BD75" s="98">
        <f t="shared" si="16"/>
        <v>1.80211863053404E-2</v>
      </c>
    </row>
    <row r="76" spans="1:56" s="65" customFormat="1" ht="33" customHeight="1" x14ac:dyDescent="0.2">
      <c r="A76" s="85" t="s">
        <v>24</v>
      </c>
      <c r="B76" s="85"/>
      <c r="C76" s="85" t="s">
        <v>84</v>
      </c>
      <c r="D76" s="85"/>
      <c r="E76" s="85" t="s">
        <v>84</v>
      </c>
      <c r="F76" s="85"/>
      <c r="G76" s="85" t="s">
        <v>84</v>
      </c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2" t="s">
        <v>115</v>
      </c>
      <c r="T76" s="83"/>
      <c r="U76" s="83"/>
      <c r="V76" s="83"/>
      <c r="W76" s="83"/>
      <c r="X76" s="83"/>
      <c r="Y76" s="83"/>
      <c r="Z76" s="83"/>
      <c r="AA76" s="85" t="s">
        <v>53</v>
      </c>
      <c r="AB76" s="87"/>
      <c r="AC76" s="87"/>
      <c r="AD76" s="87"/>
      <c r="AE76" s="87"/>
      <c r="AF76" s="85" t="s">
        <v>54</v>
      </c>
      <c r="AG76" s="87"/>
      <c r="AH76" s="87"/>
      <c r="AI76" s="88" t="s">
        <v>55</v>
      </c>
      <c r="AJ76" s="89" t="s">
        <v>56</v>
      </c>
      <c r="AK76" s="87"/>
      <c r="AL76" s="87"/>
      <c r="AM76" s="87"/>
      <c r="AN76" s="87"/>
      <c r="AO76" s="87"/>
      <c r="AP76" s="94">
        <v>16248924411</v>
      </c>
      <c r="AQ76" s="94">
        <v>16197065471.889999</v>
      </c>
      <c r="AR76" s="94">
        <v>51858939.109999999</v>
      </c>
      <c r="AS76" s="95">
        <v>0</v>
      </c>
      <c r="AT76" s="94">
        <v>15647992713.52</v>
      </c>
      <c r="AU76" s="95">
        <v>549072758.37</v>
      </c>
      <c r="AV76" s="94">
        <v>12248688364.049999</v>
      </c>
      <c r="AW76" s="95">
        <v>3399304349.4699998</v>
      </c>
      <c r="AX76" s="94">
        <v>12234898057.049999</v>
      </c>
      <c r="AY76" s="95">
        <v>13790307</v>
      </c>
      <c r="AZ76" s="94">
        <v>12234898057.049999</v>
      </c>
      <c r="BA76" s="95">
        <v>0</v>
      </c>
      <c r="BB76" s="95">
        <v>3057808</v>
      </c>
      <c r="BC76" s="98">
        <f t="shared" si="15"/>
        <v>0.96301713994846405</v>
      </c>
      <c r="BD76" s="98">
        <f t="shared" si="16"/>
        <v>0.75381533289415947</v>
      </c>
    </row>
    <row r="77" spans="1:56" s="65" customFormat="1" ht="45" customHeight="1" x14ac:dyDescent="0.2">
      <c r="A77" s="86" t="s">
        <v>24</v>
      </c>
      <c r="B77" s="86"/>
      <c r="C77" s="86" t="s">
        <v>84</v>
      </c>
      <c r="D77" s="86"/>
      <c r="E77" s="86" t="s">
        <v>84</v>
      </c>
      <c r="F77" s="86"/>
      <c r="G77" s="86" t="s">
        <v>84</v>
      </c>
      <c r="H77" s="86"/>
      <c r="I77" s="86" t="s">
        <v>91</v>
      </c>
      <c r="J77" s="86"/>
      <c r="K77" s="86"/>
      <c r="L77" s="86"/>
      <c r="M77" s="86"/>
      <c r="N77" s="86"/>
      <c r="O77" s="86"/>
      <c r="P77" s="86"/>
      <c r="Q77" s="86"/>
      <c r="R77" s="86"/>
      <c r="S77" s="84" t="s">
        <v>116</v>
      </c>
      <c r="T77" s="83"/>
      <c r="U77" s="83"/>
      <c r="V77" s="83"/>
      <c r="W77" s="83"/>
      <c r="X77" s="83"/>
      <c r="Y77" s="83"/>
      <c r="Z77" s="83"/>
      <c r="AA77" s="86" t="s">
        <v>53</v>
      </c>
      <c r="AB77" s="87"/>
      <c r="AC77" s="87"/>
      <c r="AD77" s="87"/>
      <c r="AE77" s="87"/>
      <c r="AF77" s="86" t="s">
        <v>54</v>
      </c>
      <c r="AG77" s="87"/>
      <c r="AH77" s="87"/>
      <c r="AI77" s="92" t="s">
        <v>55</v>
      </c>
      <c r="AJ77" s="93" t="s">
        <v>56</v>
      </c>
      <c r="AK77" s="87"/>
      <c r="AL77" s="87"/>
      <c r="AM77" s="87"/>
      <c r="AN77" s="87"/>
      <c r="AO77" s="87"/>
      <c r="AP77" s="94">
        <v>45364787</v>
      </c>
      <c r="AQ77" s="94">
        <v>45364689</v>
      </c>
      <c r="AR77" s="94">
        <v>98</v>
      </c>
      <c r="AS77" s="95">
        <v>0</v>
      </c>
      <c r="AT77" s="94">
        <v>45364689</v>
      </c>
      <c r="AU77" s="94">
        <v>0</v>
      </c>
      <c r="AV77" s="94">
        <v>45364678.439999998</v>
      </c>
      <c r="AW77" s="94">
        <v>10.56</v>
      </c>
      <c r="AX77" s="94">
        <v>45364678.439999998</v>
      </c>
      <c r="AY77" s="95">
        <v>0</v>
      </c>
      <c r="AZ77" s="94">
        <v>45364678.439999998</v>
      </c>
      <c r="BA77" s="94">
        <v>0</v>
      </c>
      <c r="BB77" s="94">
        <v>0</v>
      </c>
      <c r="BC77" s="98">
        <f t="shared" si="15"/>
        <v>0.99999783973415324</v>
      </c>
      <c r="BD77" s="98">
        <f t="shared" si="16"/>
        <v>0.99999760695448647</v>
      </c>
    </row>
    <row r="78" spans="1:56" s="65" customFormat="1" ht="33" customHeight="1" x14ac:dyDescent="0.2">
      <c r="A78" s="86" t="s">
        <v>24</v>
      </c>
      <c r="B78" s="86"/>
      <c r="C78" s="86" t="s">
        <v>84</v>
      </c>
      <c r="D78" s="86"/>
      <c r="E78" s="86" t="s">
        <v>84</v>
      </c>
      <c r="F78" s="86"/>
      <c r="G78" s="86" t="s">
        <v>84</v>
      </c>
      <c r="H78" s="86"/>
      <c r="I78" s="86" t="s">
        <v>71</v>
      </c>
      <c r="J78" s="86"/>
      <c r="K78" s="86"/>
      <c r="L78" s="86"/>
      <c r="M78" s="86"/>
      <c r="N78" s="86"/>
      <c r="O78" s="86"/>
      <c r="P78" s="86"/>
      <c r="Q78" s="86"/>
      <c r="R78" s="86"/>
      <c r="S78" s="84" t="s">
        <v>117</v>
      </c>
      <c r="T78" s="83"/>
      <c r="U78" s="83"/>
      <c r="V78" s="83"/>
      <c r="W78" s="83"/>
      <c r="X78" s="83"/>
      <c r="Y78" s="83"/>
      <c r="Z78" s="83"/>
      <c r="AA78" s="86" t="s">
        <v>53</v>
      </c>
      <c r="AB78" s="87"/>
      <c r="AC78" s="87"/>
      <c r="AD78" s="87"/>
      <c r="AE78" s="87"/>
      <c r="AF78" s="86" t="s">
        <v>54</v>
      </c>
      <c r="AG78" s="87"/>
      <c r="AH78" s="87"/>
      <c r="AI78" s="92" t="s">
        <v>55</v>
      </c>
      <c r="AJ78" s="93" t="s">
        <v>56</v>
      </c>
      <c r="AK78" s="87"/>
      <c r="AL78" s="87"/>
      <c r="AM78" s="87"/>
      <c r="AN78" s="87"/>
      <c r="AO78" s="87"/>
      <c r="AP78" s="94">
        <v>2603676906</v>
      </c>
      <c r="AQ78" s="94">
        <v>2587333027</v>
      </c>
      <c r="AR78" s="94">
        <v>16343879</v>
      </c>
      <c r="AS78" s="95">
        <v>0</v>
      </c>
      <c r="AT78" s="94">
        <v>2580872468</v>
      </c>
      <c r="AU78" s="94">
        <v>6460559</v>
      </c>
      <c r="AV78" s="94">
        <v>1974492262</v>
      </c>
      <c r="AW78" s="94">
        <v>606380206</v>
      </c>
      <c r="AX78" s="94">
        <v>1974432262</v>
      </c>
      <c r="AY78" s="95">
        <v>60000</v>
      </c>
      <c r="AZ78" s="94">
        <v>1974432262</v>
      </c>
      <c r="BA78" s="95">
        <v>0</v>
      </c>
      <c r="BB78" s="95">
        <v>1748213</v>
      </c>
      <c r="BC78" s="98">
        <f t="shared" si="15"/>
        <v>0.99124144860391517</v>
      </c>
      <c r="BD78" s="98">
        <f t="shared" si="16"/>
        <v>0.75834764960656753</v>
      </c>
    </row>
    <row r="79" spans="1:56" s="65" customFormat="1" ht="33" customHeight="1" x14ac:dyDescent="0.2">
      <c r="A79" s="86" t="s">
        <v>24</v>
      </c>
      <c r="B79" s="86"/>
      <c r="C79" s="86" t="s">
        <v>84</v>
      </c>
      <c r="D79" s="86"/>
      <c r="E79" s="86" t="s">
        <v>84</v>
      </c>
      <c r="F79" s="86"/>
      <c r="G79" s="86" t="s">
        <v>84</v>
      </c>
      <c r="H79" s="86"/>
      <c r="I79" s="86" t="s">
        <v>73</v>
      </c>
      <c r="J79" s="86"/>
      <c r="K79" s="86"/>
      <c r="L79" s="86"/>
      <c r="M79" s="86"/>
      <c r="N79" s="86"/>
      <c r="O79" s="86"/>
      <c r="P79" s="86"/>
      <c r="Q79" s="86"/>
      <c r="R79" s="86"/>
      <c r="S79" s="84" t="s">
        <v>118</v>
      </c>
      <c r="T79" s="83"/>
      <c r="U79" s="83"/>
      <c r="V79" s="83"/>
      <c r="W79" s="83"/>
      <c r="X79" s="83"/>
      <c r="Y79" s="83"/>
      <c r="Z79" s="83"/>
      <c r="AA79" s="86" t="s">
        <v>53</v>
      </c>
      <c r="AB79" s="87"/>
      <c r="AC79" s="87"/>
      <c r="AD79" s="87"/>
      <c r="AE79" s="87"/>
      <c r="AF79" s="86" t="s">
        <v>54</v>
      </c>
      <c r="AG79" s="87"/>
      <c r="AH79" s="87"/>
      <c r="AI79" s="92" t="s">
        <v>55</v>
      </c>
      <c r="AJ79" s="93" t="s">
        <v>56</v>
      </c>
      <c r="AK79" s="87"/>
      <c r="AL79" s="87"/>
      <c r="AM79" s="87"/>
      <c r="AN79" s="87"/>
      <c r="AO79" s="87"/>
      <c r="AP79" s="94">
        <v>2148681077</v>
      </c>
      <c r="AQ79" s="94">
        <v>2141381064.8800001</v>
      </c>
      <c r="AR79" s="94">
        <v>7300012.1200000001</v>
      </c>
      <c r="AS79" s="95">
        <v>0</v>
      </c>
      <c r="AT79" s="94">
        <v>2115241791.51</v>
      </c>
      <c r="AU79" s="94">
        <v>26139273.370000001</v>
      </c>
      <c r="AV79" s="94">
        <v>1745266873.54</v>
      </c>
      <c r="AW79" s="94">
        <v>369974917.97000003</v>
      </c>
      <c r="AX79" s="94">
        <v>1745266873.54</v>
      </c>
      <c r="AY79" s="94">
        <v>0</v>
      </c>
      <c r="AZ79" s="94">
        <v>1745266873.54</v>
      </c>
      <c r="BA79" s="94">
        <v>0</v>
      </c>
      <c r="BB79" s="94">
        <v>0</v>
      </c>
      <c r="BC79" s="98">
        <f t="shared" si="15"/>
        <v>0.98443729697815918</v>
      </c>
      <c r="BD79" s="98">
        <f t="shared" si="16"/>
        <v>0.8122503112359285</v>
      </c>
    </row>
    <row r="80" spans="1:56" s="65" customFormat="1" ht="33" customHeight="1" x14ac:dyDescent="0.2">
      <c r="A80" s="86" t="s">
        <v>24</v>
      </c>
      <c r="B80" s="86"/>
      <c r="C80" s="86" t="s">
        <v>84</v>
      </c>
      <c r="D80" s="86"/>
      <c r="E80" s="86" t="s">
        <v>84</v>
      </c>
      <c r="F80" s="86"/>
      <c r="G80" s="86" t="s">
        <v>84</v>
      </c>
      <c r="H80" s="86"/>
      <c r="I80" s="86" t="s">
        <v>75</v>
      </c>
      <c r="J80" s="86"/>
      <c r="K80" s="86"/>
      <c r="L80" s="86"/>
      <c r="M80" s="86"/>
      <c r="N80" s="86"/>
      <c r="O80" s="86"/>
      <c r="P80" s="86"/>
      <c r="Q80" s="86"/>
      <c r="R80" s="86"/>
      <c r="S80" s="84" t="s">
        <v>119</v>
      </c>
      <c r="T80" s="83"/>
      <c r="U80" s="83"/>
      <c r="V80" s="83"/>
      <c r="W80" s="83"/>
      <c r="X80" s="83"/>
      <c r="Y80" s="83"/>
      <c r="Z80" s="83"/>
      <c r="AA80" s="86" t="s">
        <v>53</v>
      </c>
      <c r="AB80" s="87"/>
      <c r="AC80" s="87"/>
      <c r="AD80" s="87"/>
      <c r="AE80" s="87"/>
      <c r="AF80" s="86" t="s">
        <v>54</v>
      </c>
      <c r="AG80" s="87"/>
      <c r="AH80" s="87"/>
      <c r="AI80" s="92" t="s">
        <v>55</v>
      </c>
      <c r="AJ80" s="93" t="s">
        <v>56</v>
      </c>
      <c r="AK80" s="87"/>
      <c r="AL80" s="87"/>
      <c r="AM80" s="87"/>
      <c r="AN80" s="87"/>
      <c r="AO80" s="87"/>
      <c r="AP80" s="94">
        <v>10679370670</v>
      </c>
      <c r="AQ80" s="94">
        <v>10670226180.01</v>
      </c>
      <c r="AR80" s="94">
        <v>9144489.9900000002</v>
      </c>
      <c r="AS80" s="95">
        <v>0</v>
      </c>
      <c r="AT80" s="94">
        <v>10213655860.01</v>
      </c>
      <c r="AU80" s="94">
        <v>456570320</v>
      </c>
      <c r="AV80" s="94">
        <v>7910005607.0699997</v>
      </c>
      <c r="AW80" s="94">
        <v>2303650252.9400001</v>
      </c>
      <c r="AX80" s="94">
        <v>7897705607.0699997</v>
      </c>
      <c r="AY80" s="95">
        <v>12300000</v>
      </c>
      <c r="AZ80" s="94">
        <v>7897705607.0699997</v>
      </c>
      <c r="BA80" s="94">
        <v>0</v>
      </c>
      <c r="BB80" s="95">
        <v>100603</v>
      </c>
      <c r="BC80" s="98">
        <f t="shared" si="15"/>
        <v>0.95639117468801182</v>
      </c>
      <c r="BD80" s="98">
        <f t="shared" si="16"/>
        <v>0.74068087450980846</v>
      </c>
    </row>
    <row r="81" spans="1:56" s="65" customFormat="1" ht="33" customHeight="1" x14ac:dyDescent="0.2">
      <c r="A81" s="86" t="s">
        <v>24</v>
      </c>
      <c r="B81" s="86"/>
      <c r="C81" s="86" t="s">
        <v>84</v>
      </c>
      <c r="D81" s="86"/>
      <c r="E81" s="86" t="s">
        <v>84</v>
      </c>
      <c r="F81" s="86"/>
      <c r="G81" s="86" t="s">
        <v>84</v>
      </c>
      <c r="H81" s="86"/>
      <c r="I81" s="86" t="s">
        <v>77</v>
      </c>
      <c r="J81" s="86"/>
      <c r="K81" s="86"/>
      <c r="L81" s="86"/>
      <c r="M81" s="86"/>
      <c r="N81" s="86"/>
      <c r="O81" s="86"/>
      <c r="P81" s="86"/>
      <c r="Q81" s="86"/>
      <c r="R81" s="86"/>
      <c r="S81" s="84" t="s">
        <v>120</v>
      </c>
      <c r="T81" s="83"/>
      <c r="U81" s="83"/>
      <c r="V81" s="83"/>
      <c r="W81" s="83"/>
      <c r="X81" s="83"/>
      <c r="Y81" s="83"/>
      <c r="Z81" s="83"/>
      <c r="AA81" s="86" t="s">
        <v>53</v>
      </c>
      <c r="AB81" s="87"/>
      <c r="AC81" s="87"/>
      <c r="AD81" s="87"/>
      <c r="AE81" s="87"/>
      <c r="AF81" s="86" t="s">
        <v>54</v>
      </c>
      <c r="AG81" s="87"/>
      <c r="AH81" s="87"/>
      <c r="AI81" s="92" t="s">
        <v>55</v>
      </c>
      <c r="AJ81" s="93" t="s">
        <v>56</v>
      </c>
      <c r="AK81" s="87"/>
      <c r="AL81" s="87"/>
      <c r="AM81" s="87"/>
      <c r="AN81" s="87"/>
      <c r="AO81" s="87"/>
      <c r="AP81" s="94">
        <v>330245000</v>
      </c>
      <c r="AQ81" s="94">
        <v>330245000</v>
      </c>
      <c r="AR81" s="94">
        <v>0</v>
      </c>
      <c r="AS81" s="95">
        <v>0</v>
      </c>
      <c r="AT81" s="94">
        <v>310243300</v>
      </c>
      <c r="AU81" s="94">
        <v>20001700</v>
      </c>
      <c r="AV81" s="94">
        <v>225690025</v>
      </c>
      <c r="AW81" s="94">
        <v>84553275</v>
      </c>
      <c r="AX81" s="94">
        <v>224718252</v>
      </c>
      <c r="AY81" s="94">
        <v>971773</v>
      </c>
      <c r="AZ81" s="94">
        <v>224718252</v>
      </c>
      <c r="BA81" s="95">
        <v>0</v>
      </c>
      <c r="BB81" s="94">
        <v>0</v>
      </c>
      <c r="BC81" s="98">
        <f t="shared" si="15"/>
        <v>0.93943375372829263</v>
      </c>
      <c r="BD81" s="98">
        <f t="shared" si="16"/>
        <v>0.68340179260851797</v>
      </c>
    </row>
    <row r="82" spans="1:56" s="65" customFormat="1" ht="33" customHeight="1" x14ac:dyDescent="0.2">
      <c r="A82" s="86" t="s">
        <v>24</v>
      </c>
      <c r="B82" s="86"/>
      <c r="C82" s="86" t="s">
        <v>84</v>
      </c>
      <c r="D82" s="86"/>
      <c r="E82" s="86" t="s">
        <v>84</v>
      </c>
      <c r="F82" s="86"/>
      <c r="G82" s="86" t="s">
        <v>84</v>
      </c>
      <c r="H82" s="86"/>
      <c r="I82" s="86" t="s">
        <v>79</v>
      </c>
      <c r="J82" s="86"/>
      <c r="K82" s="86"/>
      <c r="L82" s="86"/>
      <c r="M82" s="86"/>
      <c r="N82" s="86"/>
      <c r="O82" s="86"/>
      <c r="P82" s="86"/>
      <c r="Q82" s="86"/>
      <c r="R82" s="86"/>
      <c r="S82" s="84" t="s">
        <v>121</v>
      </c>
      <c r="T82" s="83"/>
      <c r="U82" s="83"/>
      <c r="V82" s="83"/>
      <c r="W82" s="83"/>
      <c r="X82" s="83"/>
      <c r="Y82" s="83"/>
      <c r="Z82" s="83"/>
      <c r="AA82" s="86" t="s">
        <v>53</v>
      </c>
      <c r="AB82" s="87"/>
      <c r="AC82" s="87"/>
      <c r="AD82" s="87"/>
      <c r="AE82" s="87"/>
      <c r="AF82" s="86" t="s">
        <v>54</v>
      </c>
      <c r="AG82" s="87"/>
      <c r="AH82" s="87"/>
      <c r="AI82" s="92" t="s">
        <v>55</v>
      </c>
      <c r="AJ82" s="93" t="s">
        <v>56</v>
      </c>
      <c r="AK82" s="87"/>
      <c r="AL82" s="87"/>
      <c r="AM82" s="87"/>
      <c r="AN82" s="87"/>
      <c r="AO82" s="87"/>
      <c r="AP82" s="90">
        <v>441585971</v>
      </c>
      <c r="AQ82" s="90">
        <v>422515511</v>
      </c>
      <c r="AR82" s="90">
        <v>19070460</v>
      </c>
      <c r="AS82" s="90">
        <v>0</v>
      </c>
      <c r="AT82" s="90">
        <v>382614605</v>
      </c>
      <c r="AU82" s="90">
        <v>39900906</v>
      </c>
      <c r="AV82" s="90">
        <v>347868918</v>
      </c>
      <c r="AW82" s="90">
        <v>34745687</v>
      </c>
      <c r="AX82" s="90">
        <v>347410384</v>
      </c>
      <c r="AY82" s="90">
        <v>458534</v>
      </c>
      <c r="AZ82" s="90">
        <v>347410384</v>
      </c>
      <c r="BA82" s="90">
        <v>0</v>
      </c>
      <c r="BB82" s="90">
        <v>1208992</v>
      </c>
      <c r="BC82" s="98">
        <f t="shared" si="15"/>
        <v>0.86645552650493962</v>
      </c>
      <c r="BD82" s="98">
        <f t="shared" si="16"/>
        <v>0.78777167040028095</v>
      </c>
    </row>
    <row r="83" spans="1:56" s="65" customFormat="1" ht="33" customHeight="1" x14ac:dyDescent="0.2">
      <c r="A83" s="85" t="s">
        <v>24</v>
      </c>
      <c r="B83" s="85"/>
      <c r="C83" s="85" t="s">
        <v>97</v>
      </c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2" t="s">
        <v>122</v>
      </c>
      <c r="T83" s="83"/>
      <c r="U83" s="83"/>
      <c r="V83" s="83"/>
      <c r="W83" s="83"/>
      <c r="X83" s="83"/>
      <c r="Y83" s="83"/>
      <c r="Z83" s="83"/>
      <c r="AA83" s="85" t="s">
        <v>53</v>
      </c>
      <c r="AB83" s="87"/>
      <c r="AC83" s="87"/>
      <c r="AD83" s="87"/>
      <c r="AE83" s="87"/>
      <c r="AF83" s="85" t="s">
        <v>54</v>
      </c>
      <c r="AG83" s="87"/>
      <c r="AH83" s="87"/>
      <c r="AI83" s="88" t="s">
        <v>55</v>
      </c>
      <c r="AJ83" s="89" t="s">
        <v>56</v>
      </c>
      <c r="AK83" s="87"/>
      <c r="AL83" s="87"/>
      <c r="AM83" s="87"/>
      <c r="AN83" s="87"/>
      <c r="AO83" s="87"/>
      <c r="AP83" s="90">
        <v>199264380331</v>
      </c>
      <c r="AQ83" s="90">
        <v>199195414314.70001</v>
      </c>
      <c r="AR83" s="90">
        <v>66477003.299999997</v>
      </c>
      <c r="AS83" s="91">
        <v>2489013</v>
      </c>
      <c r="AT83" s="90">
        <v>190620607083.94</v>
      </c>
      <c r="AU83" s="90">
        <v>8574807230.7600002</v>
      </c>
      <c r="AV83" s="90">
        <v>150399232385.64999</v>
      </c>
      <c r="AW83" s="90">
        <v>40221374698.290001</v>
      </c>
      <c r="AX83" s="90">
        <v>150387815389.64999</v>
      </c>
      <c r="AY83" s="90">
        <v>11416996</v>
      </c>
      <c r="AZ83" s="90">
        <v>150387815389.64999</v>
      </c>
      <c r="BA83" s="91">
        <v>0</v>
      </c>
      <c r="BB83" s="91">
        <v>594147903</v>
      </c>
      <c r="BC83" s="98">
        <f t="shared" si="15"/>
        <v>0.9566215836834373</v>
      </c>
      <c r="BD83" s="98">
        <f t="shared" si="16"/>
        <v>0.75477228863392631</v>
      </c>
    </row>
    <row r="84" spans="1:56" s="65" customFormat="1" ht="33" customHeight="1" x14ac:dyDescent="0.2">
      <c r="A84" s="85" t="s">
        <v>24</v>
      </c>
      <c r="B84" s="85"/>
      <c r="C84" s="85" t="s">
        <v>97</v>
      </c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2" t="s">
        <v>122</v>
      </c>
      <c r="T84" s="83"/>
      <c r="U84" s="83"/>
      <c r="V84" s="83"/>
      <c r="W84" s="83"/>
      <c r="X84" s="83"/>
      <c r="Y84" s="83"/>
      <c r="Z84" s="83"/>
      <c r="AA84" s="85" t="s">
        <v>53</v>
      </c>
      <c r="AB84" s="87"/>
      <c r="AC84" s="87"/>
      <c r="AD84" s="87"/>
      <c r="AE84" s="87"/>
      <c r="AF84" s="85" t="s">
        <v>57</v>
      </c>
      <c r="AG84" s="87"/>
      <c r="AH84" s="87"/>
      <c r="AI84" s="88" t="s">
        <v>60</v>
      </c>
      <c r="AJ84" s="89" t="s">
        <v>61</v>
      </c>
      <c r="AK84" s="87"/>
      <c r="AL84" s="87"/>
      <c r="AM84" s="87"/>
      <c r="AN84" s="87"/>
      <c r="AO84" s="87"/>
      <c r="AP84" s="90">
        <v>68509317000</v>
      </c>
      <c r="AQ84" s="90">
        <v>52747541464.400002</v>
      </c>
      <c r="AR84" s="90">
        <v>15761775535.6</v>
      </c>
      <c r="AS84" s="90">
        <v>0</v>
      </c>
      <c r="AT84" s="90">
        <v>50297118832.400002</v>
      </c>
      <c r="AU84" s="90">
        <v>2450422632</v>
      </c>
      <c r="AV84" s="90">
        <v>41952566231.400002</v>
      </c>
      <c r="AW84" s="90">
        <v>8344552601</v>
      </c>
      <c r="AX84" s="90">
        <v>41797030639.400002</v>
      </c>
      <c r="AY84" s="90">
        <v>155535592</v>
      </c>
      <c r="AZ84" s="90">
        <v>41797030639.400002</v>
      </c>
      <c r="BA84" s="90">
        <v>0</v>
      </c>
      <c r="BB84" s="90">
        <v>0</v>
      </c>
      <c r="BC84" s="98">
        <f t="shared" si="15"/>
        <v>0.73416465139186837</v>
      </c>
      <c r="BD84" s="98">
        <f t="shared" si="16"/>
        <v>0.61236293205783965</v>
      </c>
    </row>
    <row r="85" spans="1:56" s="65" customFormat="1" ht="33" customHeight="1" x14ac:dyDescent="0.2">
      <c r="A85" s="85" t="s">
        <v>24</v>
      </c>
      <c r="B85" s="85"/>
      <c r="C85" s="85" t="s">
        <v>97</v>
      </c>
      <c r="D85" s="85"/>
      <c r="E85" s="85" t="s">
        <v>97</v>
      </c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2" t="s">
        <v>123</v>
      </c>
      <c r="T85" s="83"/>
      <c r="U85" s="83"/>
      <c r="V85" s="83"/>
      <c r="W85" s="83"/>
      <c r="X85" s="83"/>
      <c r="Y85" s="83"/>
      <c r="Z85" s="83"/>
      <c r="AA85" s="85" t="s">
        <v>53</v>
      </c>
      <c r="AB85" s="87"/>
      <c r="AC85" s="87"/>
      <c r="AD85" s="87"/>
      <c r="AE85" s="87"/>
      <c r="AF85" s="85" t="s">
        <v>54</v>
      </c>
      <c r="AG85" s="87"/>
      <c r="AH85" s="87"/>
      <c r="AI85" s="88" t="s">
        <v>55</v>
      </c>
      <c r="AJ85" s="89" t="s">
        <v>56</v>
      </c>
      <c r="AK85" s="87"/>
      <c r="AL85" s="87"/>
      <c r="AM85" s="87"/>
      <c r="AN85" s="87"/>
      <c r="AO85" s="87"/>
      <c r="AP85" s="90">
        <v>197786601365</v>
      </c>
      <c r="AQ85" s="90">
        <v>197717635348.70001</v>
      </c>
      <c r="AR85" s="90">
        <v>66477003.299999997</v>
      </c>
      <c r="AS85" s="91">
        <v>2489013</v>
      </c>
      <c r="AT85" s="90">
        <v>189943264417.94</v>
      </c>
      <c r="AU85" s="90">
        <v>7774370930.7600002</v>
      </c>
      <c r="AV85" s="90">
        <v>149765333533.64999</v>
      </c>
      <c r="AW85" s="90">
        <v>40177930884.290001</v>
      </c>
      <c r="AX85" s="90">
        <v>149753916537.64999</v>
      </c>
      <c r="AY85" s="90">
        <v>11416996</v>
      </c>
      <c r="AZ85" s="90">
        <v>149753916537.64999</v>
      </c>
      <c r="BA85" s="91">
        <v>0</v>
      </c>
      <c r="BB85" s="91">
        <v>15716305</v>
      </c>
      <c r="BC85" s="98">
        <f t="shared" si="15"/>
        <v>0.9603444475362326</v>
      </c>
      <c r="BD85" s="98">
        <f t="shared" si="16"/>
        <v>0.75720666870284892</v>
      </c>
    </row>
    <row r="86" spans="1:56" s="65" customFormat="1" ht="33" customHeight="1" x14ac:dyDescent="0.2">
      <c r="A86" s="85" t="s">
        <v>24</v>
      </c>
      <c r="B86" s="85"/>
      <c r="C86" s="85" t="s">
        <v>97</v>
      </c>
      <c r="D86" s="85"/>
      <c r="E86" s="85" t="s">
        <v>97</v>
      </c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2" t="s">
        <v>123</v>
      </c>
      <c r="T86" s="83"/>
      <c r="U86" s="83"/>
      <c r="V86" s="83"/>
      <c r="W86" s="83"/>
      <c r="X86" s="83"/>
      <c r="Y86" s="83"/>
      <c r="Z86" s="83"/>
      <c r="AA86" s="85" t="s">
        <v>53</v>
      </c>
      <c r="AB86" s="87"/>
      <c r="AC86" s="87"/>
      <c r="AD86" s="87"/>
      <c r="AE86" s="87"/>
      <c r="AF86" s="85" t="s">
        <v>57</v>
      </c>
      <c r="AG86" s="87"/>
      <c r="AH86" s="87"/>
      <c r="AI86" s="88" t="s">
        <v>60</v>
      </c>
      <c r="AJ86" s="89" t="s">
        <v>61</v>
      </c>
      <c r="AK86" s="87"/>
      <c r="AL86" s="87"/>
      <c r="AM86" s="87"/>
      <c r="AN86" s="87"/>
      <c r="AO86" s="87"/>
      <c r="AP86" s="90">
        <v>68509317000</v>
      </c>
      <c r="AQ86" s="90">
        <v>52747541464.400002</v>
      </c>
      <c r="AR86" s="90">
        <v>15761775535.6</v>
      </c>
      <c r="AS86" s="90">
        <v>0</v>
      </c>
      <c r="AT86" s="90">
        <v>50297118832.400002</v>
      </c>
      <c r="AU86" s="90">
        <v>2450422632</v>
      </c>
      <c r="AV86" s="90">
        <v>41952566231.400002</v>
      </c>
      <c r="AW86" s="90">
        <v>8344552601</v>
      </c>
      <c r="AX86" s="90">
        <v>41797030639.400002</v>
      </c>
      <c r="AY86" s="90">
        <v>155535592</v>
      </c>
      <c r="AZ86" s="90">
        <v>41797030639.400002</v>
      </c>
      <c r="BA86" s="90">
        <v>0</v>
      </c>
      <c r="BB86" s="90">
        <v>0</v>
      </c>
      <c r="BC86" s="98">
        <f t="shared" si="15"/>
        <v>0.73416465139186837</v>
      </c>
      <c r="BD86" s="98">
        <f t="shared" si="16"/>
        <v>0.61236293205783965</v>
      </c>
    </row>
    <row r="87" spans="1:56" s="65" customFormat="1" ht="33" customHeight="1" x14ac:dyDescent="0.2">
      <c r="A87" s="85" t="s">
        <v>24</v>
      </c>
      <c r="B87" s="85"/>
      <c r="C87" s="85" t="s">
        <v>97</v>
      </c>
      <c r="D87" s="85"/>
      <c r="E87" s="85" t="s">
        <v>97</v>
      </c>
      <c r="F87" s="85"/>
      <c r="G87" s="85" t="s">
        <v>62</v>
      </c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2" t="s">
        <v>124</v>
      </c>
      <c r="T87" s="83"/>
      <c r="U87" s="83"/>
      <c r="V87" s="83"/>
      <c r="W87" s="83"/>
      <c r="X87" s="83"/>
      <c r="Y87" s="83"/>
      <c r="Z87" s="83"/>
      <c r="AA87" s="85" t="s">
        <v>53</v>
      </c>
      <c r="AB87" s="87"/>
      <c r="AC87" s="87"/>
      <c r="AD87" s="87"/>
      <c r="AE87" s="87"/>
      <c r="AF87" s="85" t="s">
        <v>54</v>
      </c>
      <c r="AG87" s="87"/>
      <c r="AH87" s="87"/>
      <c r="AI87" s="88" t="s">
        <v>55</v>
      </c>
      <c r="AJ87" s="89" t="s">
        <v>56</v>
      </c>
      <c r="AK87" s="87"/>
      <c r="AL87" s="87"/>
      <c r="AM87" s="87"/>
      <c r="AN87" s="87"/>
      <c r="AO87" s="87"/>
      <c r="AP87" s="90">
        <v>197786601365</v>
      </c>
      <c r="AQ87" s="90">
        <v>197717635348.70001</v>
      </c>
      <c r="AR87" s="90">
        <v>66477003.299999997</v>
      </c>
      <c r="AS87" s="91">
        <v>2489013</v>
      </c>
      <c r="AT87" s="90">
        <v>189943264417.94</v>
      </c>
      <c r="AU87" s="90">
        <v>7774370930.7600002</v>
      </c>
      <c r="AV87" s="90">
        <v>149765333533.64999</v>
      </c>
      <c r="AW87" s="90">
        <v>40177930884.290001</v>
      </c>
      <c r="AX87" s="90">
        <v>149753916537.64999</v>
      </c>
      <c r="AY87" s="90">
        <v>11416996</v>
      </c>
      <c r="AZ87" s="90">
        <v>149753916537.64999</v>
      </c>
      <c r="BA87" s="91">
        <v>0</v>
      </c>
      <c r="BB87" s="91">
        <v>15716305</v>
      </c>
      <c r="BC87" s="98">
        <f t="shared" si="15"/>
        <v>0.9603444475362326</v>
      </c>
      <c r="BD87" s="98">
        <f t="shared" si="16"/>
        <v>0.75720666870284892</v>
      </c>
    </row>
    <row r="88" spans="1:56" s="65" customFormat="1" ht="33" customHeight="1" x14ac:dyDescent="0.2">
      <c r="A88" s="85" t="s">
        <v>24</v>
      </c>
      <c r="B88" s="85"/>
      <c r="C88" s="85" t="s">
        <v>97</v>
      </c>
      <c r="D88" s="85"/>
      <c r="E88" s="85" t="s">
        <v>97</v>
      </c>
      <c r="F88" s="85"/>
      <c r="G88" s="85" t="s">
        <v>62</v>
      </c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2" t="s">
        <v>124</v>
      </c>
      <c r="T88" s="83"/>
      <c r="U88" s="83"/>
      <c r="V88" s="83"/>
      <c r="W88" s="83"/>
      <c r="X88" s="83"/>
      <c r="Y88" s="83"/>
      <c r="Z88" s="83"/>
      <c r="AA88" s="85" t="s">
        <v>53</v>
      </c>
      <c r="AB88" s="87"/>
      <c r="AC88" s="87"/>
      <c r="AD88" s="87"/>
      <c r="AE88" s="87"/>
      <c r="AF88" s="85" t="s">
        <v>57</v>
      </c>
      <c r="AG88" s="87"/>
      <c r="AH88" s="87"/>
      <c r="AI88" s="88" t="s">
        <v>60</v>
      </c>
      <c r="AJ88" s="89" t="s">
        <v>61</v>
      </c>
      <c r="AK88" s="87"/>
      <c r="AL88" s="87"/>
      <c r="AM88" s="87"/>
      <c r="AN88" s="87"/>
      <c r="AO88" s="87"/>
      <c r="AP88" s="94">
        <v>68509317000</v>
      </c>
      <c r="AQ88" s="94">
        <v>52747541464.400002</v>
      </c>
      <c r="AR88" s="94">
        <v>15761775535.6</v>
      </c>
      <c r="AS88" s="94">
        <v>0</v>
      </c>
      <c r="AT88" s="94">
        <v>50297118832.400002</v>
      </c>
      <c r="AU88" s="94">
        <v>2450422632</v>
      </c>
      <c r="AV88" s="94">
        <v>41952566231.400002</v>
      </c>
      <c r="AW88" s="94">
        <v>8344552601</v>
      </c>
      <c r="AX88" s="94">
        <v>41797030639.400002</v>
      </c>
      <c r="AY88" s="94">
        <v>155535592</v>
      </c>
      <c r="AZ88" s="94">
        <v>41797030639.400002</v>
      </c>
      <c r="BA88" s="94">
        <v>0</v>
      </c>
      <c r="BB88" s="94">
        <v>0</v>
      </c>
      <c r="BC88" s="98">
        <f t="shared" si="15"/>
        <v>0.73416465139186837</v>
      </c>
      <c r="BD88" s="98">
        <f t="shared" si="16"/>
        <v>0.61236293205783965</v>
      </c>
    </row>
    <row r="89" spans="1:56" s="65" customFormat="1" ht="33" customHeight="1" x14ac:dyDescent="0.2">
      <c r="A89" s="86" t="s">
        <v>24</v>
      </c>
      <c r="B89" s="86"/>
      <c r="C89" s="86" t="s">
        <v>97</v>
      </c>
      <c r="D89" s="86"/>
      <c r="E89" s="86" t="s">
        <v>97</v>
      </c>
      <c r="F89" s="86"/>
      <c r="G89" s="86" t="s">
        <v>62</v>
      </c>
      <c r="H89" s="86"/>
      <c r="I89" s="86" t="s">
        <v>73</v>
      </c>
      <c r="J89" s="86"/>
      <c r="K89" s="86"/>
      <c r="L89" s="86"/>
      <c r="M89" s="86"/>
      <c r="N89" s="86"/>
      <c r="O89" s="86"/>
      <c r="P89" s="86"/>
      <c r="Q89" s="86"/>
      <c r="R89" s="86"/>
      <c r="S89" s="84" t="s">
        <v>125</v>
      </c>
      <c r="T89" s="83"/>
      <c r="U89" s="83"/>
      <c r="V89" s="83"/>
      <c r="W89" s="83"/>
      <c r="X89" s="83"/>
      <c r="Y89" s="83"/>
      <c r="Z89" s="83"/>
      <c r="AA89" s="86" t="s">
        <v>53</v>
      </c>
      <c r="AB89" s="87"/>
      <c r="AC89" s="87"/>
      <c r="AD89" s="87"/>
      <c r="AE89" s="87"/>
      <c r="AF89" s="86" t="s">
        <v>54</v>
      </c>
      <c r="AG89" s="87"/>
      <c r="AH89" s="87"/>
      <c r="AI89" s="92" t="s">
        <v>55</v>
      </c>
      <c r="AJ89" s="93" t="s">
        <v>56</v>
      </c>
      <c r="AK89" s="87"/>
      <c r="AL89" s="87"/>
      <c r="AM89" s="87"/>
      <c r="AN89" s="87"/>
      <c r="AO89" s="87"/>
      <c r="AP89" s="94">
        <v>197479661365</v>
      </c>
      <c r="AQ89" s="94">
        <v>197410695348.70001</v>
      </c>
      <c r="AR89" s="94">
        <v>66477003.299999997</v>
      </c>
      <c r="AS89" s="95">
        <v>2489013</v>
      </c>
      <c r="AT89" s="94">
        <v>189651388543.94</v>
      </c>
      <c r="AU89" s="94">
        <v>7759306804.7600002</v>
      </c>
      <c r="AV89" s="94">
        <v>149548264579.64999</v>
      </c>
      <c r="AW89" s="94">
        <v>40103123964.290001</v>
      </c>
      <c r="AX89" s="94">
        <v>149536847583.64999</v>
      </c>
      <c r="AY89" s="94">
        <v>11416996</v>
      </c>
      <c r="AZ89" s="94">
        <v>149536847583.64999</v>
      </c>
      <c r="BA89" s="95">
        <v>0</v>
      </c>
      <c r="BB89" s="95">
        <v>15716305</v>
      </c>
      <c r="BC89" s="98">
        <f t="shared" si="15"/>
        <v>0.96035909335194236</v>
      </c>
      <c r="BD89" s="98">
        <f t="shared" si="16"/>
        <v>0.75728438840717471</v>
      </c>
    </row>
    <row r="90" spans="1:56" s="65" customFormat="1" ht="33" customHeight="1" x14ac:dyDescent="0.2">
      <c r="A90" s="86" t="s">
        <v>24</v>
      </c>
      <c r="B90" s="86"/>
      <c r="C90" s="86" t="s">
        <v>97</v>
      </c>
      <c r="D90" s="86"/>
      <c r="E90" s="86" t="s">
        <v>97</v>
      </c>
      <c r="F90" s="86"/>
      <c r="G90" s="86" t="s">
        <v>62</v>
      </c>
      <c r="H90" s="86"/>
      <c r="I90" s="86" t="s">
        <v>75</v>
      </c>
      <c r="J90" s="86"/>
      <c r="K90" s="86"/>
      <c r="L90" s="86"/>
      <c r="M90" s="86"/>
      <c r="N90" s="86"/>
      <c r="O90" s="86"/>
      <c r="P90" s="86"/>
      <c r="Q90" s="86"/>
      <c r="R90" s="86"/>
      <c r="S90" s="84" t="s">
        <v>126</v>
      </c>
      <c r="T90" s="83"/>
      <c r="U90" s="83"/>
      <c r="V90" s="83"/>
      <c r="W90" s="83"/>
      <c r="X90" s="83"/>
      <c r="Y90" s="83"/>
      <c r="Z90" s="83"/>
      <c r="AA90" s="86" t="s">
        <v>53</v>
      </c>
      <c r="AB90" s="87"/>
      <c r="AC90" s="87"/>
      <c r="AD90" s="87"/>
      <c r="AE90" s="87"/>
      <c r="AF90" s="86" t="s">
        <v>57</v>
      </c>
      <c r="AG90" s="87"/>
      <c r="AH90" s="87"/>
      <c r="AI90" s="92" t="s">
        <v>60</v>
      </c>
      <c r="AJ90" s="93" t="s">
        <v>61</v>
      </c>
      <c r="AK90" s="87"/>
      <c r="AL90" s="87"/>
      <c r="AM90" s="87"/>
      <c r="AN90" s="87"/>
      <c r="AO90" s="87"/>
      <c r="AP90" s="94">
        <v>67989270000</v>
      </c>
      <c r="AQ90" s="95">
        <v>52747541464.400002</v>
      </c>
      <c r="AR90" s="94">
        <v>15241728535.6</v>
      </c>
      <c r="AS90" s="95">
        <v>0</v>
      </c>
      <c r="AT90" s="95">
        <v>50297118832.400002</v>
      </c>
      <c r="AU90" s="95">
        <v>2450422632</v>
      </c>
      <c r="AV90" s="95">
        <v>41952566231.400002</v>
      </c>
      <c r="AW90" s="95">
        <v>8344552601</v>
      </c>
      <c r="AX90" s="95">
        <v>41797030639.400002</v>
      </c>
      <c r="AY90" s="95">
        <v>155535592</v>
      </c>
      <c r="AZ90" s="95">
        <v>41797030639.400002</v>
      </c>
      <c r="BA90" s="95">
        <v>0</v>
      </c>
      <c r="BB90" s="95">
        <v>0</v>
      </c>
      <c r="BC90" s="98">
        <f t="shared" si="15"/>
        <v>0.73978024521222252</v>
      </c>
      <c r="BD90" s="98">
        <f t="shared" si="16"/>
        <v>0.61704686976930334</v>
      </c>
    </row>
    <row r="91" spans="1:56" s="65" customFormat="1" ht="33" customHeight="1" x14ac:dyDescent="0.2">
      <c r="A91" s="86" t="s">
        <v>24</v>
      </c>
      <c r="B91" s="86"/>
      <c r="C91" s="86" t="s">
        <v>97</v>
      </c>
      <c r="D91" s="86"/>
      <c r="E91" s="86" t="s">
        <v>97</v>
      </c>
      <c r="F91" s="86"/>
      <c r="G91" s="86" t="s">
        <v>62</v>
      </c>
      <c r="H91" s="86"/>
      <c r="I91" s="86" t="s">
        <v>127</v>
      </c>
      <c r="J91" s="86"/>
      <c r="K91" s="86"/>
      <c r="L91" s="86"/>
      <c r="M91" s="86"/>
      <c r="N91" s="86"/>
      <c r="O91" s="86"/>
      <c r="P91" s="86"/>
      <c r="Q91" s="86"/>
      <c r="R91" s="86"/>
      <c r="S91" s="84" t="s">
        <v>128</v>
      </c>
      <c r="T91" s="83"/>
      <c r="U91" s="83"/>
      <c r="V91" s="83"/>
      <c r="W91" s="83"/>
      <c r="X91" s="83"/>
      <c r="Y91" s="83"/>
      <c r="Z91" s="83"/>
      <c r="AA91" s="86" t="s">
        <v>53</v>
      </c>
      <c r="AB91" s="87"/>
      <c r="AC91" s="87"/>
      <c r="AD91" s="87"/>
      <c r="AE91" s="87"/>
      <c r="AF91" s="86" t="s">
        <v>57</v>
      </c>
      <c r="AG91" s="87"/>
      <c r="AH91" s="87"/>
      <c r="AI91" s="92" t="s">
        <v>60</v>
      </c>
      <c r="AJ91" s="93" t="s">
        <v>61</v>
      </c>
      <c r="AK91" s="87"/>
      <c r="AL91" s="87"/>
      <c r="AM91" s="87"/>
      <c r="AN91" s="87"/>
      <c r="AO91" s="87"/>
      <c r="AP91" s="94">
        <v>520047000</v>
      </c>
      <c r="AQ91" s="94">
        <v>0</v>
      </c>
      <c r="AR91" s="94">
        <v>520047000</v>
      </c>
      <c r="AS91" s="95">
        <v>0</v>
      </c>
      <c r="AT91" s="94">
        <v>0</v>
      </c>
      <c r="AU91" s="95">
        <v>0</v>
      </c>
      <c r="AV91" s="94">
        <v>0</v>
      </c>
      <c r="AW91" s="94">
        <v>0</v>
      </c>
      <c r="AX91" s="94">
        <v>0</v>
      </c>
      <c r="AY91" s="95">
        <v>0</v>
      </c>
      <c r="AZ91" s="94">
        <v>0</v>
      </c>
      <c r="BA91" s="95">
        <v>0</v>
      </c>
      <c r="BB91" s="95">
        <v>0</v>
      </c>
      <c r="BC91" s="98">
        <f t="shared" si="15"/>
        <v>0</v>
      </c>
      <c r="BD91" s="98">
        <f t="shared" si="16"/>
        <v>0</v>
      </c>
    </row>
    <row r="92" spans="1:56" s="65" customFormat="1" ht="33" customHeight="1" x14ac:dyDescent="0.2">
      <c r="A92" s="86" t="s">
        <v>24</v>
      </c>
      <c r="B92" s="86"/>
      <c r="C92" s="86" t="s">
        <v>97</v>
      </c>
      <c r="D92" s="86"/>
      <c r="E92" s="86" t="s">
        <v>97</v>
      </c>
      <c r="F92" s="86"/>
      <c r="G92" s="86" t="s">
        <v>62</v>
      </c>
      <c r="H92" s="86"/>
      <c r="I92" s="86" t="s">
        <v>129</v>
      </c>
      <c r="J92" s="86"/>
      <c r="K92" s="86"/>
      <c r="L92" s="86"/>
      <c r="M92" s="86"/>
      <c r="N92" s="86"/>
      <c r="O92" s="86"/>
      <c r="P92" s="86"/>
      <c r="Q92" s="86"/>
      <c r="R92" s="86"/>
      <c r="S92" s="84" t="s">
        <v>130</v>
      </c>
      <c r="T92" s="83"/>
      <c r="U92" s="83"/>
      <c r="V92" s="83"/>
      <c r="W92" s="83"/>
      <c r="X92" s="83"/>
      <c r="Y92" s="83"/>
      <c r="Z92" s="83"/>
      <c r="AA92" s="86" t="s">
        <v>53</v>
      </c>
      <c r="AB92" s="87"/>
      <c r="AC92" s="87"/>
      <c r="AD92" s="87"/>
      <c r="AE92" s="87"/>
      <c r="AF92" s="86" t="s">
        <v>54</v>
      </c>
      <c r="AG92" s="87"/>
      <c r="AH92" s="87"/>
      <c r="AI92" s="92" t="s">
        <v>55</v>
      </c>
      <c r="AJ92" s="93" t="s">
        <v>56</v>
      </c>
      <c r="AK92" s="87"/>
      <c r="AL92" s="87"/>
      <c r="AM92" s="87"/>
      <c r="AN92" s="87"/>
      <c r="AO92" s="87"/>
      <c r="AP92" s="90">
        <v>306940000</v>
      </c>
      <c r="AQ92" s="90">
        <v>306940000</v>
      </c>
      <c r="AR92" s="91">
        <v>0</v>
      </c>
      <c r="AS92" s="91">
        <v>0</v>
      </c>
      <c r="AT92" s="90">
        <v>291875874</v>
      </c>
      <c r="AU92" s="90">
        <v>15064126</v>
      </c>
      <c r="AV92" s="90">
        <v>217068954</v>
      </c>
      <c r="AW92" s="90">
        <v>74806920</v>
      </c>
      <c r="AX92" s="90">
        <v>217068954</v>
      </c>
      <c r="AY92" s="91">
        <v>0</v>
      </c>
      <c r="AZ92" s="90">
        <v>217068954</v>
      </c>
      <c r="BA92" s="91">
        <v>0</v>
      </c>
      <c r="BB92" s="90">
        <v>0</v>
      </c>
      <c r="BC92" s="98">
        <f t="shared" si="15"/>
        <v>0.95092159379683328</v>
      </c>
      <c r="BD92" s="98">
        <f t="shared" si="16"/>
        <v>0.70720321235420602</v>
      </c>
    </row>
    <row r="93" spans="1:56" s="65" customFormat="1" ht="33" customHeight="1" x14ac:dyDescent="0.2">
      <c r="A93" s="85" t="s">
        <v>24</v>
      </c>
      <c r="B93" s="85"/>
      <c r="C93" s="85" t="s">
        <v>97</v>
      </c>
      <c r="D93" s="85"/>
      <c r="E93" s="85" t="s">
        <v>103</v>
      </c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2" t="s">
        <v>131</v>
      </c>
      <c r="T93" s="83"/>
      <c r="U93" s="83"/>
      <c r="V93" s="83"/>
      <c r="W93" s="83"/>
      <c r="X93" s="83"/>
      <c r="Y93" s="83"/>
      <c r="Z93" s="83"/>
      <c r="AA93" s="85" t="s">
        <v>53</v>
      </c>
      <c r="AB93" s="87"/>
      <c r="AC93" s="87"/>
      <c r="AD93" s="87"/>
      <c r="AE93" s="87"/>
      <c r="AF93" s="85" t="s">
        <v>54</v>
      </c>
      <c r="AG93" s="87"/>
      <c r="AH93" s="87"/>
      <c r="AI93" s="88" t="s">
        <v>55</v>
      </c>
      <c r="AJ93" s="89" t="s">
        <v>56</v>
      </c>
      <c r="AK93" s="87"/>
      <c r="AL93" s="87"/>
      <c r="AM93" s="87"/>
      <c r="AN93" s="87"/>
      <c r="AO93" s="87"/>
      <c r="AP93" s="90">
        <v>1466929633</v>
      </c>
      <c r="AQ93" s="90">
        <v>1466929633</v>
      </c>
      <c r="AR93" s="91">
        <v>0</v>
      </c>
      <c r="AS93" s="91">
        <v>0</v>
      </c>
      <c r="AT93" s="90">
        <v>666493333</v>
      </c>
      <c r="AU93" s="90">
        <v>800436300</v>
      </c>
      <c r="AV93" s="90">
        <v>623049519</v>
      </c>
      <c r="AW93" s="90">
        <v>43443814</v>
      </c>
      <c r="AX93" s="90">
        <v>623049519</v>
      </c>
      <c r="AY93" s="91">
        <v>0</v>
      </c>
      <c r="AZ93" s="90">
        <v>623049519</v>
      </c>
      <c r="BA93" s="91">
        <v>0</v>
      </c>
      <c r="BB93" s="90">
        <v>578431598</v>
      </c>
      <c r="BC93" s="98">
        <f t="shared" si="15"/>
        <v>0.45434581046465233</v>
      </c>
      <c r="BD93" s="98">
        <f t="shared" si="16"/>
        <v>0.42473033810477262</v>
      </c>
    </row>
    <row r="94" spans="1:56" s="65" customFormat="1" ht="33" customHeight="1" x14ac:dyDescent="0.2">
      <c r="A94" s="85" t="s">
        <v>24</v>
      </c>
      <c r="B94" s="85"/>
      <c r="C94" s="85" t="s">
        <v>97</v>
      </c>
      <c r="D94" s="85"/>
      <c r="E94" s="85" t="s">
        <v>103</v>
      </c>
      <c r="F94" s="85"/>
      <c r="G94" s="85" t="s">
        <v>84</v>
      </c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2" t="s">
        <v>132</v>
      </c>
      <c r="T94" s="83"/>
      <c r="U94" s="83"/>
      <c r="V94" s="83"/>
      <c r="W94" s="83"/>
      <c r="X94" s="83"/>
      <c r="Y94" s="83"/>
      <c r="Z94" s="83"/>
      <c r="AA94" s="85" t="s">
        <v>53</v>
      </c>
      <c r="AB94" s="87"/>
      <c r="AC94" s="87"/>
      <c r="AD94" s="87"/>
      <c r="AE94" s="87"/>
      <c r="AF94" s="85" t="s">
        <v>54</v>
      </c>
      <c r="AG94" s="87"/>
      <c r="AH94" s="87"/>
      <c r="AI94" s="88" t="s">
        <v>55</v>
      </c>
      <c r="AJ94" s="89" t="s">
        <v>56</v>
      </c>
      <c r="AK94" s="87"/>
      <c r="AL94" s="87"/>
      <c r="AM94" s="87"/>
      <c r="AN94" s="87"/>
      <c r="AO94" s="87"/>
      <c r="AP94" s="90">
        <v>1466929633</v>
      </c>
      <c r="AQ94" s="90">
        <v>1466929633</v>
      </c>
      <c r="AR94" s="91">
        <v>0</v>
      </c>
      <c r="AS94" s="91">
        <v>0</v>
      </c>
      <c r="AT94" s="90">
        <v>666493333</v>
      </c>
      <c r="AU94" s="90">
        <v>800436300</v>
      </c>
      <c r="AV94" s="90">
        <v>623049519</v>
      </c>
      <c r="AW94" s="90">
        <v>43443814</v>
      </c>
      <c r="AX94" s="90">
        <v>623049519</v>
      </c>
      <c r="AY94" s="91">
        <v>0</v>
      </c>
      <c r="AZ94" s="90">
        <v>623049519</v>
      </c>
      <c r="BA94" s="91">
        <v>0</v>
      </c>
      <c r="BB94" s="90">
        <v>578431598</v>
      </c>
      <c r="BC94" s="98">
        <f t="shared" si="15"/>
        <v>0.45434581046465233</v>
      </c>
      <c r="BD94" s="98">
        <f t="shared" si="16"/>
        <v>0.42473033810477262</v>
      </c>
    </row>
    <row r="95" spans="1:56" s="65" customFormat="1" ht="33" customHeight="1" x14ac:dyDescent="0.2">
      <c r="A95" s="85" t="s">
        <v>24</v>
      </c>
      <c r="B95" s="85"/>
      <c r="C95" s="85" t="s">
        <v>97</v>
      </c>
      <c r="D95" s="85"/>
      <c r="E95" s="85" t="s">
        <v>103</v>
      </c>
      <c r="F95" s="85"/>
      <c r="G95" s="85" t="s">
        <v>84</v>
      </c>
      <c r="H95" s="85"/>
      <c r="I95" s="85" t="s">
        <v>133</v>
      </c>
      <c r="J95" s="85"/>
      <c r="K95" s="85"/>
      <c r="L95" s="85"/>
      <c r="M95" s="85"/>
      <c r="N95" s="85"/>
      <c r="O95" s="85"/>
      <c r="P95" s="85"/>
      <c r="Q95" s="85"/>
      <c r="R95" s="85"/>
      <c r="S95" s="82" t="s">
        <v>134</v>
      </c>
      <c r="T95" s="83"/>
      <c r="U95" s="83"/>
      <c r="V95" s="83"/>
      <c r="W95" s="83"/>
      <c r="X95" s="83"/>
      <c r="Y95" s="83"/>
      <c r="Z95" s="83"/>
      <c r="AA95" s="85" t="s">
        <v>53</v>
      </c>
      <c r="AB95" s="87"/>
      <c r="AC95" s="87"/>
      <c r="AD95" s="87"/>
      <c r="AE95" s="87"/>
      <c r="AF95" s="85" t="s">
        <v>54</v>
      </c>
      <c r="AG95" s="87"/>
      <c r="AH95" s="87"/>
      <c r="AI95" s="88" t="s">
        <v>55</v>
      </c>
      <c r="AJ95" s="89" t="s">
        <v>56</v>
      </c>
      <c r="AK95" s="87"/>
      <c r="AL95" s="87"/>
      <c r="AM95" s="87"/>
      <c r="AN95" s="87"/>
      <c r="AO95" s="87"/>
      <c r="AP95" s="94">
        <v>1466929633</v>
      </c>
      <c r="AQ95" s="94">
        <v>1466929633</v>
      </c>
      <c r="AR95" s="95">
        <v>0</v>
      </c>
      <c r="AS95" s="95">
        <v>0</v>
      </c>
      <c r="AT95" s="94">
        <v>666493333</v>
      </c>
      <c r="AU95" s="94">
        <v>800436300</v>
      </c>
      <c r="AV95" s="94">
        <v>623049519</v>
      </c>
      <c r="AW95" s="94">
        <v>43443814</v>
      </c>
      <c r="AX95" s="94">
        <v>623049519</v>
      </c>
      <c r="AY95" s="95">
        <v>0</v>
      </c>
      <c r="AZ95" s="94">
        <v>623049519</v>
      </c>
      <c r="BA95" s="95">
        <v>0</v>
      </c>
      <c r="BB95" s="94">
        <v>578431598</v>
      </c>
      <c r="BC95" s="98">
        <f t="shared" si="15"/>
        <v>0.45434581046465233</v>
      </c>
      <c r="BD95" s="98">
        <f t="shared" si="16"/>
        <v>0.42473033810477262</v>
      </c>
    </row>
    <row r="96" spans="1:56" s="65" customFormat="1" ht="33" customHeight="1" x14ac:dyDescent="0.2">
      <c r="A96" s="86" t="s">
        <v>24</v>
      </c>
      <c r="B96" s="86"/>
      <c r="C96" s="86" t="s">
        <v>97</v>
      </c>
      <c r="D96" s="86"/>
      <c r="E96" s="86" t="s">
        <v>103</v>
      </c>
      <c r="F96" s="86"/>
      <c r="G96" s="86" t="s">
        <v>84</v>
      </c>
      <c r="H96" s="86"/>
      <c r="I96" s="86" t="s">
        <v>133</v>
      </c>
      <c r="J96" s="86"/>
      <c r="K96" s="86"/>
      <c r="L96" s="86" t="s">
        <v>66</v>
      </c>
      <c r="M96" s="86"/>
      <c r="N96" s="86"/>
      <c r="O96" s="86"/>
      <c r="P96" s="86"/>
      <c r="Q96" s="86"/>
      <c r="R96" s="86"/>
      <c r="S96" s="84" t="s">
        <v>135</v>
      </c>
      <c r="T96" s="83"/>
      <c r="U96" s="83"/>
      <c r="V96" s="83"/>
      <c r="W96" s="83"/>
      <c r="X96" s="83"/>
      <c r="Y96" s="83"/>
      <c r="Z96" s="83"/>
      <c r="AA96" s="86" t="s">
        <v>53</v>
      </c>
      <c r="AB96" s="87"/>
      <c r="AC96" s="87"/>
      <c r="AD96" s="87"/>
      <c r="AE96" s="87"/>
      <c r="AF96" s="86" t="s">
        <v>54</v>
      </c>
      <c r="AG96" s="87"/>
      <c r="AH96" s="87"/>
      <c r="AI96" s="92" t="s">
        <v>55</v>
      </c>
      <c r="AJ96" s="93" t="s">
        <v>56</v>
      </c>
      <c r="AK96" s="87"/>
      <c r="AL96" s="87"/>
      <c r="AM96" s="87"/>
      <c r="AN96" s="87"/>
      <c r="AO96" s="87"/>
      <c r="AP96" s="94">
        <v>950000000</v>
      </c>
      <c r="AQ96" s="94">
        <v>950000000</v>
      </c>
      <c r="AR96" s="95">
        <v>0</v>
      </c>
      <c r="AS96" s="95">
        <v>0</v>
      </c>
      <c r="AT96" s="94">
        <v>431182787</v>
      </c>
      <c r="AU96" s="94">
        <v>518817213</v>
      </c>
      <c r="AV96" s="94">
        <v>418486799</v>
      </c>
      <c r="AW96" s="94">
        <v>12695988</v>
      </c>
      <c r="AX96" s="94">
        <v>418486799</v>
      </c>
      <c r="AY96" s="95">
        <v>0</v>
      </c>
      <c r="AZ96" s="94">
        <v>418486799</v>
      </c>
      <c r="BA96" s="95">
        <v>0</v>
      </c>
      <c r="BB96" s="94">
        <v>370588927</v>
      </c>
      <c r="BC96" s="98">
        <f t="shared" si="15"/>
        <v>0.45387661789473682</v>
      </c>
      <c r="BD96" s="98">
        <f t="shared" si="16"/>
        <v>0.44051242000000002</v>
      </c>
    </row>
    <row r="97" spans="1:56" s="65" customFormat="1" ht="33" customHeight="1" x14ac:dyDescent="0.2">
      <c r="A97" s="86" t="s">
        <v>24</v>
      </c>
      <c r="B97" s="86"/>
      <c r="C97" s="86" t="s">
        <v>97</v>
      </c>
      <c r="D97" s="86"/>
      <c r="E97" s="86" t="s">
        <v>103</v>
      </c>
      <c r="F97" s="86"/>
      <c r="G97" s="86" t="s">
        <v>84</v>
      </c>
      <c r="H97" s="86"/>
      <c r="I97" s="86" t="s">
        <v>133</v>
      </c>
      <c r="J97" s="86"/>
      <c r="K97" s="86"/>
      <c r="L97" s="86" t="s">
        <v>69</v>
      </c>
      <c r="M97" s="86"/>
      <c r="N97" s="86"/>
      <c r="O97" s="86"/>
      <c r="P97" s="86"/>
      <c r="Q97" s="86"/>
      <c r="R97" s="86"/>
      <c r="S97" s="84" t="s">
        <v>136</v>
      </c>
      <c r="T97" s="83"/>
      <c r="U97" s="83"/>
      <c r="V97" s="83"/>
      <c r="W97" s="83"/>
      <c r="X97" s="83"/>
      <c r="Y97" s="83"/>
      <c r="Z97" s="83"/>
      <c r="AA97" s="86" t="s">
        <v>53</v>
      </c>
      <c r="AB97" s="87"/>
      <c r="AC97" s="87"/>
      <c r="AD97" s="87"/>
      <c r="AE97" s="87"/>
      <c r="AF97" s="86" t="s">
        <v>54</v>
      </c>
      <c r="AG97" s="87"/>
      <c r="AH97" s="87"/>
      <c r="AI97" s="92" t="s">
        <v>55</v>
      </c>
      <c r="AJ97" s="93" t="s">
        <v>56</v>
      </c>
      <c r="AK97" s="87"/>
      <c r="AL97" s="87"/>
      <c r="AM97" s="87"/>
      <c r="AN97" s="87"/>
      <c r="AO97" s="87"/>
      <c r="AP97" s="90">
        <v>516929633</v>
      </c>
      <c r="AQ97" s="90">
        <v>516929633</v>
      </c>
      <c r="AR97" s="91">
        <v>0</v>
      </c>
      <c r="AS97" s="91">
        <v>0</v>
      </c>
      <c r="AT97" s="90">
        <v>235310546</v>
      </c>
      <c r="AU97" s="91">
        <v>281619087</v>
      </c>
      <c r="AV97" s="90">
        <v>204562720</v>
      </c>
      <c r="AW97" s="91">
        <v>30747826</v>
      </c>
      <c r="AX97" s="90">
        <v>204562720</v>
      </c>
      <c r="AY97" s="91">
        <v>0</v>
      </c>
      <c r="AZ97" s="90">
        <v>204562720</v>
      </c>
      <c r="BA97" s="91">
        <v>0</v>
      </c>
      <c r="BB97" s="91">
        <v>207842671</v>
      </c>
      <c r="BC97" s="98">
        <f t="shared" ref="BC97:BC160" si="17">+IFERROR(AT97/AP97,0)</f>
        <v>0.45520808051644429</v>
      </c>
      <c r="BD97" s="98">
        <f t="shared" ref="BD97:BD160" si="18">+IFERROR(AV97/AP97,0)</f>
        <v>0.39572643342735198</v>
      </c>
    </row>
    <row r="98" spans="1:56" s="65" customFormat="1" ht="33" customHeight="1" x14ac:dyDescent="0.2">
      <c r="A98" s="85" t="s">
        <v>24</v>
      </c>
      <c r="B98" s="85"/>
      <c r="C98" s="85" t="s">
        <v>97</v>
      </c>
      <c r="D98" s="85"/>
      <c r="E98" s="85" t="s">
        <v>55</v>
      </c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2" t="s">
        <v>137</v>
      </c>
      <c r="T98" s="83"/>
      <c r="U98" s="83"/>
      <c r="V98" s="83"/>
      <c r="W98" s="83"/>
      <c r="X98" s="83"/>
      <c r="Y98" s="83"/>
      <c r="Z98" s="83"/>
      <c r="AA98" s="85" t="s">
        <v>53</v>
      </c>
      <c r="AB98" s="87"/>
      <c r="AC98" s="87"/>
      <c r="AD98" s="87"/>
      <c r="AE98" s="87"/>
      <c r="AF98" s="85" t="s">
        <v>54</v>
      </c>
      <c r="AG98" s="87"/>
      <c r="AH98" s="87"/>
      <c r="AI98" s="88" t="s">
        <v>55</v>
      </c>
      <c r="AJ98" s="89" t="s">
        <v>56</v>
      </c>
      <c r="AK98" s="87"/>
      <c r="AL98" s="87"/>
      <c r="AM98" s="87"/>
      <c r="AN98" s="87"/>
      <c r="AO98" s="87"/>
      <c r="AP98" s="90">
        <v>10849333</v>
      </c>
      <c r="AQ98" s="90">
        <v>10849333</v>
      </c>
      <c r="AR98" s="91">
        <v>0</v>
      </c>
      <c r="AS98" s="91">
        <v>0</v>
      </c>
      <c r="AT98" s="90">
        <v>10849333</v>
      </c>
      <c r="AU98" s="91">
        <v>0</v>
      </c>
      <c r="AV98" s="90">
        <v>10849333</v>
      </c>
      <c r="AW98" s="91">
        <v>0</v>
      </c>
      <c r="AX98" s="90">
        <v>10849333</v>
      </c>
      <c r="AY98" s="91">
        <v>0</v>
      </c>
      <c r="AZ98" s="90">
        <v>10849333</v>
      </c>
      <c r="BA98" s="91">
        <v>0</v>
      </c>
      <c r="BB98" s="91">
        <v>0</v>
      </c>
      <c r="BC98" s="98">
        <f t="shared" si="17"/>
        <v>1</v>
      </c>
      <c r="BD98" s="98">
        <f t="shared" si="18"/>
        <v>1</v>
      </c>
    </row>
    <row r="99" spans="1:56" s="65" customFormat="1" ht="33" customHeight="1" x14ac:dyDescent="0.2">
      <c r="A99" s="85" t="s">
        <v>24</v>
      </c>
      <c r="B99" s="85"/>
      <c r="C99" s="85" t="s">
        <v>97</v>
      </c>
      <c r="D99" s="85"/>
      <c r="E99" s="85" t="s">
        <v>55</v>
      </c>
      <c r="F99" s="85"/>
      <c r="G99" s="85" t="s">
        <v>62</v>
      </c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2" t="s">
        <v>138</v>
      </c>
      <c r="T99" s="83"/>
      <c r="U99" s="83"/>
      <c r="V99" s="83"/>
      <c r="W99" s="83"/>
      <c r="X99" s="83"/>
      <c r="Y99" s="83"/>
      <c r="Z99" s="83"/>
      <c r="AA99" s="85" t="s">
        <v>53</v>
      </c>
      <c r="AB99" s="87"/>
      <c r="AC99" s="87"/>
      <c r="AD99" s="87"/>
      <c r="AE99" s="87"/>
      <c r="AF99" s="85" t="s">
        <v>54</v>
      </c>
      <c r="AG99" s="87"/>
      <c r="AH99" s="87"/>
      <c r="AI99" s="88" t="s">
        <v>55</v>
      </c>
      <c r="AJ99" s="89" t="s">
        <v>56</v>
      </c>
      <c r="AK99" s="87"/>
      <c r="AL99" s="87"/>
      <c r="AM99" s="87"/>
      <c r="AN99" s="87"/>
      <c r="AO99" s="87"/>
      <c r="AP99" s="94">
        <v>10849333</v>
      </c>
      <c r="AQ99" s="94">
        <v>10849333</v>
      </c>
      <c r="AR99" s="95">
        <v>0</v>
      </c>
      <c r="AS99" s="95">
        <v>0</v>
      </c>
      <c r="AT99" s="94">
        <v>10849333</v>
      </c>
      <c r="AU99" s="95">
        <v>0</v>
      </c>
      <c r="AV99" s="94">
        <v>10849333</v>
      </c>
      <c r="AW99" s="95">
        <v>0</v>
      </c>
      <c r="AX99" s="94">
        <v>10849333</v>
      </c>
      <c r="AY99" s="95">
        <v>0</v>
      </c>
      <c r="AZ99" s="94">
        <v>10849333</v>
      </c>
      <c r="BA99" s="95">
        <v>0</v>
      </c>
      <c r="BB99" s="95">
        <v>0</v>
      </c>
      <c r="BC99" s="98">
        <f t="shared" si="17"/>
        <v>1</v>
      </c>
      <c r="BD99" s="98">
        <f t="shared" si="18"/>
        <v>1</v>
      </c>
    </row>
    <row r="100" spans="1:56" s="65" customFormat="1" ht="33" customHeight="1" x14ac:dyDescent="0.2">
      <c r="A100" s="86" t="s">
        <v>24</v>
      </c>
      <c r="B100" s="86"/>
      <c r="C100" s="86" t="s">
        <v>97</v>
      </c>
      <c r="D100" s="86"/>
      <c r="E100" s="86" t="s">
        <v>55</v>
      </c>
      <c r="F100" s="86"/>
      <c r="G100" s="86" t="s">
        <v>62</v>
      </c>
      <c r="H100" s="86"/>
      <c r="I100" s="86" t="s">
        <v>69</v>
      </c>
      <c r="J100" s="86"/>
      <c r="K100" s="86"/>
      <c r="L100" s="86"/>
      <c r="M100" s="86"/>
      <c r="N100" s="86"/>
      <c r="O100" s="86"/>
      <c r="P100" s="86"/>
      <c r="Q100" s="86"/>
      <c r="R100" s="86"/>
      <c r="S100" s="84" t="s">
        <v>139</v>
      </c>
      <c r="T100" s="83"/>
      <c r="U100" s="83"/>
      <c r="V100" s="83"/>
      <c r="W100" s="83"/>
      <c r="X100" s="83"/>
      <c r="Y100" s="83"/>
      <c r="Z100" s="83"/>
      <c r="AA100" s="86" t="s">
        <v>53</v>
      </c>
      <c r="AB100" s="87"/>
      <c r="AC100" s="87"/>
      <c r="AD100" s="87"/>
      <c r="AE100" s="87"/>
      <c r="AF100" s="86" t="s">
        <v>54</v>
      </c>
      <c r="AG100" s="87"/>
      <c r="AH100" s="87"/>
      <c r="AI100" s="92" t="s">
        <v>55</v>
      </c>
      <c r="AJ100" s="93" t="s">
        <v>56</v>
      </c>
      <c r="AK100" s="87"/>
      <c r="AL100" s="87"/>
      <c r="AM100" s="87"/>
      <c r="AN100" s="87"/>
      <c r="AO100" s="87"/>
      <c r="AP100" s="90">
        <v>10849333</v>
      </c>
      <c r="AQ100" s="90">
        <v>10849333</v>
      </c>
      <c r="AR100" s="90">
        <v>0</v>
      </c>
      <c r="AS100" s="91">
        <v>0</v>
      </c>
      <c r="AT100" s="90">
        <v>10849333</v>
      </c>
      <c r="AU100" s="96">
        <v>0</v>
      </c>
      <c r="AV100" s="90">
        <v>10849333</v>
      </c>
      <c r="AW100" s="90">
        <v>0</v>
      </c>
      <c r="AX100" s="90">
        <v>10849333</v>
      </c>
      <c r="AY100" s="91">
        <v>0</v>
      </c>
      <c r="AZ100" s="90">
        <v>10849333</v>
      </c>
      <c r="BA100" s="91">
        <v>0</v>
      </c>
      <c r="BB100" s="91">
        <v>0</v>
      </c>
      <c r="BC100" s="98">
        <f t="shared" si="17"/>
        <v>1</v>
      </c>
      <c r="BD100" s="98">
        <f t="shared" si="18"/>
        <v>1</v>
      </c>
    </row>
    <row r="101" spans="1:56" s="65" customFormat="1" ht="33" customHeight="1" x14ac:dyDescent="0.2">
      <c r="A101" s="85" t="s">
        <v>24</v>
      </c>
      <c r="B101" s="85"/>
      <c r="C101" s="85" t="s">
        <v>140</v>
      </c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2" t="s">
        <v>141</v>
      </c>
      <c r="T101" s="83"/>
      <c r="U101" s="83"/>
      <c r="V101" s="83"/>
      <c r="W101" s="83"/>
      <c r="X101" s="83"/>
      <c r="Y101" s="83"/>
      <c r="Z101" s="83"/>
      <c r="AA101" s="85" t="s">
        <v>53</v>
      </c>
      <c r="AB101" s="87"/>
      <c r="AC101" s="87"/>
      <c r="AD101" s="87"/>
      <c r="AE101" s="87"/>
      <c r="AF101" s="85" t="s">
        <v>54</v>
      </c>
      <c r="AG101" s="87"/>
      <c r="AH101" s="87"/>
      <c r="AI101" s="88" t="s">
        <v>55</v>
      </c>
      <c r="AJ101" s="89" t="s">
        <v>56</v>
      </c>
      <c r="AK101" s="87"/>
      <c r="AL101" s="87"/>
      <c r="AM101" s="87"/>
      <c r="AN101" s="87"/>
      <c r="AO101" s="87"/>
      <c r="AP101" s="90">
        <v>287188463</v>
      </c>
      <c r="AQ101" s="91">
        <v>285981700</v>
      </c>
      <c r="AR101" s="90">
        <v>1206763</v>
      </c>
      <c r="AS101" s="91">
        <v>0</v>
      </c>
      <c r="AT101" s="91">
        <v>285710453</v>
      </c>
      <c r="AU101" s="96">
        <v>271247</v>
      </c>
      <c r="AV101" s="91">
        <v>285410546</v>
      </c>
      <c r="AW101" s="91">
        <v>299907</v>
      </c>
      <c r="AX101" s="91">
        <v>285410546</v>
      </c>
      <c r="AY101" s="91">
        <v>0</v>
      </c>
      <c r="AZ101" s="91">
        <v>285410546</v>
      </c>
      <c r="BA101" s="91">
        <v>0</v>
      </c>
      <c r="BB101" s="91">
        <v>271247</v>
      </c>
      <c r="BC101" s="98">
        <f t="shared" si="17"/>
        <v>0.99485351888944096</v>
      </c>
      <c r="BD101" s="98">
        <f t="shared" si="18"/>
        <v>0.99380923251084774</v>
      </c>
    </row>
    <row r="102" spans="1:56" s="65" customFormat="1" ht="33" customHeight="1" x14ac:dyDescent="0.2">
      <c r="A102" s="85" t="s">
        <v>24</v>
      </c>
      <c r="B102" s="85"/>
      <c r="C102" s="85" t="s">
        <v>140</v>
      </c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2" t="s">
        <v>141</v>
      </c>
      <c r="T102" s="83"/>
      <c r="U102" s="83"/>
      <c r="V102" s="83"/>
      <c r="W102" s="83"/>
      <c r="X102" s="83"/>
      <c r="Y102" s="83"/>
      <c r="Z102" s="83"/>
      <c r="AA102" s="85" t="s">
        <v>53</v>
      </c>
      <c r="AB102" s="87"/>
      <c r="AC102" s="87"/>
      <c r="AD102" s="87"/>
      <c r="AE102" s="87"/>
      <c r="AF102" s="85" t="s">
        <v>57</v>
      </c>
      <c r="AG102" s="87"/>
      <c r="AH102" s="87"/>
      <c r="AI102" s="88" t="s">
        <v>58</v>
      </c>
      <c r="AJ102" s="89" t="s">
        <v>59</v>
      </c>
      <c r="AK102" s="87"/>
      <c r="AL102" s="87"/>
      <c r="AM102" s="87"/>
      <c r="AN102" s="87"/>
      <c r="AO102" s="87"/>
      <c r="AP102" s="90">
        <v>550607000</v>
      </c>
      <c r="AQ102" s="90">
        <v>0</v>
      </c>
      <c r="AR102" s="90">
        <v>550607000</v>
      </c>
      <c r="AS102" s="91">
        <v>0</v>
      </c>
      <c r="AT102" s="90">
        <v>0</v>
      </c>
      <c r="AU102" s="96">
        <v>0</v>
      </c>
      <c r="AV102" s="90">
        <v>0</v>
      </c>
      <c r="AW102" s="90">
        <v>0</v>
      </c>
      <c r="AX102" s="90">
        <v>0</v>
      </c>
      <c r="AY102" s="91">
        <v>0</v>
      </c>
      <c r="AZ102" s="90">
        <v>0</v>
      </c>
      <c r="BA102" s="91">
        <v>0</v>
      </c>
      <c r="BB102" s="91">
        <v>0</v>
      </c>
      <c r="BC102" s="98">
        <f t="shared" si="17"/>
        <v>0</v>
      </c>
      <c r="BD102" s="98">
        <f t="shared" si="18"/>
        <v>0</v>
      </c>
    </row>
    <row r="103" spans="1:56" s="65" customFormat="1" ht="33" customHeight="1" x14ac:dyDescent="0.2">
      <c r="A103" s="85" t="s">
        <v>24</v>
      </c>
      <c r="B103" s="85"/>
      <c r="C103" s="85" t="s">
        <v>140</v>
      </c>
      <c r="D103" s="85"/>
      <c r="E103" s="85" t="s">
        <v>62</v>
      </c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2" t="s">
        <v>142</v>
      </c>
      <c r="T103" s="83"/>
      <c r="U103" s="83"/>
      <c r="V103" s="83"/>
      <c r="W103" s="83"/>
      <c r="X103" s="83"/>
      <c r="Y103" s="83"/>
      <c r="Z103" s="83"/>
      <c r="AA103" s="85" t="s">
        <v>53</v>
      </c>
      <c r="AB103" s="87"/>
      <c r="AC103" s="87"/>
      <c r="AD103" s="87"/>
      <c r="AE103" s="87"/>
      <c r="AF103" s="85" t="s">
        <v>54</v>
      </c>
      <c r="AG103" s="87"/>
      <c r="AH103" s="87"/>
      <c r="AI103" s="88" t="s">
        <v>55</v>
      </c>
      <c r="AJ103" s="89" t="s">
        <v>56</v>
      </c>
      <c r="AK103" s="87"/>
      <c r="AL103" s="87"/>
      <c r="AM103" s="87"/>
      <c r="AN103" s="87"/>
      <c r="AO103" s="87"/>
      <c r="AP103" s="90">
        <v>287188463</v>
      </c>
      <c r="AQ103" s="90">
        <v>285981700</v>
      </c>
      <c r="AR103" s="90">
        <v>1206763</v>
      </c>
      <c r="AS103" s="91">
        <v>0</v>
      </c>
      <c r="AT103" s="90">
        <v>285710453</v>
      </c>
      <c r="AU103" s="96">
        <v>271247</v>
      </c>
      <c r="AV103" s="90">
        <v>285410546</v>
      </c>
      <c r="AW103" s="90">
        <v>299907</v>
      </c>
      <c r="AX103" s="90">
        <v>285410546</v>
      </c>
      <c r="AY103" s="91">
        <v>0</v>
      </c>
      <c r="AZ103" s="90">
        <v>285410546</v>
      </c>
      <c r="BA103" s="91">
        <v>0</v>
      </c>
      <c r="BB103" s="91">
        <v>271247</v>
      </c>
      <c r="BC103" s="98">
        <f t="shared" si="17"/>
        <v>0.99485351888944096</v>
      </c>
      <c r="BD103" s="98">
        <f t="shared" si="18"/>
        <v>0.99380923251084774</v>
      </c>
    </row>
    <row r="104" spans="1:56" s="65" customFormat="1" ht="33" customHeight="1" x14ac:dyDescent="0.2">
      <c r="A104" s="85" t="s">
        <v>24</v>
      </c>
      <c r="B104" s="85"/>
      <c r="C104" s="85" t="s">
        <v>140</v>
      </c>
      <c r="D104" s="85"/>
      <c r="E104" s="85" t="s">
        <v>62</v>
      </c>
      <c r="F104" s="85"/>
      <c r="G104" s="85" t="s">
        <v>84</v>
      </c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2" t="s">
        <v>143</v>
      </c>
      <c r="T104" s="83"/>
      <c r="U104" s="83"/>
      <c r="V104" s="83"/>
      <c r="W104" s="83"/>
      <c r="X104" s="83"/>
      <c r="Y104" s="83"/>
      <c r="Z104" s="83"/>
      <c r="AA104" s="85" t="s">
        <v>53</v>
      </c>
      <c r="AB104" s="87"/>
      <c r="AC104" s="87"/>
      <c r="AD104" s="87"/>
      <c r="AE104" s="87"/>
      <c r="AF104" s="85" t="s">
        <v>54</v>
      </c>
      <c r="AG104" s="87"/>
      <c r="AH104" s="87"/>
      <c r="AI104" s="88" t="s">
        <v>55</v>
      </c>
      <c r="AJ104" s="89" t="s">
        <v>56</v>
      </c>
      <c r="AK104" s="87"/>
      <c r="AL104" s="87"/>
      <c r="AM104" s="87"/>
      <c r="AN104" s="87"/>
      <c r="AO104" s="87"/>
      <c r="AP104" s="94">
        <v>287188463</v>
      </c>
      <c r="AQ104" s="94">
        <v>285981700</v>
      </c>
      <c r="AR104" s="94">
        <v>1206763</v>
      </c>
      <c r="AS104" s="95">
        <v>0</v>
      </c>
      <c r="AT104" s="94">
        <v>285710453</v>
      </c>
      <c r="AU104" s="97">
        <v>271247</v>
      </c>
      <c r="AV104" s="94">
        <v>285410546</v>
      </c>
      <c r="AW104" s="94">
        <v>299907</v>
      </c>
      <c r="AX104" s="94">
        <v>285410546</v>
      </c>
      <c r="AY104" s="95">
        <v>0</v>
      </c>
      <c r="AZ104" s="94">
        <v>285410546</v>
      </c>
      <c r="BA104" s="95">
        <v>0</v>
      </c>
      <c r="BB104" s="95">
        <v>271247</v>
      </c>
      <c r="BC104" s="98">
        <f t="shared" si="17"/>
        <v>0.99485351888944096</v>
      </c>
      <c r="BD104" s="98">
        <f t="shared" si="18"/>
        <v>0.99380923251084774</v>
      </c>
    </row>
    <row r="105" spans="1:56" s="65" customFormat="1" ht="33" customHeight="1" x14ac:dyDescent="0.2">
      <c r="A105" s="86" t="s">
        <v>24</v>
      </c>
      <c r="B105" s="86"/>
      <c r="C105" s="86" t="s">
        <v>140</v>
      </c>
      <c r="D105" s="86"/>
      <c r="E105" s="86" t="s">
        <v>62</v>
      </c>
      <c r="F105" s="86"/>
      <c r="G105" s="86" t="s">
        <v>84</v>
      </c>
      <c r="H105" s="86"/>
      <c r="I105" s="86" t="s">
        <v>66</v>
      </c>
      <c r="J105" s="86"/>
      <c r="K105" s="86"/>
      <c r="L105" s="86"/>
      <c r="M105" s="86"/>
      <c r="N105" s="86"/>
      <c r="O105" s="86"/>
      <c r="P105" s="86"/>
      <c r="Q105" s="86"/>
      <c r="R105" s="86"/>
      <c r="S105" s="84" t="s">
        <v>144</v>
      </c>
      <c r="T105" s="83"/>
      <c r="U105" s="83"/>
      <c r="V105" s="83"/>
      <c r="W105" s="83"/>
      <c r="X105" s="83"/>
      <c r="Y105" s="83"/>
      <c r="Z105" s="83"/>
      <c r="AA105" s="86" t="s">
        <v>53</v>
      </c>
      <c r="AB105" s="87"/>
      <c r="AC105" s="87"/>
      <c r="AD105" s="87"/>
      <c r="AE105" s="87"/>
      <c r="AF105" s="86" t="s">
        <v>54</v>
      </c>
      <c r="AG105" s="87"/>
      <c r="AH105" s="87"/>
      <c r="AI105" s="92" t="s">
        <v>55</v>
      </c>
      <c r="AJ105" s="93" t="s">
        <v>56</v>
      </c>
      <c r="AK105" s="87"/>
      <c r="AL105" s="87"/>
      <c r="AM105" s="87"/>
      <c r="AN105" s="87"/>
      <c r="AO105" s="87"/>
      <c r="AP105" s="94">
        <v>280500463</v>
      </c>
      <c r="AQ105" s="94">
        <v>279542236</v>
      </c>
      <c r="AR105" s="94">
        <v>958227</v>
      </c>
      <c r="AS105" s="95">
        <v>0</v>
      </c>
      <c r="AT105" s="94">
        <v>279270989</v>
      </c>
      <c r="AU105" s="95">
        <v>271247</v>
      </c>
      <c r="AV105" s="94">
        <v>278971082</v>
      </c>
      <c r="AW105" s="95">
        <v>299907</v>
      </c>
      <c r="AX105" s="94">
        <v>278971082</v>
      </c>
      <c r="AY105" s="95">
        <v>0</v>
      </c>
      <c r="AZ105" s="94">
        <v>278971082</v>
      </c>
      <c r="BA105" s="95">
        <v>0</v>
      </c>
      <c r="BB105" s="95">
        <v>271247</v>
      </c>
      <c r="BC105" s="98">
        <f t="shared" si="17"/>
        <v>0.9956168557197711</v>
      </c>
      <c r="BD105" s="98">
        <f t="shared" si="18"/>
        <v>0.99454767031881874</v>
      </c>
    </row>
    <row r="106" spans="1:56" s="65" customFormat="1" ht="33" customHeight="1" x14ac:dyDescent="0.2">
      <c r="A106" s="86" t="s">
        <v>24</v>
      </c>
      <c r="B106" s="86"/>
      <c r="C106" s="86" t="s">
        <v>140</v>
      </c>
      <c r="D106" s="86"/>
      <c r="E106" s="86" t="s">
        <v>62</v>
      </c>
      <c r="F106" s="86"/>
      <c r="G106" s="86" t="s">
        <v>84</v>
      </c>
      <c r="H106" s="86"/>
      <c r="I106" s="86" t="s">
        <v>71</v>
      </c>
      <c r="J106" s="86"/>
      <c r="K106" s="86"/>
      <c r="L106" s="86"/>
      <c r="M106" s="86"/>
      <c r="N106" s="86"/>
      <c r="O106" s="86"/>
      <c r="P106" s="86"/>
      <c r="Q106" s="86"/>
      <c r="R106" s="86"/>
      <c r="S106" s="84" t="s">
        <v>145</v>
      </c>
      <c r="T106" s="83"/>
      <c r="U106" s="83"/>
      <c r="V106" s="83"/>
      <c r="W106" s="83"/>
      <c r="X106" s="83"/>
      <c r="Y106" s="83"/>
      <c r="Z106" s="83"/>
      <c r="AA106" s="86" t="s">
        <v>53</v>
      </c>
      <c r="AB106" s="87"/>
      <c r="AC106" s="87"/>
      <c r="AD106" s="87"/>
      <c r="AE106" s="87"/>
      <c r="AF106" s="86" t="s">
        <v>54</v>
      </c>
      <c r="AG106" s="87"/>
      <c r="AH106" s="87"/>
      <c r="AI106" s="92" t="s">
        <v>55</v>
      </c>
      <c r="AJ106" s="93" t="s">
        <v>56</v>
      </c>
      <c r="AK106" s="87"/>
      <c r="AL106" s="87"/>
      <c r="AM106" s="87"/>
      <c r="AN106" s="87"/>
      <c r="AO106" s="87"/>
      <c r="AP106" s="90">
        <v>6688000</v>
      </c>
      <c r="AQ106" s="91">
        <v>6439464</v>
      </c>
      <c r="AR106" s="90">
        <v>248536</v>
      </c>
      <c r="AS106" s="91">
        <v>0</v>
      </c>
      <c r="AT106" s="91">
        <v>6439464</v>
      </c>
      <c r="AU106" s="91">
        <v>0</v>
      </c>
      <c r="AV106" s="91">
        <v>6439464</v>
      </c>
      <c r="AW106" s="91">
        <v>0</v>
      </c>
      <c r="AX106" s="91">
        <v>6439464</v>
      </c>
      <c r="AY106" s="91">
        <v>0</v>
      </c>
      <c r="AZ106" s="91">
        <v>6439464</v>
      </c>
      <c r="BA106" s="91">
        <v>0</v>
      </c>
      <c r="BB106" s="91">
        <v>0</v>
      </c>
      <c r="BC106" s="98">
        <f t="shared" si="17"/>
        <v>0.96283851674641152</v>
      </c>
      <c r="BD106" s="98">
        <f t="shared" si="18"/>
        <v>0.96283851674641152</v>
      </c>
    </row>
    <row r="107" spans="1:56" s="65" customFormat="1" ht="33" customHeight="1" x14ac:dyDescent="0.2">
      <c r="A107" s="85" t="s">
        <v>24</v>
      </c>
      <c r="B107" s="85"/>
      <c r="C107" s="85" t="s">
        <v>140</v>
      </c>
      <c r="D107" s="85"/>
      <c r="E107" s="85" t="s">
        <v>103</v>
      </c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2" t="s">
        <v>146</v>
      </c>
      <c r="T107" s="83"/>
      <c r="U107" s="83"/>
      <c r="V107" s="83"/>
      <c r="W107" s="83"/>
      <c r="X107" s="83"/>
      <c r="Y107" s="83"/>
      <c r="Z107" s="83"/>
      <c r="AA107" s="85" t="s">
        <v>53</v>
      </c>
      <c r="AB107" s="87"/>
      <c r="AC107" s="87"/>
      <c r="AD107" s="87"/>
      <c r="AE107" s="87"/>
      <c r="AF107" s="85" t="s">
        <v>57</v>
      </c>
      <c r="AG107" s="87"/>
      <c r="AH107" s="87"/>
      <c r="AI107" s="88" t="s">
        <v>58</v>
      </c>
      <c r="AJ107" s="89" t="s">
        <v>59</v>
      </c>
      <c r="AK107" s="87"/>
      <c r="AL107" s="87"/>
      <c r="AM107" s="87"/>
      <c r="AN107" s="87"/>
      <c r="AO107" s="87"/>
      <c r="AP107" s="94">
        <v>550607000</v>
      </c>
      <c r="AQ107" s="95">
        <v>0</v>
      </c>
      <c r="AR107" s="94">
        <v>550607000</v>
      </c>
      <c r="AS107" s="95">
        <v>0</v>
      </c>
      <c r="AT107" s="95">
        <v>0</v>
      </c>
      <c r="AU107" s="95">
        <v>0</v>
      </c>
      <c r="AV107" s="95">
        <v>0</v>
      </c>
      <c r="AW107" s="95">
        <v>0</v>
      </c>
      <c r="AX107" s="95">
        <v>0</v>
      </c>
      <c r="AY107" s="95">
        <v>0</v>
      </c>
      <c r="AZ107" s="95">
        <v>0</v>
      </c>
      <c r="BA107" s="95">
        <v>0</v>
      </c>
      <c r="BB107" s="95">
        <v>0</v>
      </c>
      <c r="BC107" s="98">
        <f t="shared" si="17"/>
        <v>0</v>
      </c>
      <c r="BD107" s="98">
        <f t="shared" si="18"/>
        <v>0</v>
      </c>
    </row>
    <row r="108" spans="1:56" s="65" customFormat="1" ht="33" customHeight="1" x14ac:dyDescent="0.2">
      <c r="A108" s="86" t="s">
        <v>24</v>
      </c>
      <c r="B108" s="86"/>
      <c r="C108" s="86" t="s">
        <v>140</v>
      </c>
      <c r="D108" s="86"/>
      <c r="E108" s="86" t="s">
        <v>103</v>
      </c>
      <c r="F108" s="86"/>
      <c r="G108" s="86" t="s">
        <v>62</v>
      </c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4" t="s">
        <v>147</v>
      </c>
      <c r="T108" s="83"/>
      <c r="U108" s="83"/>
      <c r="V108" s="83"/>
      <c r="W108" s="83"/>
      <c r="X108" s="83"/>
      <c r="Y108" s="83"/>
      <c r="Z108" s="83"/>
      <c r="AA108" s="86" t="s">
        <v>53</v>
      </c>
      <c r="AB108" s="87"/>
      <c r="AC108" s="87"/>
      <c r="AD108" s="87"/>
      <c r="AE108" s="87"/>
      <c r="AF108" s="86" t="s">
        <v>57</v>
      </c>
      <c r="AG108" s="87"/>
      <c r="AH108" s="87"/>
      <c r="AI108" s="92" t="s">
        <v>58</v>
      </c>
      <c r="AJ108" s="93" t="s">
        <v>59</v>
      </c>
      <c r="AK108" s="87"/>
      <c r="AL108" s="87"/>
      <c r="AM108" s="87"/>
      <c r="AN108" s="87"/>
      <c r="AO108" s="87"/>
      <c r="AP108" s="90">
        <v>550607000</v>
      </c>
      <c r="AQ108" s="90">
        <v>0</v>
      </c>
      <c r="AR108" s="90">
        <v>550607000</v>
      </c>
      <c r="AS108" s="91">
        <v>0</v>
      </c>
      <c r="AT108" s="90">
        <v>0</v>
      </c>
      <c r="AU108" s="90">
        <v>0</v>
      </c>
      <c r="AV108" s="91">
        <v>0</v>
      </c>
      <c r="AW108" s="90">
        <v>0</v>
      </c>
      <c r="AX108" s="91">
        <v>0</v>
      </c>
      <c r="AY108" s="91">
        <v>0</v>
      </c>
      <c r="AZ108" s="91">
        <v>0</v>
      </c>
      <c r="BA108" s="91">
        <v>0</v>
      </c>
      <c r="BB108" s="91">
        <v>0</v>
      </c>
      <c r="BC108" s="98">
        <f t="shared" si="17"/>
        <v>0</v>
      </c>
      <c r="BD108" s="98">
        <f t="shared" si="18"/>
        <v>0</v>
      </c>
    </row>
    <row r="109" spans="1:56" s="65" customFormat="1" ht="33" customHeight="1" x14ac:dyDescent="0.2">
      <c r="A109" s="85" t="s">
        <v>26</v>
      </c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2" t="s">
        <v>148</v>
      </c>
      <c r="T109" s="83"/>
      <c r="U109" s="83"/>
      <c r="V109" s="83"/>
      <c r="W109" s="83"/>
      <c r="X109" s="83"/>
      <c r="Y109" s="83"/>
      <c r="Z109" s="83"/>
      <c r="AA109" s="85" t="s">
        <v>53</v>
      </c>
      <c r="AB109" s="87"/>
      <c r="AC109" s="87"/>
      <c r="AD109" s="87"/>
      <c r="AE109" s="87"/>
      <c r="AF109" s="85" t="s">
        <v>54</v>
      </c>
      <c r="AG109" s="87"/>
      <c r="AH109" s="87"/>
      <c r="AI109" s="88" t="s">
        <v>55</v>
      </c>
      <c r="AJ109" s="89" t="s">
        <v>56</v>
      </c>
      <c r="AK109" s="87"/>
      <c r="AL109" s="87"/>
      <c r="AM109" s="87"/>
      <c r="AN109" s="87"/>
      <c r="AO109" s="87"/>
      <c r="AP109" s="90">
        <v>12496207870</v>
      </c>
      <c r="AQ109" s="90">
        <v>11455623614</v>
      </c>
      <c r="AR109" s="90">
        <v>1040584256</v>
      </c>
      <c r="AS109" s="91">
        <v>0</v>
      </c>
      <c r="AT109" s="90">
        <v>9513096616</v>
      </c>
      <c r="AU109" s="90">
        <v>1942526998</v>
      </c>
      <c r="AV109" s="90">
        <v>4205837328.0900002</v>
      </c>
      <c r="AW109" s="90">
        <v>5307259287.9099998</v>
      </c>
      <c r="AX109" s="90">
        <v>4205837328.0900002</v>
      </c>
      <c r="AY109" s="91">
        <v>0</v>
      </c>
      <c r="AZ109" s="90">
        <v>4205837328.0900002</v>
      </c>
      <c r="BA109" s="91">
        <v>0</v>
      </c>
      <c r="BB109" s="90">
        <v>0</v>
      </c>
      <c r="BC109" s="98">
        <f t="shared" si="17"/>
        <v>0.76127867869726784</v>
      </c>
      <c r="BD109" s="98">
        <f t="shared" si="18"/>
        <v>0.33656909134706958</v>
      </c>
    </row>
    <row r="110" spans="1:56" s="65" customFormat="1" ht="33" customHeight="1" x14ac:dyDescent="0.2">
      <c r="A110" s="85" t="s">
        <v>26</v>
      </c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2" t="s">
        <v>148</v>
      </c>
      <c r="T110" s="83"/>
      <c r="U110" s="83"/>
      <c r="V110" s="83"/>
      <c r="W110" s="83"/>
      <c r="X110" s="83"/>
      <c r="Y110" s="83"/>
      <c r="Z110" s="83"/>
      <c r="AA110" s="85" t="s">
        <v>53</v>
      </c>
      <c r="AB110" s="87"/>
      <c r="AC110" s="87"/>
      <c r="AD110" s="87"/>
      <c r="AE110" s="87"/>
      <c r="AF110" s="85" t="s">
        <v>54</v>
      </c>
      <c r="AG110" s="87"/>
      <c r="AH110" s="87"/>
      <c r="AI110" s="88" t="s">
        <v>58</v>
      </c>
      <c r="AJ110" s="89" t="s">
        <v>59</v>
      </c>
      <c r="AK110" s="87"/>
      <c r="AL110" s="87"/>
      <c r="AM110" s="87"/>
      <c r="AN110" s="87"/>
      <c r="AO110" s="87"/>
      <c r="AP110" s="91">
        <v>18477957624</v>
      </c>
      <c r="AQ110" s="91">
        <v>17686783455.43</v>
      </c>
      <c r="AR110" s="91">
        <v>791174168.57000005</v>
      </c>
      <c r="AS110" s="91">
        <v>0</v>
      </c>
      <c r="AT110" s="91">
        <v>17038958762.43</v>
      </c>
      <c r="AU110" s="91">
        <v>647824693</v>
      </c>
      <c r="AV110" s="91">
        <v>11631119466.43</v>
      </c>
      <c r="AW110" s="91">
        <v>5407839296</v>
      </c>
      <c r="AX110" s="91">
        <v>11628122860.43</v>
      </c>
      <c r="AY110" s="91">
        <v>2996606</v>
      </c>
      <c r="AZ110" s="91">
        <v>11628122860.43</v>
      </c>
      <c r="BA110" s="91">
        <v>0</v>
      </c>
      <c r="BB110" s="91">
        <v>33752544</v>
      </c>
      <c r="BC110" s="98">
        <f t="shared" si="17"/>
        <v>0.92212348946503897</v>
      </c>
      <c r="BD110" s="98">
        <f t="shared" si="18"/>
        <v>0.62945914819736248</v>
      </c>
    </row>
    <row r="111" spans="1:56" s="65" customFormat="1" ht="33" customHeight="1" x14ac:dyDescent="0.2">
      <c r="A111" s="85" t="s">
        <v>26</v>
      </c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2" t="s">
        <v>148</v>
      </c>
      <c r="T111" s="83"/>
      <c r="U111" s="83"/>
      <c r="V111" s="83"/>
      <c r="W111" s="83"/>
      <c r="X111" s="83"/>
      <c r="Y111" s="83"/>
      <c r="Z111" s="83"/>
      <c r="AA111" s="85" t="s">
        <v>53</v>
      </c>
      <c r="AB111" s="87"/>
      <c r="AC111" s="87"/>
      <c r="AD111" s="87"/>
      <c r="AE111" s="87"/>
      <c r="AF111" s="85" t="s">
        <v>54</v>
      </c>
      <c r="AG111" s="87"/>
      <c r="AH111" s="87"/>
      <c r="AI111" s="88" t="s">
        <v>149</v>
      </c>
      <c r="AJ111" s="89" t="s">
        <v>150</v>
      </c>
      <c r="AK111" s="87"/>
      <c r="AL111" s="87"/>
      <c r="AM111" s="87"/>
      <c r="AN111" s="87"/>
      <c r="AO111" s="87"/>
      <c r="AP111" s="91">
        <v>0</v>
      </c>
      <c r="AQ111" s="91">
        <v>0</v>
      </c>
      <c r="AR111" s="91">
        <v>0</v>
      </c>
      <c r="AS111" s="91">
        <v>0</v>
      </c>
      <c r="AT111" s="91">
        <v>0</v>
      </c>
      <c r="AU111" s="91">
        <v>0</v>
      </c>
      <c r="AV111" s="91">
        <v>0</v>
      </c>
      <c r="AW111" s="91">
        <v>0</v>
      </c>
      <c r="AX111" s="91">
        <v>0</v>
      </c>
      <c r="AY111" s="91">
        <v>0</v>
      </c>
      <c r="AZ111" s="91">
        <v>0</v>
      </c>
      <c r="BA111" s="91">
        <v>0</v>
      </c>
      <c r="BB111" s="91">
        <v>0</v>
      </c>
      <c r="BC111" s="98">
        <f t="shared" si="17"/>
        <v>0</v>
      </c>
      <c r="BD111" s="98">
        <f t="shared" si="18"/>
        <v>0</v>
      </c>
    </row>
    <row r="112" spans="1:56" s="65" customFormat="1" ht="33" customHeight="1" x14ac:dyDescent="0.2">
      <c r="A112" s="85" t="s">
        <v>26</v>
      </c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2" t="s">
        <v>148</v>
      </c>
      <c r="T112" s="83"/>
      <c r="U112" s="83"/>
      <c r="V112" s="83"/>
      <c r="W112" s="83"/>
      <c r="X112" s="83"/>
      <c r="Y112" s="83"/>
      <c r="Z112" s="83"/>
      <c r="AA112" s="85" t="s">
        <v>53</v>
      </c>
      <c r="AB112" s="87"/>
      <c r="AC112" s="87"/>
      <c r="AD112" s="87"/>
      <c r="AE112" s="87"/>
      <c r="AF112" s="85" t="s">
        <v>54</v>
      </c>
      <c r="AG112" s="87"/>
      <c r="AH112" s="87"/>
      <c r="AI112" s="88" t="s">
        <v>151</v>
      </c>
      <c r="AJ112" s="89" t="s">
        <v>152</v>
      </c>
      <c r="AK112" s="87"/>
      <c r="AL112" s="87"/>
      <c r="AM112" s="87"/>
      <c r="AN112" s="87"/>
      <c r="AO112" s="87"/>
      <c r="AP112" s="90">
        <v>0</v>
      </c>
      <c r="AQ112" s="90">
        <v>0</v>
      </c>
      <c r="AR112" s="91">
        <v>0</v>
      </c>
      <c r="AS112" s="91">
        <v>0</v>
      </c>
      <c r="AT112" s="90">
        <v>0</v>
      </c>
      <c r="AU112" s="91">
        <v>0</v>
      </c>
      <c r="AV112" s="90">
        <v>0</v>
      </c>
      <c r="AW112" s="90">
        <v>0</v>
      </c>
      <c r="AX112" s="90">
        <v>0</v>
      </c>
      <c r="AY112" s="90">
        <v>0</v>
      </c>
      <c r="AZ112" s="90">
        <v>0</v>
      </c>
      <c r="BA112" s="91">
        <v>0</v>
      </c>
      <c r="BB112" s="91">
        <v>0</v>
      </c>
      <c r="BC112" s="98">
        <f t="shared" si="17"/>
        <v>0</v>
      </c>
      <c r="BD112" s="98">
        <f t="shared" si="18"/>
        <v>0</v>
      </c>
    </row>
    <row r="113" spans="1:56" s="65" customFormat="1" ht="33" customHeight="1" x14ac:dyDescent="0.2">
      <c r="A113" s="85" t="s">
        <v>26</v>
      </c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2" t="s">
        <v>148</v>
      </c>
      <c r="T113" s="83"/>
      <c r="U113" s="83"/>
      <c r="V113" s="83"/>
      <c r="W113" s="83"/>
      <c r="X113" s="83"/>
      <c r="Y113" s="83"/>
      <c r="Z113" s="83"/>
      <c r="AA113" s="85" t="s">
        <v>53</v>
      </c>
      <c r="AB113" s="87"/>
      <c r="AC113" s="87"/>
      <c r="AD113" s="87"/>
      <c r="AE113" s="87"/>
      <c r="AF113" s="85" t="s">
        <v>54</v>
      </c>
      <c r="AG113" s="87"/>
      <c r="AH113" s="87"/>
      <c r="AI113" s="88" t="s">
        <v>153</v>
      </c>
      <c r="AJ113" s="89" t="s">
        <v>154</v>
      </c>
      <c r="AK113" s="87"/>
      <c r="AL113" s="87"/>
      <c r="AM113" s="87"/>
      <c r="AN113" s="87"/>
      <c r="AO113" s="87"/>
      <c r="AP113" s="90">
        <v>383654459</v>
      </c>
      <c r="AQ113" s="90">
        <v>383654459</v>
      </c>
      <c r="AR113" s="90">
        <v>0</v>
      </c>
      <c r="AS113" s="91">
        <v>0</v>
      </c>
      <c r="AT113" s="90">
        <v>383654459</v>
      </c>
      <c r="AU113" s="90">
        <v>0</v>
      </c>
      <c r="AV113" s="91">
        <v>380901126</v>
      </c>
      <c r="AW113" s="90">
        <v>2753333</v>
      </c>
      <c r="AX113" s="91">
        <v>380901126</v>
      </c>
      <c r="AY113" s="91">
        <v>0</v>
      </c>
      <c r="AZ113" s="91">
        <v>380901126</v>
      </c>
      <c r="BA113" s="91">
        <v>0</v>
      </c>
      <c r="BB113" s="91">
        <v>0</v>
      </c>
      <c r="BC113" s="98">
        <f t="shared" si="17"/>
        <v>1</v>
      </c>
      <c r="BD113" s="98">
        <f t="shared" si="18"/>
        <v>0.9928234041455517</v>
      </c>
    </row>
    <row r="114" spans="1:56" s="65" customFormat="1" ht="33" customHeight="1" x14ac:dyDescent="0.2">
      <c r="A114" s="85" t="s">
        <v>26</v>
      </c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2" t="s">
        <v>148</v>
      </c>
      <c r="T114" s="83"/>
      <c r="U114" s="83"/>
      <c r="V114" s="83"/>
      <c r="W114" s="83"/>
      <c r="X114" s="83"/>
      <c r="Y114" s="83"/>
      <c r="Z114" s="83"/>
      <c r="AA114" s="85" t="s">
        <v>53</v>
      </c>
      <c r="AB114" s="87"/>
      <c r="AC114" s="87"/>
      <c r="AD114" s="87"/>
      <c r="AE114" s="87"/>
      <c r="AF114" s="85" t="s">
        <v>57</v>
      </c>
      <c r="AG114" s="87"/>
      <c r="AH114" s="87"/>
      <c r="AI114" s="88" t="s">
        <v>153</v>
      </c>
      <c r="AJ114" s="89" t="s">
        <v>154</v>
      </c>
      <c r="AK114" s="87"/>
      <c r="AL114" s="87"/>
      <c r="AM114" s="87"/>
      <c r="AN114" s="87"/>
      <c r="AO114" s="87"/>
      <c r="AP114" s="90">
        <v>2181671363</v>
      </c>
      <c r="AQ114" s="90">
        <v>1850871363</v>
      </c>
      <c r="AR114" s="90">
        <v>330800000</v>
      </c>
      <c r="AS114" s="91">
        <v>0</v>
      </c>
      <c r="AT114" s="90">
        <v>719025822</v>
      </c>
      <c r="AU114" s="90">
        <v>1131845541</v>
      </c>
      <c r="AV114" s="90">
        <v>0</v>
      </c>
      <c r="AW114" s="90">
        <v>719025822</v>
      </c>
      <c r="AX114" s="90">
        <v>0</v>
      </c>
      <c r="AY114" s="91">
        <v>0</v>
      </c>
      <c r="AZ114" s="90">
        <v>0</v>
      </c>
      <c r="BA114" s="91">
        <v>0</v>
      </c>
      <c r="BB114" s="90">
        <v>0</v>
      </c>
      <c r="BC114" s="98">
        <f t="shared" si="17"/>
        <v>0.32957567954289546</v>
      </c>
      <c r="BD114" s="98">
        <f t="shared" si="18"/>
        <v>0</v>
      </c>
    </row>
    <row r="115" spans="1:56" s="65" customFormat="1" ht="33" customHeight="1" x14ac:dyDescent="0.2">
      <c r="A115" s="85" t="s">
        <v>26</v>
      </c>
      <c r="B115" s="85"/>
      <c r="C115" s="85" t="s">
        <v>155</v>
      </c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2" t="s">
        <v>156</v>
      </c>
      <c r="T115" s="83"/>
      <c r="U115" s="83"/>
      <c r="V115" s="83"/>
      <c r="W115" s="83"/>
      <c r="X115" s="83"/>
      <c r="Y115" s="83"/>
      <c r="Z115" s="83"/>
      <c r="AA115" s="85" t="s">
        <v>53</v>
      </c>
      <c r="AB115" s="87"/>
      <c r="AC115" s="87"/>
      <c r="AD115" s="87"/>
      <c r="AE115" s="87"/>
      <c r="AF115" s="85" t="s">
        <v>54</v>
      </c>
      <c r="AG115" s="87"/>
      <c r="AH115" s="87"/>
      <c r="AI115" s="88" t="s">
        <v>58</v>
      </c>
      <c r="AJ115" s="89" t="s">
        <v>59</v>
      </c>
      <c r="AK115" s="87"/>
      <c r="AL115" s="87"/>
      <c r="AM115" s="87"/>
      <c r="AN115" s="87"/>
      <c r="AO115" s="87"/>
      <c r="AP115" s="90">
        <v>17477957624</v>
      </c>
      <c r="AQ115" s="90">
        <v>16726058294</v>
      </c>
      <c r="AR115" s="91">
        <v>751899330</v>
      </c>
      <c r="AS115" s="91">
        <v>0</v>
      </c>
      <c r="AT115" s="90">
        <v>16078234143</v>
      </c>
      <c r="AU115" s="91">
        <v>647824151</v>
      </c>
      <c r="AV115" s="90">
        <v>10996670367</v>
      </c>
      <c r="AW115" s="90">
        <v>5081563776</v>
      </c>
      <c r="AX115" s="90">
        <v>10993673761</v>
      </c>
      <c r="AY115" s="90">
        <v>2996606</v>
      </c>
      <c r="AZ115" s="90">
        <v>10993673761</v>
      </c>
      <c r="BA115" s="91">
        <v>0</v>
      </c>
      <c r="BB115" s="91">
        <v>33752544</v>
      </c>
      <c r="BC115" s="98">
        <f t="shared" si="17"/>
        <v>0.91991492878561743</v>
      </c>
      <c r="BD115" s="98">
        <f t="shared" si="18"/>
        <v>0.62917364852171476</v>
      </c>
    </row>
    <row r="116" spans="1:56" s="65" customFormat="1" ht="33" customHeight="1" x14ac:dyDescent="0.2">
      <c r="A116" s="85" t="s">
        <v>26</v>
      </c>
      <c r="B116" s="85"/>
      <c r="C116" s="85" t="s">
        <v>155</v>
      </c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2" t="s">
        <v>156</v>
      </c>
      <c r="T116" s="83"/>
      <c r="U116" s="83"/>
      <c r="V116" s="83"/>
      <c r="W116" s="83"/>
      <c r="X116" s="83"/>
      <c r="Y116" s="83"/>
      <c r="Z116" s="83"/>
      <c r="AA116" s="85" t="s">
        <v>53</v>
      </c>
      <c r="AB116" s="87"/>
      <c r="AC116" s="87"/>
      <c r="AD116" s="87"/>
      <c r="AE116" s="87"/>
      <c r="AF116" s="85" t="s">
        <v>54</v>
      </c>
      <c r="AG116" s="87"/>
      <c r="AH116" s="87"/>
      <c r="AI116" s="88" t="s">
        <v>153</v>
      </c>
      <c r="AJ116" s="89" t="s">
        <v>154</v>
      </c>
      <c r="AK116" s="87"/>
      <c r="AL116" s="87"/>
      <c r="AM116" s="87"/>
      <c r="AN116" s="87"/>
      <c r="AO116" s="87"/>
      <c r="AP116" s="90">
        <v>383654459</v>
      </c>
      <c r="AQ116" s="90">
        <v>383654459</v>
      </c>
      <c r="AR116" s="90">
        <v>0</v>
      </c>
      <c r="AS116" s="91">
        <v>0</v>
      </c>
      <c r="AT116" s="90">
        <v>383654459</v>
      </c>
      <c r="AU116" s="90">
        <v>0</v>
      </c>
      <c r="AV116" s="91">
        <v>380901126</v>
      </c>
      <c r="AW116" s="90">
        <v>2753333</v>
      </c>
      <c r="AX116" s="91">
        <v>380901126</v>
      </c>
      <c r="AY116" s="91">
        <v>0</v>
      </c>
      <c r="AZ116" s="91">
        <v>380901126</v>
      </c>
      <c r="BA116" s="91">
        <v>0</v>
      </c>
      <c r="BB116" s="91">
        <v>0</v>
      </c>
      <c r="BC116" s="98">
        <f t="shared" si="17"/>
        <v>1</v>
      </c>
      <c r="BD116" s="98">
        <f t="shared" si="18"/>
        <v>0.9928234041455517</v>
      </c>
    </row>
    <row r="117" spans="1:56" s="65" customFormat="1" ht="33" customHeight="1" x14ac:dyDescent="0.2">
      <c r="A117" s="85" t="s">
        <v>26</v>
      </c>
      <c r="B117" s="85"/>
      <c r="C117" s="85" t="s">
        <v>155</v>
      </c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2" t="s">
        <v>156</v>
      </c>
      <c r="T117" s="83"/>
      <c r="U117" s="83"/>
      <c r="V117" s="83"/>
      <c r="W117" s="83"/>
      <c r="X117" s="83"/>
      <c r="Y117" s="83"/>
      <c r="Z117" s="83"/>
      <c r="AA117" s="85" t="s">
        <v>53</v>
      </c>
      <c r="AB117" s="87"/>
      <c r="AC117" s="87"/>
      <c r="AD117" s="87"/>
      <c r="AE117" s="87"/>
      <c r="AF117" s="85" t="s">
        <v>57</v>
      </c>
      <c r="AG117" s="87"/>
      <c r="AH117" s="87"/>
      <c r="AI117" s="88" t="s">
        <v>153</v>
      </c>
      <c r="AJ117" s="89" t="s">
        <v>154</v>
      </c>
      <c r="AK117" s="87"/>
      <c r="AL117" s="87"/>
      <c r="AM117" s="87"/>
      <c r="AN117" s="87"/>
      <c r="AO117" s="87"/>
      <c r="AP117" s="90">
        <v>2181671363</v>
      </c>
      <c r="AQ117" s="90">
        <v>1850871363</v>
      </c>
      <c r="AR117" s="90">
        <v>330800000</v>
      </c>
      <c r="AS117" s="91">
        <v>0</v>
      </c>
      <c r="AT117" s="90">
        <v>719025822</v>
      </c>
      <c r="AU117" s="90">
        <v>1131845541</v>
      </c>
      <c r="AV117" s="90">
        <v>0</v>
      </c>
      <c r="AW117" s="90">
        <v>719025822</v>
      </c>
      <c r="AX117" s="90">
        <v>0</v>
      </c>
      <c r="AY117" s="91">
        <v>0</v>
      </c>
      <c r="AZ117" s="90">
        <v>0</v>
      </c>
      <c r="BA117" s="91">
        <v>0</v>
      </c>
      <c r="BB117" s="90">
        <v>0</v>
      </c>
      <c r="BC117" s="98">
        <f t="shared" si="17"/>
        <v>0.32957567954289546</v>
      </c>
      <c r="BD117" s="98">
        <f t="shared" si="18"/>
        <v>0</v>
      </c>
    </row>
    <row r="118" spans="1:56" s="65" customFormat="1" ht="33" customHeight="1" x14ac:dyDescent="0.2">
      <c r="A118" s="85" t="s">
        <v>26</v>
      </c>
      <c r="B118" s="85"/>
      <c r="C118" s="85" t="s">
        <v>155</v>
      </c>
      <c r="D118" s="85"/>
      <c r="E118" s="85" t="s">
        <v>157</v>
      </c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2" t="s">
        <v>158</v>
      </c>
      <c r="T118" s="83"/>
      <c r="U118" s="83"/>
      <c r="V118" s="83"/>
      <c r="W118" s="83"/>
      <c r="X118" s="83"/>
      <c r="Y118" s="83"/>
      <c r="Z118" s="83"/>
      <c r="AA118" s="85" t="s">
        <v>53</v>
      </c>
      <c r="AB118" s="87"/>
      <c r="AC118" s="87"/>
      <c r="AD118" s="87"/>
      <c r="AE118" s="87"/>
      <c r="AF118" s="85" t="s">
        <v>54</v>
      </c>
      <c r="AG118" s="87"/>
      <c r="AH118" s="87"/>
      <c r="AI118" s="88" t="s">
        <v>58</v>
      </c>
      <c r="AJ118" s="89" t="s">
        <v>59</v>
      </c>
      <c r="AK118" s="87"/>
      <c r="AL118" s="87"/>
      <c r="AM118" s="87"/>
      <c r="AN118" s="87"/>
      <c r="AO118" s="87"/>
      <c r="AP118" s="90">
        <v>17477957624</v>
      </c>
      <c r="AQ118" s="90">
        <v>16726058294</v>
      </c>
      <c r="AR118" s="91">
        <v>751899330</v>
      </c>
      <c r="AS118" s="91">
        <v>0</v>
      </c>
      <c r="AT118" s="90">
        <v>16078234143</v>
      </c>
      <c r="AU118" s="91">
        <v>647824151</v>
      </c>
      <c r="AV118" s="90">
        <v>10996670367</v>
      </c>
      <c r="AW118" s="90">
        <v>5081563776</v>
      </c>
      <c r="AX118" s="90">
        <v>10993673761</v>
      </c>
      <c r="AY118" s="90">
        <v>2996606</v>
      </c>
      <c r="AZ118" s="90">
        <v>10993673761</v>
      </c>
      <c r="BA118" s="91">
        <v>0</v>
      </c>
      <c r="BB118" s="91">
        <v>33752544</v>
      </c>
      <c r="BC118" s="98">
        <f t="shared" si="17"/>
        <v>0.91991492878561743</v>
      </c>
      <c r="BD118" s="98">
        <f t="shared" si="18"/>
        <v>0.62917364852171476</v>
      </c>
    </row>
    <row r="119" spans="1:56" s="65" customFormat="1" ht="33" customHeight="1" x14ac:dyDescent="0.2">
      <c r="A119" s="85" t="s">
        <v>26</v>
      </c>
      <c r="B119" s="85"/>
      <c r="C119" s="85" t="s">
        <v>155</v>
      </c>
      <c r="D119" s="85"/>
      <c r="E119" s="85" t="s">
        <v>157</v>
      </c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2" t="s">
        <v>158</v>
      </c>
      <c r="T119" s="83"/>
      <c r="U119" s="83"/>
      <c r="V119" s="83"/>
      <c r="W119" s="83"/>
      <c r="X119" s="83"/>
      <c r="Y119" s="83"/>
      <c r="Z119" s="83"/>
      <c r="AA119" s="85" t="s">
        <v>53</v>
      </c>
      <c r="AB119" s="87"/>
      <c r="AC119" s="87"/>
      <c r="AD119" s="87"/>
      <c r="AE119" s="87"/>
      <c r="AF119" s="85" t="s">
        <v>54</v>
      </c>
      <c r="AG119" s="87"/>
      <c r="AH119" s="87"/>
      <c r="AI119" s="88" t="s">
        <v>153</v>
      </c>
      <c r="AJ119" s="89" t="s">
        <v>154</v>
      </c>
      <c r="AK119" s="87"/>
      <c r="AL119" s="87"/>
      <c r="AM119" s="87"/>
      <c r="AN119" s="87"/>
      <c r="AO119" s="87"/>
      <c r="AP119" s="90">
        <v>383654459</v>
      </c>
      <c r="AQ119" s="90">
        <v>383654459</v>
      </c>
      <c r="AR119" s="90">
        <v>0</v>
      </c>
      <c r="AS119" s="91">
        <v>0</v>
      </c>
      <c r="AT119" s="90">
        <v>383654459</v>
      </c>
      <c r="AU119" s="90">
        <v>0</v>
      </c>
      <c r="AV119" s="91">
        <v>380901126</v>
      </c>
      <c r="AW119" s="90">
        <v>2753333</v>
      </c>
      <c r="AX119" s="91">
        <v>380901126</v>
      </c>
      <c r="AY119" s="91">
        <v>0</v>
      </c>
      <c r="AZ119" s="91">
        <v>380901126</v>
      </c>
      <c r="BA119" s="91">
        <v>0</v>
      </c>
      <c r="BB119" s="91">
        <v>0</v>
      </c>
      <c r="BC119" s="98">
        <f t="shared" si="17"/>
        <v>1</v>
      </c>
      <c r="BD119" s="98">
        <f t="shared" si="18"/>
        <v>0.9928234041455517</v>
      </c>
    </row>
    <row r="120" spans="1:56" s="65" customFormat="1" ht="33" customHeight="1" x14ac:dyDescent="0.2">
      <c r="A120" s="85" t="s">
        <v>26</v>
      </c>
      <c r="B120" s="85"/>
      <c r="C120" s="85" t="s">
        <v>155</v>
      </c>
      <c r="D120" s="85"/>
      <c r="E120" s="85" t="s">
        <v>157</v>
      </c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2" t="s">
        <v>158</v>
      </c>
      <c r="T120" s="83"/>
      <c r="U120" s="83"/>
      <c r="V120" s="83"/>
      <c r="W120" s="83"/>
      <c r="X120" s="83"/>
      <c r="Y120" s="83"/>
      <c r="Z120" s="83"/>
      <c r="AA120" s="85" t="s">
        <v>53</v>
      </c>
      <c r="AB120" s="87"/>
      <c r="AC120" s="87"/>
      <c r="AD120" s="87"/>
      <c r="AE120" s="87"/>
      <c r="AF120" s="85" t="s">
        <v>57</v>
      </c>
      <c r="AG120" s="87"/>
      <c r="AH120" s="87"/>
      <c r="AI120" s="88" t="s">
        <v>153</v>
      </c>
      <c r="AJ120" s="89" t="s">
        <v>154</v>
      </c>
      <c r="AK120" s="87"/>
      <c r="AL120" s="87"/>
      <c r="AM120" s="87"/>
      <c r="AN120" s="87"/>
      <c r="AO120" s="87"/>
      <c r="AP120" s="90">
        <v>2181671363</v>
      </c>
      <c r="AQ120" s="90">
        <v>1850871363</v>
      </c>
      <c r="AR120" s="90">
        <v>330800000</v>
      </c>
      <c r="AS120" s="91">
        <v>0</v>
      </c>
      <c r="AT120" s="90">
        <v>719025822</v>
      </c>
      <c r="AU120" s="90">
        <v>1131845541</v>
      </c>
      <c r="AV120" s="90">
        <v>0</v>
      </c>
      <c r="AW120" s="90">
        <v>719025822</v>
      </c>
      <c r="AX120" s="90">
        <v>0</v>
      </c>
      <c r="AY120" s="91">
        <v>0</v>
      </c>
      <c r="AZ120" s="90">
        <v>0</v>
      </c>
      <c r="BA120" s="91">
        <v>0</v>
      </c>
      <c r="BB120" s="90">
        <v>0</v>
      </c>
      <c r="BC120" s="98">
        <f t="shared" si="17"/>
        <v>0.32957567954289546</v>
      </c>
      <c r="BD120" s="98">
        <f t="shared" si="18"/>
        <v>0</v>
      </c>
    </row>
    <row r="121" spans="1:56" s="65" customFormat="1" ht="33" customHeight="1" x14ac:dyDescent="0.2">
      <c r="A121" s="86" t="s">
        <v>26</v>
      </c>
      <c r="B121" s="86"/>
      <c r="C121" s="86" t="s">
        <v>155</v>
      </c>
      <c r="D121" s="86"/>
      <c r="E121" s="86" t="s">
        <v>157</v>
      </c>
      <c r="F121" s="86"/>
      <c r="G121" s="86" t="s">
        <v>60</v>
      </c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4" t="s">
        <v>159</v>
      </c>
      <c r="T121" s="83"/>
      <c r="U121" s="83"/>
      <c r="V121" s="83"/>
      <c r="W121" s="83"/>
      <c r="X121" s="83"/>
      <c r="Y121" s="83"/>
      <c r="Z121" s="83"/>
      <c r="AA121" s="86" t="s">
        <v>53</v>
      </c>
      <c r="AB121" s="87"/>
      <c r="AC121" s="87"/>
      <c r="AD121" s="87"/>
      <c r="AE121" s="87"/>
      <c r="AF121" s="86" t="s">
        <v>54</v>
      </c>
      <c r="AG121" s="87"/>
      <c r="AH121" s="87"/>
      <c r="AI121" s="92" t="s">
        <v>58</v>
      </c>
      <c r="AJ121" s="93" t="s">
        <v>59</v>
      </c>
      <c r="AK121" s="87"/>
      <c r="AL121" s="87"/>
      <c r="AM121" s="87"/>
      <c r="AN121" s="87"/>
      <c r="AO121" s="87"/>
      <c r="AP121" s="90">
        <v>17477957624</v>
      </c>
      <c r="AQ121" s="90">
        <v>16726058294</v>
      </c>
      <c r="AR121" s="90">
        <v>751899330</v>
      </c>
      <c r="AS121" s="91">
        <v>0</v>
      </c>
      <c r="AT121" s="90">
        <v>16078234143</v>
      </c>
      <c r="AU121" s="90">
        <v>647824151</v>
      </c>
      <c r="AV121" s="90">
        <v>10996670367</v>
      </c>
      <c r="AW121" s="90">
        <v>5081563776</v>
      </c>
      <c r="AX121" s="90">
        <v>10993673761</v>
      </c>
      <c r="AY121" s="91">
        <v>2996606</v>
      </c>
      <c r="AZ121" s="90">
        <v>10993673761</v>
      </c>
      <c r="BA121" s="91">
        <v>0</v>
      </c>
      <c r="BB121" s="90">
        <v>33752544</v>
      </c>
      <c r="BC121" s="98">
        <f t="shared" si="17"/>
        <v>0.91991492878561743</v>
      </c>
      <c r="BD121" s="98">
        <f t="shared" si="18"/>
        <v>0.62917364852171476</v>
      </c>
    </row>
    <row r="122" spans="1:56" s="65" customFormat="1" ht="33" customHeight="1" x14ac:dyDescent="0.2">
      <c r="A122" s="85" t="s">
        <v>26</v>
      </c>
      <c r="B122" s="85"/>
      <c r="C122" s="85" t="s">
        <v>155</v>
      </c>
      <c r="D122" s="85"/>
      <c r="E122" s="85" t="s">
        <v>157</v>
      </c>
      <c r="F122" s="85"/>
      <c r="G122" s="85" t="s">
        <v>60</v>
      </c>
      <c r="H122" s="85"/>
      <c r="I122" s="85" t="s">
        <v>160</v>
      </c>
      <c r="J122" s="85"/>
      <c r="K122" s="85"/>
      <c r="L122" s="85"/>
      <c r="M122" s="85"/>
      <c r="N122" s="85"/>
      <c r="O122" s="85"/>
      <c r="P122" s="85"/>
      <c r="Q122" s="85"/>
      <c r="R122" s="85"/>
      <c r="S122" s="82" t="s">
        <v>161</v>
      </c>
      <c r="T122" s="83"/>
      <c r="U122" s="83"/>
      <c r="V122" s="83"/>
      <c r="W122" s="83"/>
      <c r="X122" s="83"/>
      <c r="Y122" s="83"/>
      <c r="Z122" s="83"/>
      <c r="AA122" s="85" t="s">
        <v>53</v>
      </c>
      <c r="AB122" s="87"/>
      <c r="AC122" s="87"/>
      <c r="AD122" s="87"/>
      <c r="AE122" s="87"/>
      <c r="AF122" s="85" t="s">
        <v>54</v>
      </c>
      <c r="AG122" s="87"/>
      <c r="AH122" s="87"/>
      <c r="AI122" s="88" t="s">
        <v>58</v>
      </c>
      <c r="AJ122" s="89" t="s">
        <v>59</v>
      </c>
      <c r="AK122" s="87"/>
      <c r="AL122" s="87"/>
      <c r="AM122" s="87"/>
      <c r="AN122" s="87"/>
      <c r="AO122" s="87"/>
      <c r="AP122" s="90">
        <v>17477957624</v>
      </c>
      <c r="AQ122" s="90">
        <v>16726058294</v>
      </c>
      <c r="AR122" s="90">
        <v>751899330</v>
      </c>
      <c r="AS122" s="91">
        <v>0</v>
      </c>
      <c r="AT122" s="90">
        <v>16078234143</v>
      </c>
      <c r="AU122" s="90">
        <v>647824151</v>
      </c>
      <c r="AV122" s="90">
        <v>10996670367</v>
      </c>
      <c r="AW122" s="90">
        <v>5081563776</v>
      </c>
      <c r="AX122" s="90">
        <v>10993673761</v>
      </c>
      <c r="AY122" s="91">
        <v>2996606</v>
      </c>
      <c r="AZ122" s="90">
        <v>10993673761</v>
      </c>
      <c r="BA122" s="91">
        <v>0</v>
      </c>
      <c r="BB122" s="90">
        <v>33752544</v>
      </c>
      <c r="BC122" s="98">
        <f t="shared" si="17"/>
        <v>0.91991492878561743</v>
      </c>
      <c r="BD122" s="98">
        <f t="shared" si="18"/>
        <v>0.62917364852171476</v>
      </c>
    </row>
    <row r="123" spans="1:56" s="65" customFormat="1" ht="33" customHeight="1" x14ac:dyDescent="0.2">
      <c r="A123" s="85" t="s">
        <v>26</v>
      </c>
      <c r="B123" s="85"/>
      <c r="C123" s="85" t="s">
        <v>155</v>
      </c>
      <c r="D123" s="85"/>
      <c r="E123" s="85" t="s">
        <v>157</v>
      </c>
      <c r="F123" s="85"/>
      <c r="G123" s="85" t="s">
        <v>60</v>
      </c>
      <c r="H123" s="85"/>
      <c r="I123" s="85" t="s">
        <v>160</v>
      </c>
      <c r="J123" s="85"/>
      <c r="K123" s="85"/>
      <c r="L123" s="85" t="s">
        <v>162</v>
      </c>
      <c r="M123" s="85"/>
      <c r="N123" s="85"/>
      <c r="O123" s="85"/>
      <c r="P123" s="85"/>
      <c r="Q123" s="85"/>
      <c r="R123" s="85"/>
      <c r="S123" s="82" t="s">
        <v>163</v>
      </c>
      <c r="T123" s="83"/>
      <c r="U123" s="83"/>
      <c r="V123" s="83"/>
      <c r="W123" s="83"/>
      <c r="X123" s="83"/>
      <c r="Y123" s="83"/>
      <c r="Z123" s="83"/>
      <c r="AA123" s="85" t="s">
        <v>53</v>
      </c>
      <c r="AB123" s="87"/>
      <c r="AC123" s="87"/>
      <c r="AD123" s="87"/>
      <c r="AE123" s="87"/>
      <c r="AF123" s="85" t="s">
        <v>54</v>
      </c>
      <c r="AG123" s="87"/>
      <c r="AH123" s="87"/>
      <c r="AI123" s="88" t="s">
        <v>58</v>
      </c>
      <c r="AJ123" s="89" t="s">
        <v>59</v>
      </c>
      <c r="AK123" s="87"/>
      <c r="AL123" s="87"/>
      <c r="AM123" s="87"/>
      <c r="AN123" s="87"/>
      <c r="AO123" s="87"/>
      <c r="AP123" s="90">
        <v>1842988983</v>
      </c>
      <c r="AQ123" s="90">
        <v>1526978731</v>
      </c>
      <c r="AR123" s="90">
        <v>316010252</v>
      </c>
      <c r="AS123" s="91">
        <v>0</v>
      </c>
      <c r="AT123" s="90">
        <v>1505578217</v>
      </c>
      <c r="AU123" s="90">
        <v>21400514</v>
      </c>
      <c r="AV123" s="90">
        <v>1299190600</v>
      </c>
      <c r="AW123" s="90">
        <v>206387617</v>
      </c>
      <c r="AX123" s="90">
        <v>1298641504</v>
      </c>
      <c r="AY123" s="91">
        <v>549096</v>
      </c>
      <c r="AZ123" s="90">
        <v>1298641504</v>
      </c>
      <c r="BA123" s="91">
        <v>0</v>
      </c>
      <c r="BB123" s="90">
        <v>15701415</v>
      </c>
      <c r="BC123" s="98">
        <f t="shared" si="17"/>
        <v>0.81692198428079266</v>
      </c>
      <c r="BD123" s="98">
        <f t="shared" si="18"/>
        <v>0.70493671529451563</v>
      </c>
    </row>
    <row r="124" spans="1:56" s="65" customFormat="1" ht="33" customHeight="1" x14ac:dyDescent="0.2">
      <c r="A124" s="85" t="s">
        <v>26</v>
      </c>
      <c r="B124" s="85"/>
      <c r="C124" s="85" t="s">
        <v>155</v>
      </c>
      <c r="D124" s="85"/>
      <c r="E124" s="85" t="s">
        <v>157</v>
      </c>
      <c r="F124" s="85"/>
      <c r="G124" s="85" t="s">
        <v>60</v>
      </c>
      <c r="H124" s="85"/>
      <c r="I124" s="85" t="s">
        <v>160</v>
      </c>
      <c r="J124" s="85"/>
      <c r="K124" s="85"/>
      <c r="L124" s="85" t="s">
        <v>164</v>
      </c>
      <c r="M124" s="85"/>
      <c r="N124" s="85"/>
      <c r="O124" s="85"/>
      <c r="P124" s="85"/>
      <c r="Q124" s="85"/>
      <c r="R124" s="85"/>
      <c r="S124" s="82" t="s">
        <v>165</v>
      </c>
      <c r="T124" s="83"/>
      <c r="U124" s="83"/>
      <c r="V124" s="83"/>
      <c r="W124" s="83"/>
      <c r="X124" s="83"/>
      <c r="Y124" s="83"/>
      <c r="Z124" s="83"/>
      <c r="AA124" s="85" t="s">
        <v>53</v>
      </c>
      <c r="AB124" s="87"/>
      <c r="AC124" s="87"/>
      <c r="AD124" s="87"/>
      <c r="AE124" s="87"/>
      <c r="AF124" s="85" t="s">
        <v>54</v>
      </c>
      <c r="AG124" s="87"/>
      <c r="AH124" s="87"/>
      <c r="AI124" s="88" t="s">
        <v>58</v>
      </c>
      <c r="AJ124" s="89" t="s">
        <v>59</v>
      </c>
      <c r="AK124" s="87"/>
      <c r="AL124" s="87"/>
      <c r="AM124" s="87"/>
      <c r="AN124" s="87"/>
      <c r="AO124" s="87"/>
      <c r="AP124" s="90">
        <v>9697118135</v>
      </c>
      <c r="AQ124" s="90">
        <v>9648119623</v>
      </c>
      <c r="AR124" s="90">
        <v>48998512</v>
      </c>
      <c r="AS124" s="91">
        <v>0</v>
      </c>
      <c r="AT124" s="90">
        <v>9174979669</v>
      </c>
      <c r="AU124" s="90">
        <v>473139954</v>
      </c>
      <c r="AV124" s="90">
        <v>7313772011</v>
      </c>
      <c r="AW124" s="90">
        <v>1861207658</v>
      </c>
      <c r="AX124" s="90">
        <v>7311404501</v>
      </c>
      <c r="AY124" s="91">
        <v>2367510</v>
      </c>
      <c r="AZ124" s="90">
        <v>7311404501</v>
      </c>
      <c r="BA124" s="91">
        <v>0</v>
      </c>
      <c r="BB124" s="91">
        <v>18051129</v>
      </c>
      <c r="BC124" s="98">
        <f t="shared" si="17"/>
        <v>0.9461552949308274</v>
      </c>
      <c r="BD124" s="98">
        <f t="shared" si="18"/>
        <v>0.75422119326382731</v>
      </c>
    </row>
    <row r="125" spans="1:56" s="65" customFormat="1" ht="33" customHeight="1" x14ac:dyDescent="0.2">
      <c r="A125" s="85" t="s">
        <v>26</v>
      </c>
      <c r="B125" s="85"/>
      <c r="C125" s="85" t="s">
        <v>155</v>
      </c>
      <c r="D125" s="85"/>
      <c r="E125" s="85" t="s">
        <v>157</v>
      </c>
      <c r="F125" s="85"/>
      <c r="G125" s="85" t="s">
        <v>60</v>
      </c>
      <c r="H125" s="85"/>
      <c r="I125" s="85" t="s">
        <v>160</v>
      </c>
      <c r="J125" s="85"/>
      <c r="K125" s="85"/>
      <c r="L125" s="85" t="s">
        <v>166</v>
      </c>
      <c r="M125" s="85"/>
      <c r="N125" s="85"/>
      <c r="O125" s="85"/>
      <c r="P125" s="85"/>
      <c r="Q125" s="85"/>
      <c r="R125" s="85"/>
      <c r="S125" s="82" t="s">
        <v>167</v>
      </c>
      <c r="T125" s="83"/>
      <c r="U125" s="83"/>
      <c r="V125" s="83"/>
      <c r="W125" s="83"/>
      <c r="X125" s="83"/>
      <c r="Y125" s="83"/>
      <c r="Z125" s="83"/>
      <c r="AA125" s="85" t="s">
        <v>53</v>
      </c>
      <c r="AB125" s="87"/>
      <c r="AC125" s="87"/>
      <c r="AD125" s="87"/>
      <c r="AE125" s="87"/>
      <c r="AF125" s="85" t="s">
        <v>54</v>
      </c>
      <c r="AG125" s="87"/>
      <c r="AH125" s="87"/>
      <c r="AI125" s="88" t="s">
        <v>58</v>
      </c>
      <c r="AJ125" s="89" t="s">
        <v>59</v>
      </c>
      <c r="AK125" s="87"/>
      <c r="AL125" s="87"/>
      <c r="AM125" s="87"/>
      <c r="AN125" s="87"/>
      <c r="AO125" s="87"/>
      <c r="AP125" s="90">
        <v>4657028162</v>
      </c>
      <c r="AQ125" s="90">
        <v>4522726607</v>
      </c>
      <c r="AR125" s="90">
        <v>134301555</v>
      </c>
      <c r="AS125" s="91">
        <v>0</v>
      </c>
      <c r="AT125" s="90">
        <v>4425850951</v>
      </c>
      <c r="AU125" s="90">
        <v>96875656</v>
      </c>
      <c r="AV125" s="90">
        <v>1694789061</v>
      </c>
      <c r="AW125" s="90">
        <v>2731061890</v>
      </c>
      <c r="AX125" s="90">
        <v>1694709061</v>
      </c>
      <c r="AY125" s="91">
        <v>80000</v>
      </c>
      <c r="AZ125" s="90">
        <v>1694709061</v>
      </c>
      <c r="BA125" s="91">
        <v>0</v>
      </c>
      <c r="BB125" s="91">
        <v>0</v>
      </c>
      <c r="BC125" s="98">
        <f t="shared" si="17"/>
        <v>0.95035949902851369</v>
      </c>
      <c r="BD125" s="98">
        <f t="shared" si="18"/>
        <v>0.36392072412810117</v>
      </c>
    </row>
    <row r="126" spans="1:56" s="65" customFormat="1" ht="33" customHeight="1" x14ac:dyDescent="0.2">
      <c r="A126" s="85" t="s">
        <v>26</v>
      </c>
      <c r="B126" s="85"/>
      <c r="C126" s="85" t="s">
        <v>155</v>
      </c>
      <c r="D126" s="85"/>
      <c r="E126" s="85" t="s">
        <v>157</v>
      </c>
      <c r="F126" s="85"/>
      <c r="G126" s="85" t="s">
        <v>60</v>
      </c>
      <c r="H126" s="85"/>
      <c r="I126" s="85" t="s">
        <v>160</v>
      </c>
      <c r="J126" s="85"/>
      <c r="K126" s="85"/>
      <c r="L126" s="85" t="s">
        <v>168</v>
      </c>
      <c r="M126" s="85"/>
      <c r="N126" s="85"/>
      <c r="O126" s="85"/>
      <c r="P126" s="85"/>
      <c r="Q126" s="85"/>
      <c r="R126" s="85"/>
      <c r="S126" s="82" t="s">
        <v>169</v>
      </c>
      <c r="T126" s="83"/>
      <c r="U126" s="83"/>
      <c r="V126" s="83"/>
      <c r="W126" s="83"/>
      <c r="X126" s="83"/>
      <c r="Y126" s="83"/>
      <c r="Z126" s="83"/>
      <c r="AA126" s="85" t="s">
        <v>53</v>
      </c>
      <c r="AB126" s="87"/>
      <c r="AC126" s="87"/>
      <c r="AD126" s="87"/>
      <c r="AE126" s="87"/>
      <c r="AF126" s="85" t="s">
        <v>54</v>
      </c>
      <c r="AG126" s="87"/>
      <c r="AH126" s="87"/>
      <c r="AI126" s="88" t="s">
        <v>58</v>
      </c>
      <c r="AJ126" s="89" t="s">
        <v>59</v>
      </c>
      <c r="AK126" s="87"/>
      <c r="AL126" s="87"/>
      <c r="AM126" s="87"/>
      <c r="AN126" s="87"/>
      <c r="AO126" s="87"/>
      <c r="AP126" s="94">
        <v>1280822344</v>
      </c>
      <c r="AQ126" s="94">
        <v>1028233333</v>
      </c>
      <c r="AR126" s="94">
        <v>252589011</v>
      </c>
      <c r="AS126" s="95">
        <v>0</v>
      </c>
      <c r="AT126" s="94">
        <v>971825306</v>
      </c>
      <c r="AU126" s="94">
        <v>56408027</v>
      </c>
      <c r="AV126" s="94">
        <v>688918695</v>
      </c>
      <c r="AW126" s="94">
        <v>282906611</v>
      </c>
      <c r="AX126" s="94">
        <v>688918695</v>
      </c>
      <c r="AY126" s="95">
        <v>0</v>
      </c>
      <c r="AZ126" s="94">
        <v>688918695</v>
      </c>
      <c r="BA126" s="95">
        <v>0</v>
      </c>
      <c r="BB126" s="94">
        <v>0</v>
      </c>
      <c r="BC126" s="98">
        <f t="shared" si="17"/>
        <v>0.75875105595440795</v>
      </c>
      <c r="BD126" s="98">
        <f t="shared" si="18"/>
        <v>0.53787217113070596</v>
      </c>
    </row>
    <row r="127" spans="1:56" s="65" customFormat="1" ht="33" customHeight="1" x14ac:dyDescent="0.2">
      <c r="A127" s="86" t="s">
        <v>26</v>
      </c>
      <c r="B127" s="86"/>
      <c r="C127" s="86" t="s">
        <v>155</v>
      </c>
      <c r="D127" s="86"/>
      <c r="E127" s="86" t="s">
        <v>157</v>
      </c>
      <c r="F127" s="86"/>
      <c r="G127" s="86" t="s">
        <v>60</v>
      </c>
      <c r="H127" s="86"/>
      <c r="I127" s="86" t="s">
        <v>160</v>
      </c>
      <c r="J127" s="86"/>
      <c r="K127" s="86"/>
      <c r="L127" s="86" t="s">
        <v>162</v>
      </c>
      <c r="M127" s="86"/>
      <c r="N127" s="86"/>
      <c r="O127" s="86" t="s">
        <v>84</v>
      </c>
      <c r="P127" s="86"/>
      <c r="Q127" s="86"/>
      <c r="R127" s="86"/>
      <c r="S127" s="84" t="s">
        <v>201</v>
      </c>
      <c r="T127" s="83"/>
      <c r="U127" s="83"/>
      <c r="V127" s="83"/>
      <c r="W127" s="83"/>
      <c r="X127" s="83"/>
      <c r="Y127" s="83"/>
      <c r="Z127" s="83"/>
      <c r="AA127" s="86" t="s">
        <v>53</v>
      </c>
      <c r="AB127" s="87"/>
      <c r="AC127" s="87"/>
      <c r="AD127" s="87"/>
      <c r="AE127" s="87"/>
      <c r="AF127" s="86" t="s">
        <v>54</v>
      </c>
      <c r="AG127" s="87"/>
      <c r="AH127" s="87"/>
      <c r="AI127" s="92" t="s">
        <v>58</v>
      </c>
      <c r="AJ127" s="93" t="s">
        <v>59</v>
      </c>
      <c r="AK127" s="87"/>
      <c r="AL127" s="87"/>
      <c r="AM127" s="87"/>
      <c r="AN127" s="87"/>
      <c r="AO127" s="87"/>
      <c r="AP127" s="94">
        <v>1842988983</v>
      </c>
      <c r="AQ127" s="94">
        <v>1526978731</v>
      </c>
      <c r="AR127" s="94">
        <v>316010252</v>
      </c>
      <c r="AS127" s="95">
        <v>0</v>
      </c>
      <c r="AT127" s="94">
        <v>1505578217</v>
      </c>
      <c r="AU127" s="94">
        <v>21400514</v>
      </c>
      <c r="AV127" s="94">
        <v>1299190600</v>
      </c>
      <c r="AW127" s="94">
        <v>206387617</v>
      </c>
      <c r="AX127" s="94">
        <v>1298641504</v>
      </c>
      <c r="AY127" s="95">
        <v>549096</v>
      </c>
      <c r="AZ127" s="94">
        <v>1298641504</v>
      </c>
      <c r="BA127" s="95">
        <v>0</v>
      </c>
      <c r="BB127" s="94">
        <v>15701415</v>
      </c>
      <c r="BC127" s="98">
        <f t="shared" si="17"/>
        <v>0.81692198428079266</v>
      </c>
      <c r="BD127" s="98">
        <f t="shared" si="18"/>
        <v>0.70493671529451563</v>
      </c>
    </row>
    <row r="128" spans="1:56" s="65" customFormat="1" ht="33" customHeight="1" x14ac:dyDescent="0.2">
      <c r="A128" s="86" t="s">
        <v>26</v>
      </c>
      <c r="B128" s="86"/>
      <c r="C128" s="86" t="s">
        <v>155</v>
      </c>
      <c r="D128" s="86"/>
      <c r="E128" s="86" t="s">
        <v>157</v>
      </c>
      <c r="F128" s="86"/>
      <c r="G128" s="86" t="s">
        <v>60</v>
      </c>
      <c r="H128" s="86"/>
      <c r="I128" s="86" t="s">
        <v>160</v>
      </c>
      <c r="J128" s="86"/>
      <c r="K128" s="86"/>
      <c r="L128" s="86" t="s">
        <v>164</v>
      </c>
      <c r="M128" s="86"/>
      <c r="N128" s="86"/>
      <c r="O128" s="86" t="s">
        <v>84</v>
      </c>
      <c r="P128" s="86"/>
      <c r="Q128" s="86"/>
      <c r="R128" s="86"/>
      <c r="S128" s="84" t="s">
        <v>202</v>
      </c>
      <c r="T128" s="83"/>
      <c r="U128" s="83"/>
      <c r="V128" s="83"/>
      <c r="W128" s="83"/>
      <c r="X128" s="83"/>
      <c r="Y128" s="83"/>
      <c r="Z128" s="83"/>
      <c r="AA128" s="86" t="s">
        <v>53</v>
      </c>
      <c r="AB128" s="87"/>
      <c r="AC128" s="87"/>
      <c r="AD128" s="87"/>
      <c r="AE128" s="87"/>
      <c r="AF128" s="86" t="s">
        <v>54</v>
      </c>
      <c r="AG128" s="87"/>
      <c r="AH128" s="87"/>
      <c r="AI128" s="92" t="s">
        <v>58</v>
      </c>
      <c r="AJ128" s="93" t="s">
        <v>59</v>
      </c>
      <c r="AK128" s="87"/>
      <c r="AL128" s="87"/>
      <c r="AM128" s="87"/>
      <c r="AN128" s="87"/>
      <c r="AO128" s="87"/>
      <c r="AP128" s="94">
        <v>9697118135</v>
      </c>
      <c r="AQ128" s="94">
        <v>9648119623</v>
      </c>
      <c r="AR128" s="94">
        <v>48998512</v>
      </c>
      <c r="AS128" s="95">
        <v>0</v>
      </c>
      <c r="AT128" s="94">
        <v>9174979669</v>
      </c>
      <c r="AU128" s="94">
        <v>473139954</v>
      </c>
      <c r="AV128" s="94">
        <v>7313772011</v>
      </c>
      <c r="AW128" s="94">
        <v>1861207658</v>
      </c>
      <c r="AX128" s="94">
        <v>7311404501</v>
      </c>
      <c r="AY128" s="95">
        <v>2367510</v>
      </c>
      <c r="AZ128" s="94">
        <v>7311404501</v>
      </c>
      <c r="BA128" s="95">
        <v>0</v>
      </c>
      <c r="BB128" s="95">
        <v>18051129</v>
      </c>
      <c r="BC128" s="98">
        <f t="shared" si="17"/>
        <v>0.9461552949308274</v>
      </c>
      <c r="BD128" s="98">
        <f t="shared" si="18"/>
        <v>0.75422119326382731</v>
      </c>
    </row>
    <row r="129" spans="1:56" s="65" customFormat="1" ht="33" customHeight="1" x14ac:dyDescent="0.2">
      <c r="A129" s="86" t="s">
        <v>26</v>
      </c>
      <c r="B129" s="86"/>
      <c r="C129" s="86" t="s">
        <v>155</v>
      </c>
      <c r="D129" s="86"/>
      <c r="E129" s="86" t="s">
        <v>157</v>
      </c>
      <c r="F129" s="86"/>
      <c r="G129" s="86" t="s">
        <v>60</v>
      </c>
      <c r="H129" s="86"/>
      <c r="I129" s="86" t="s">
        <v>160</v>
      </c>
      <c r="J129" s="86"/>
      <c r="K129" s="86"/>
      <c r="L129" s="86" t="s">
        <v>166</v>
      </c>
      <c r="M129" s="86"/>
      <c r="N129" s="86"/>
      <c r="O129" s="86" t="s">
        <v>84</v>
      </c>
      <c r="P129" s="86"/>
      <c r="Q129" s="86"/>
      <c r="R129" s="86"/>
      <c r="S129" s="84" t="s">
        <v>203</v>
      </c>
      <c r="T129" s="83"/>
      <c r="U129" s="83"/>
      <c r="V129" s="83"/>
      <c r="W129" s="83"/>
      <c r="X129" s="83"/>
      <c r="Y129" s="83"/>
      <c r="Z129" s="83"/>
      <c r="AA129" s="86" t="s">
        <v>53</v>
      </c>
      <c r="AB129" s="87"/>
      <c r="AC129" s="87"/>
      <c r="AD129" s="87"/>
      <c r="AE129" s="87"/>
      <c r="AF129" s="86" t="s">
        <v>54</v>
      </c>
      <c r="AG129" s="87"/>
      <c r="AH129" s="87"/>
      <c r="AI129" s="92" t="s">
        <v>58</v>
      </c>
      <c r="AJ129" s="93" t="s">
        <v>59</v>
      </c>
      <c r="AK129" s="87"/>
      <c r="AL129" s="87"/>
      <c r="AM129" s="87"/>
      <c r="AN129" s="87"/>
      <c r="AO129" s="87"/>
      <c r="AP129" s="94">
        <v>4657028162</v>
      </c>
      <c r="AQ129" s="94">
        <v>4522726607</v>
      </c>
      <c r="AR129" s="94">
        <v>134301555</v>
      </c>
      <c r="AS129" s="95">
        <v>0</v>
      </c>
      <c r="AT129" s="94">
        <v>4425850951</v>
      </c>
      <c r="AU129" s="94">
        <v>96875656</v>
      </c>
      <c r="AV129" s="94">
        <v>1694789061</v>
      </c>
      <c r="AW129" s="94">
        <v>2731061890</v>
      </c>
      <c r="AX129" s="94">
        <v>1694709061</v>
      </c>
      <c r="AY129" s="95">
        <v>80000</v>
      </c>
      <c r="AZ129" s="94">
        <v>1694709061</v>
      </c>
      <c r="BA129" s="95">
        <v>0</v>
      </c>
      <c r="BB129" s="95">
        <v>0</v>
      </c>
      <c r="BC129" s="98">
        <f t="shared" si="17"/>
        <v>0.95035949902851369</v>
      </c>
      <c r="BD129" s="98">
        <f t="shared" si="18"/>
        <v>0.36392072412810117</v>
      </c>
    </row>
    <row r="130" spans="1:56" s="65" customFormat="1" ht="33" customHeight="1" x14ac:dyDescent="0.2">
      <c r="A130" s="86" t="s">
        <v>26</v>
      </c>
      <c r="B130" s="86"/>
      <c r="C130" s="86" t="s">
        <v>155</v>
      </c>
      <c r="D130" s="86"/>
      <c r="E130" s="86" t="s">
        <v>157</v>
      </c>
      <c r="F130" s="86"/>
      <c r="G130" s="86" t="s">
        <v>60</v>
      </c>
      <c r="H130" s="86"/>
      <c r="I130" s="86" t="s">
        <v>160</v>
      </c>
      <c r="J130" s="86"/>
      <c r="K130" s="86"/>
      <c r="L130" s="86" t="s">
        <v>168</v>
      </c>
      <c r="M130" s="86"/>
      <c r="N130" s="86"/>
      <c r="O130" s="86" t="s">
        <v>84</v>
      </c>
      <c r="P130" s="86"/>
      <c r="Q130" s="86"/>
      <c r="R130" s="86"/>
      <c r="S130" s="84" t="s">
        <v>204</v>
      </c>
      <c r="T130" s="83"/>
      <c r="U130" s="83"/>
      <c r="V130" s="83"/>
      <c r="W130" s="83"/>
      <c r="X130" s="83"/>
      <c r="Y130" s="83"/>
      <c r="Z130" s="83"/>
      <c r="AA130" s="86" t="s">
        <v>53</v>
      </c>
      <c r="AB130" s="87"/>
      <c r="AC130" s="87"/>
      <c r="AD130" s="87"/>
      <c r="AE130" s="87"/>
      <c r="AF130" s="86" t="s">
        <v>54</v>
      </c>
      <c r="AG130" s="87"/>
      <c r="AH130" s="87"/>
      <c r="AI130" s="92" t="s">
        <v>58</v>
      </c>
      <c r="AJ130" s="93" t="s">
        <v>59</v>
      </c>
      <c r="AK130" s="87"/>
      <c r="AL130" s="87"/>
      <c r="AM130" s="87"/>
      <c r="AN130" s="87"/>
      <c r="AO130" s="87"/>
      <c r="AP130" s="94">
        <v>1280822344</v>
      </c>
      <c r="AQ130" s="94">
        <v>1028233333</v>
      </c>
      <c r="AR130" s="95">
        <v>252589011</v>
      </c>
      <c r="AS130" s="95">
        <v>0</v>
      </c>
      <c r="AT130" s="94">
        <v>971825306</v>
      </c>
      <c r="AU130" s="95">
        <v>56408027</v>
      </c>
      <c r="AV130" s="94">
        <v>688918695</v>
      </c>
      <c r="AW130" s="94">
        <v>282906611</v>
      </c>
      <c r="AX130" s="95">
        <v>688918695</v>
      </c>
      <c r="AY130" s="94">
        <v>0</v>
      </c>
      <c r="AZ130" s="95">
        <v>688918695</v>
      </c>
      <c r="BA130" s="95">
        <v>0</v>
      </c>
      <c r="BB130" s="95">
        <v>0</v>
      </c>
      <c r="BC130" s="98">
        <f t="shared" si="17"/>
        <v>0.75875105595440795</v>
      </c>
      <c r="BD130" s="98">
        <f t="shared" si="18"/>
        <v>0.53787217113070596</v>
      </c>
    </row>
    <row r="131" spans="1:56" s="65" customFormat="1" ht="33" customHeight="1" x14ac:dyDescent="0.2">
      <c r="A131" s="86" t="s">
        <v>26</v>
      </c>
      <c r="B131" s="86"/>
      <c r="C131" s="86" t="s">
        <v>155</v>
      </c>
      <c r="D131" s="86"/>
      <c r="E131" s="86" t="s">
        <v>157</v>
      </c>
      <c r="F131" s="86"/>
      <c r="G131" s="86" t="s">
        <v>170</v>
      </c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4" t="s">
        <v>171</v>
      </c>
      <c r="T131" s="83"/>
      <c r="U131" s="83"/>
      <c r="V131" s="83"/>
      <c r="W131" s="83"/>
      <c r="X131" s="83"/>
      <c r="Y131" s="83"/>
      <c r="Z131" s="83"/>
      <c r="AA131" s="86" t="s">
        <v>53</v>
      </c>
      <c r="AB131" s="87"/>
      <c r="AC131" s="87"/>
      <c r="AD131" s="87"/>
      <c r="AE131" s="87"/>
      <c r="AF131" s="86" t="s">
        <v>54</v>
      </c>
      <c r="AG131" s="87"/>
      <c r="AH131" s="87"/>
      <c r="AI131" s="92" t="s">
        <v>153</v>
      </c>
      <c r="AJ131" s="93" t="s">
        <v>154</v>
      </c>
      <c r="AK131" s="87"/>
      <c r="AL131" s="87"/>
      <c r="AM131" s="87"/>
      <c r="AN131" s="87"/>
      <c r="AO131" s="87"/>
      <c r="AP131" s="94">
        <v>319800000</v>
      </c>
      <c r="AQ131" s="94">
        <v>319800000</v>
      </c>
      <c r="AR131" s="94">
        <v>0</v>
      </c>
      <c r="AS131" s="95">
        <v>0</v>
      </c>
      <c r="AT131" s="94">
        <v>319800000</v>
      </c>
      <c r="AU131" s="94">
        <v>0</v>
      </c>
      <c r="AV131" s="95">
        <v>317046667</v>
      </c>
      <c r="AW131" s="94">
        <v>2753333</v>
      </c>
      <c r="AX131" s="95">
        <v>317046667</v>
      </c>
      <c r="AY131" s="95">
        <v>0</v>
      </c>
      <c r="AZ131" s="95">
        <v>317046667</v>
      </c>
      <c r="BA131" s="95">
        <v>0</v>
      </c>
      <c r="BB131" s="95">
        <v>0</v>
      </c>
      <c r="BC131" s="98">
        <f t="shared" si="17"/>
        <v>1</v>
      </c>
      <c r="BD131" s="98">
        <f t="shared" si="18"/>
        <v>0.99139045340838028</v>
      </c>
    </row>
    <row r="132" spans="1:56" s="65" customFormat="1" ht="33" customHeight="1" x14ac:dyDescent="0.2">
      <c r="A132" s="86" t="s">
        <v>26</v>
      </c>
      <c r="B132" s="86"/>
      <c r="C132" s="86" t="s">
        <v>155</v>
      </c>
      <c r="D132" s="86"/>
      <c r="E132" s="86" t="s">
        <v>157</v>
      </c>
      <c r="F132" s="86"/>
      <c r="G132" s="86" t="s">
        <v>170</v>
      </c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4" t="s">
        <v>171</v>
      </c>
      <c r="T132" s="83"/>
      <c r="U132" s="83"/>
      <c r="V132" s="83"/>
      <c r="W132" s="83"/>
      <c r="X132" s="83"/>
      <c r="Y132" s="83"/>
      <c r="Z132" s="83"/>
      <c r="AA132" s="86" t="s">
        <v>53</v>
      </c>
      <c r="AB132" s="87"/>
      <c r="AC132" s="87"/>
      <c r="AD132" s="87"/>
      <c r="AE132" s="87"/>
      <c r="AF132" s="86" t="s">
        <v>57</v>
      </c>
      <c r="AG132" s="87"/>
      <c r="AH132" s="87"/>
      <c r="AI132" s="92" t="s">
        <v>153</v>
      </c>
      <c r="AJ132" s="93" t="s">
        <v>154</v>
      </c>
      <c r="AK132" s="87"/>
      <c r="AL132" s="87"/>
      <c r="AM132" s="87"/>
      <c r="AN132" s="87"/>
      <c r="AO132" s="87"/>
      <c r="AP132" s="90">
        <v>2181671363</v>
      </c>
      <c r="AQ132" s="90">
        <v>1850871363</v>
      </c>
      <c r="AR132" s="91">
        <v>330800000</v>
      </c>
      <c r="AS132" s="91">
        <v>0</v>
      </c>
      <c r="AT132" s="90">
        <v>719025822</v>
      </c>
      <c r="AU132" s="91">
        <v>1131845541</v>
      </c>
      <c r="AV132" s="91">
        <v>0</v>
      </c>
      <c r="AW132" s="90">
        <v>719025822</v>
      </c>
      <c r="AX132" s="91">
        <v>0</v>
      </c>
      <c r="AY132" s="91">
        <v>0</v>
      </c>
      <c r="AZ132" s="91">
        <v>0</v>
      </c>
      <c r="BA132" s="91">
        <v>0</v>
      </c>
      <c r="BB132" s="91">
        <v>0</v>
      </c>
      <c r="BC132" s="98">
        <f t="shared" si="17"/>
        <v>0.32957567954289546</v>
      </c>
      <c r="BD132" s="98">
        <f t="shared" si="18"/>
        <v>0</v>
      </c>
    </row>
    <row r="133" spans="1:56" s="65" customFormat="1" ht="33" customHeight="1" x14ac:dyDescent="0.2">
      <c r="A133" s="85" t="s">
        <v>26</v>
      </c>
      <c r="B133" s="85"/>
      <c r="C133" s="85" t="s">
        <v>155</v>
      </c>
      <c r="D133" s="85"/>
      <c r="E133" s="85" t="s">
        <v>157</v>
      </c>
      <c r="F133" s="85"/>
      <c r="G133" s="85" t="s">
        <v>170</v>
      </c>
      <c r="H133" s="85"/>
      <c r="I133" s="85" t="s">
        <v>160</v>
      </c>
      <c r="J133" s="85"/>
      <c r="K133" s="85"/>
      <c r="L133" s="85" t="s">
        <v>162</v>
      </c>
      <c r="M133" s="85"/>
      <c r="N133" s="85"/>
      <c r="O133" s="85"/>
      <c r="P133" s="85"/>
      <c r="Q133" s="85"/>
      <c r="R133" s="85"/>
      <c r="S133" s="82" t="s">
        <v>163</v>
      </c>
      <c r="T133" s="83"/>
      <c r="U133" s="83"/>
      <c r="V133" s="83"/>
      <c r="W133" s="83"/>
      <c r="X133" s="83"/>
      <c r="Y133" s="83"/>
      <c r="Z133" s="83"/>
      <c r="AA133" s="85" t="s">
        <v>53</v>
      </c>
      <c r="AB133" s="87"/>
      <c r="AC133" s="87"/>
      <c r="AD133" s="87"/>
      <c r="AE133" s="87"/>
      <c r="AF133" s="85" t="s">
        <v>54</v>
      </c>
      <c r="AG133" s="87"/>
      <c r="AH133" s="87"/>
      <c r="AI133" s="88" t="s">
        <v>153</v>
      </c>
      <c r="AJ133" s="89" t="s">
        <v>154</v>
      </c>
      <c r="AK133" s="87"/>
      <c r="AL133" s="87"/>
      <c r="AM133" s="87"/>
      <c r="AN133" s="87"/>
      <c r="AO133" s="87"/>
      <c r="AP133" s="90">
        <v>68900000</v>
      </c>
      <c r="AQ133" s="90">
        <v>68900000</v>
      </c>
      <c r="AR133" s="91">
        <v>0</v>
      </c>
      <c r="AS133" s="91">
        <v>0</v>
      </c>
      <c r="AT133" s="90">
        <v>68900000</v>
      </c>
      <c r="AU133" s="91">
        <v>0</v>
      </c>
      <c r="AV133" s="90">
        <v>68900000</v>
      </c>
      <c r="AW133" s="90">
        <v>0</v>
      </c>
      <c r="AX133" s="91">
        <v>68900000</v>
      </c>
      <c r="AY133" s="90">
        <v>0</v>
      </c>
      <c r="AZ133" s="91">
        <v>68900000</v>
      </c>
      <c r="BA133" s="91">
        <v>0</v>
      </c>
      <c r="BB133" s="91">
        <v>0</v>
      </c>
      <c r="BC133" s="98">
        <f t="shared" si="17"/>
        <v>1</v>
      </c>
      <c r="BD133" s="98">
        <f t="shared" si="18"/>
        <v>1</v>
      </c>
    </row>
    <row r="134" spans="1:56" s="65" customFormat="1" ht="33" customHeight="1" x14ac:dyDescent="0.2">
      <c r="A134" s="85" t="s">
        <v>26</v>
      </c>
      <c r="B134" s="85"/>
      <c r="C134" s="85" t="s">
        <v>155</v>
      </c>
      <c r="D134" s="85"/>
      <c r="E134" s="85" t="s">
        <v>157</v>
      </c>
      <c r="F134" s="85"/>
      <c r="G134" s="85" t="s">
        <v>170</v>
      </c>
      <c r="H134" s="85"/>
      <c r="I134" s="85" t="s">
        <v>160</v>
      </c>
      <c r="J134" s="85"/>
      <c r="K134" s="85"/>
      <c r="L134" s="85" t="s">
        <v>168</v>
      </c>
      <c r="M134" s="85"/>
      <c r="N134" s="85"/>
      <c r="O134" s="85"/>
      <c r="P134" s="85"/>
      <c r="Q134" s="85"/>
      <c r="R134" s="85"/>
      <c r="S134" s="82" t="s">
        <v>169</v>
      </c>
      <c r="T134" s="83"/>
      <c r="U134" s="83"/>
      <c r="V134" s="83"/>
      <c r="W134" s="83"/>
      <c r="X134" s="83"/>
      <c r="Y134" s="83"/>
      <c r="Z134" s="83"/>
      <c r="AA134" s="85" t="s">
        <v>53</v>
      </c>
      <c r="AB134" s="87"/>
      <c r="AC134" s="87"/>
      <c r="AD134" s="87"/>
      <c r="AE134" s="87"/>
      <c r="AF134" s="85" t="s">
        <v>54</v>
      </c>
      <c r="AG134" s="87"/>
      <c r="AH134" s="87"/>
      <c r="AI134" s="88" t="s">
        <v>153</v>
      </c>
      <c r="AJ134" s="89" t="s">
        <v>154</v>
      </c>
      <c r="AK134" s="87"/>
      <c r="AL134" s="87"/>
      <c r="AM134" s="87"/>
      <c r="AN134" s="87"/>
      <c r="AO134" s="87"/>
      <c r="AP134" s="91">
        <v>250900000</v>
      </c>
      <c r="AQ134" s="91">
        <v>250900000</v>
      </c>
      <c r="AR134" s="91">
        <v>0</v>
      </c>
      <c r="AS134" s="91">
        <v>0</v>
      </c>
      <c r="AT134" s="91">
        <v>250900000</v>
      </c>
      <c r="AU134" s="91">
        <v>0</v>
      </c>
      <c r="AV134" s="91">
        <v>248146667</v>
      </c>
      <c r="AW134" s="91">
        <v>2753333</v>
      </c>
      <c r="AX134" s="91">
        <v>248146667</v>
      </c>
      <c r="AY134" s="91">
        <v>0</v>
      </c>
      <c r="AZ134" s="91">
        <v>248146667</v>
      </c>
      <c r="BA134" s="91">
        <v>0</v>
      </c>
      <c r="BB134" s="91">
        <v>0</v>
      </c>
      <c r="BC134" s="98">
        <f t="shared" si="17"/>
        <v>1</v>
      </c>
      <c r="BD134" s="98">
        <f t="shared" si="18"/>
        <v>0.98902617377441215</v>
      </c>
    </row>
    <row r="135" spans="1:56" s="65" customFormat="1" ht="33" customHeight="1" x14ac:dyDescent="0.2">
      <c r="A135" s="85" t="s">
        <v>26</v>
      </c>
      <c r="B135" s="85"/>
      <c r="C135" s="85" t="s">
        <v>155</v>
      </c>
      <c r="D135" s="85"/>
      <c r="E135" s="85" t="s">
        <v>157</v>
      </c>
      <c r="F135" s="85"/>
      <c r="G135" s="85" t="s">
        <v>170</v>
      </c>
      <c r="H135" s="85"/>
      <c r="I135" s="85" t="s">
        <v>160</v>
      </c>
      <c r="J135" s="85"/>
      <c r="K135" s="85"/>
      <c r="L135" s="85" t="s">
        <v>166</v>
      </c>
      <c r="M135" s="85"/>
      <c r="N135" s="85"/>
      <c r="O135" s="85"/>
      <c r="P135" s="85"/>
      <c r="Q135" s="85"/>
      <c r="R135" s="85"/>
      <c r="S135" s="82" t="s">
        <v>167</v>
      </c>
      <c r="T135" s="83"/>
      <c r="U135" s="83"/>
      <c r="V135" s="83"/>
      <c r="W135" s="83"/>
      <c r="X135" s="83"/>
      <c r="Y135" s="83"/>
      <c r="Z135" s="83"/>
      <c r="AA135" s="85" t="s">
        <v>53</v>
      </c>
      <c r="AB135" s="87"/>
      <c r="AC135" s="87"/>
      <c r="AD135" s="87"/>
      <c r="AE135" s="87"/>
      <c r="AF135" s="85" t="s">
        <v>54</v>
      </c>
      <c r="AG135" s="87"/>
      <c r="AH135" s="87"/>
      <c r="AI135" s="88" t="s">
        <v>153</v>
      </c>
      <c r="AJ135" s="89" t="s">
        <v>154</v>
      </c>
      <c r="AK135" s="87"/>
      <c r="AL135" s="87"/>
      <c r="AM135" s="87"/>
      <c r="AN135" s="87"/>
      <c r="AO135" s="87"/>
      <c r="AP135" s="91">
        <v>0</v>
      </c>
      <c r="AQ135" s="91">
        <v>0</v>
      </c>
      <c r="AR135" s="91">
        <v>0</v>
      </c>
      <c r="AS135" s="91">
        <v>0</v>
      </c>
      <c r="AT135" s="91">
        <v>0</v>
      </c>
      <c r="AU135" s="91">
        <v>0</v>
      </c>
      <c r="AV135" s="91">
        <v>0</v>
      </c>
      <c r="AW135" s="91">
        <v>0</v>
      </c>
      <c r="AX135" s="91">
        <v>0</v>
      </c>
      <c r="AY135" s="91">
        <v>0</v>
      </c>
      <c r="AZ135" s="91">
        <v>0</v>
      </c>
      <c r="BA135" s="91">
        <v>0</v>
      </c>
      <c r="BB135" s="91">
        <v>0</v>
      </c>
      <c r="BC135" s="98">
        <f t="shared" si="17"/>
        <v>0</v>
      </c>
      <c r="BD135" s="98">
        <f t="shared" si="18"/>
        <v>0</v>
      </c>
    </row>
    <row r="136" spans="1:56" s="65" customFormat="1" ht="33" customHeight="1" x14ac:dyDescent="0.2">
      <c r="A136" s="85" t="s">
        <v>26</v>
      </c>
      <c r="B136" s="85"/>
      <c r="C136" s="85" t="s">
        <v>155</v>
      </c>
      <c r="D136" s="85"/>
      <c r="E136" s="85" t="s">
        <v>157</v>
      </c>
      <c r="F136" s="85"/>
      <c r="G136" s="85" t="s">
        <v>170</v>
      </c>
      <c r="H136" s="85"/>
      <c r="I136" s="85" t="s">
        <v>160</v>
      </c>
      <c r="J136" s="85"/>
      <c r="K136" s="85"/>
      <c r="L136" s="85" t="s">
        <v>172</v>
      </c>
      <c r="M136" s="85"/>
      <c r="N136" s="85"/>
      <c r="O136" s="85"/>
      <c r="P136" s="85"/>
      <c r="Q136" s="85"/>
      <c r="R136" s="85"/>
      <c r="S136" s="82" t="s">
        <v>173</v>
      </c>
      <c r="T136" s="83"/>
      <c r="U136" s="83"/>
      <c r="V136" s="83"/>
      <c r="W136" s="83"/>
      <c r="X136" s="83"/>
      <c r="Y136" s="83"/>
      <c r="Z136" s="83"/>
      <c r="AA136" s="85" t="s">
        <v>53</v>
      </c>
      <c r="AB136" s="87"/>
      <c r="AC136" s="87"/>
      <c r="AD136" s="87"/>
      <c r="AE136" s="87"/>
      <c r="AF136" s="85" t="s">
        <v>54</v>
      </c>
      <c r="AG136" s="87"/>
      <c r="AH136" s="87"/>
      <c r="AI136" s="88" t="s">
        <v>153</v>
      </c>
      <c r="AJ136" s="89" t="s">
        <v>154</v>
      </c>
      <c r="AK136" s="87"/>
      <c r="AL136" s="87"/>
      <c r="AM136" s="87"/>
      <c r="AN136" s="87"/>
      <c r="AO136" s="87"/>
      <c r="AP136" s="90">
        <v>0</v>
      </c>
      <c r="AQ136" s="90">
        <v>0</v>
      </c>
      <c r="AR136" s="91">
        <v>0</v>
      </c>
      <c r="AS136" s="91">
        <v>0</v>
      </c>
      <c r="AT136" s="90">
        <v>0</v>
      </c>
      <c r="AU136" s="91">
        <v>0</v>
      </c>
      <c r="AV136" s="90">
        <v>0</v>
      </c>
      <c r="AW136" s="90">
        <v>0</v>
      </c>
      <c r="AX136" s="91">
        <v>0</v>
      </c>
      <c r="AY136" s="90">
        <v>0</v>
      </c>
      <c r="AZ136" s="91">
        <v>0</v>
      </c>
      <c r="BA136" s="91">
        <v>0</v>
      </c>
      <c r="BB136" s="91">
        <v>0</v>
      </c>
      <c r="BC136" s="98">
        <f t="shared" si="17"/>
        <v>0</v>
      </c>
      <c r="BD136" s="98">
        <f t="shared" si="18"/>
        <v>0</v>
      </c>
    </row>
    <row r="137" spans="1:56" s="65" customFormat="1" ht="33" customHeight="1" x14ac:dyDescent="0.2">
      <c r="A137" s="85" t="s">
        <v>26</v>
      </c>
      <c r="B137" s="85"/>
      <c r="C137" s="85" t="s">
        <v>155</v>
      </c>
      <c r="D137" s="85"/>
      <c r="E137" s="85" t="s">
        <v>157</v>
      </c>
      <c r="F137" s="85"/>
      <c r="G137" s="85" t="s">
        <v>170</v>
      </c>
      <c r="H137" s="85"/>
      <c r="I137" s="85" t="s">
        <v>160</v>
      </c>
      <c r="J137" s="85"/>
      <c r="K137" s="85"/>
      <c r="L137" s="85"/>
      <c r="M137" s="85"/>
      <c r="N137" s="85"/>
      <c r="O137" s="85"/>
      <c r="P137" s="85"/>
      <c r="Q137" s="85"/>
      <c r="R137" s="85"/>
      <c r="S137" s="82" t="s">
        <v>171</v>
      </c>
      <c r="T137" s="83"/>
      <c r="U137" s="83"/>
      <c r="V137" s="83"/>
      <c r="W137" s="83"/>
      <c r="X137" s="83"/>
      <c r="Y137" s="83"/>
      <c r="Z137" s="83"/>
      <c r="AA137" s="85" t="s">
        <v>53</v>
      </c>
      <c r="AB137" s="87"/>
      <c r="AC137" s="87"/>
      <c r="AD137" s="87"/>
      <c r="AE137" s="87"/>
      <c r="AF137" s="85" t="s">
        <v>54</v>
      </c>
      <c r="AG137" s="87"/>
      <c r="AH137" s="87"/>
      <c r="AI137" s="88" t="s">
        <v>153</v>
      </c>
      <c r="AJ137" s="89" t="s">
        <v>154</v>
      </c>
      <c r="AK137" s="87"/>
      <c r="AL137" s="87"/>
      <c r="AM137" s="87"/>
      <c r="AN137" s="87"/>
      <c r="AO137" s="87"/>
      <c r="AP137" s="90">
        <v>319800000</v>
      </c>
      <c r="AQ137" s="90">
        <v>319800000</v>
      </c>
      <c r="AR137" s="90">
        <v>0</v>
      </c>
      <c r="AS137" s="91">
        <v>0</v>
      </c>
      <c r="AT137" s="90">
        <v>319800000</v>
      </c>
      <c r="AU137" s="90">
        <v>0</v>
      </c>
      <c r="AV137" s="91">
        <v>317046667</v>
      </c>
      <c r="AW137" s="90">
        <v>2753333</v>
      </c>
      <c r="AX137" s="91">
        <v>317046667</v>
      </c>
      <c r="AY137" s="91">
        <v>0</v>
      </c>
      <c r="AZ137" s="91">
        <v>317046667</v>
      </c>
      <c r="BA137" s="91">
        <v>0</v>
      </c>
      <c r="BB137" s="91">
        <v>0</v>
      </c>
      <c r="BC137" s="98">
        <f t="shared" si="17"/>
        <v>1</v>
      </c>
      <c r="BD137" s="98">
        <f t="shared" si="18"/>
        <v>0.99139045340838028</v>
      </c>
    </row>
    <row r="138" spans="1:56" s="65" customFormat="1" ht="33" customHeight="1" x14ac:dyDescent="0.2">
      <c r="A138" s="85" t="s">
        <v>26</v>
      </c>
      <c r="B138" s="85"/>
      <c r="C138" s="85" t="s">
        <v>155</v>
      </c>
      <c r="D138" s="85"/>
      <c r="E138" s="85" t="s">
        <v>157</v>
      </c>
      <c r="F138" s="85"/>
      <c r="G138" s="85" t="s">
        <v>170</v>
      </c>
      <c r="H138" s="85"/>
      <c r="I138" s="85" t="s">
        <v>160</v>
      </c>
      <c r="J138" s="85"/>
      <c r="K138" s="85"/>
      <c r="L138" s="85"/>
      <c r="M138" s="85"/>
      <c r="N138" s="85"/>
      <c r="O138" s="85"/>
      <c r="P138" s="85"/>
      <c r="Q138" s="85"/>
      <c r="R138" s="85"/>
      <c r="S138" s="82" t="s">
        <v>171</v>
      </c>
      <c r="T138" s="83"/>
      <c r="U138" s="83"/>
      <c r="V138" s="83"/>
      <c r="W138" s="83"/>
      <c r="X138" s="83"/>
      <c r="Y138" s="83"/>
      <c r="Z138" s="83"/>
      <c r="AA138" s="85" t="s">
        <v>53</v>
      </c>
      <c r="AB138" s="87"/>
      <c r="AC138" s="87"/>
      <c r="AD138" s="87"/>
      <c r="AE138" s="87"/>
      <c r="AF138" s="85" t="s">
        <v>57</v>
      </c>
      <c r="AG138" s="87"/>
      <c r="AH138" s="87"/>
      <c r="AI138" s="88" t="s">
        <v>153</v>
      </c>
      <c r="AJ138" s="89" t="s">
        <v>154</v>
      </c>
      <c r="AK138" s="87"/>
      <c r="AL138" s="87"/>
      <c r="AM138" s="87"/>
      <c r="AN138" s="87"/>
      <c r="AO138" s="87"/>
      <c r="AP138" s="90">
        <v>2181671363</v>
      </c>
      <c r="AQ138" s="90">
        <v>1850871363</v>
      </c>
      <c r="AR138" s="90">
        <v>330800000</v>
      </c>
      <c r="AS138" s="91">
        <v>0</v>
      </c>
      <c r="AT138" s="90">
        <v>719025822</v>
      </c>
      <c r="AU138" s="90">
        <v>1131845541</v>
      </c>
      <c r="AV138" s="91">
        <v>0</v>
      </c>
      <c r="AW138" s="90">
        <v>719025822</v>
      </c>
      <c r="AX138" s="91">
        <v>0</v>
      </c>
      <c r="AY138" s="91">
        <v>0</v>
      </c>
      <c r="AZ138" s="91">
        <v>0</v>
      </c>
      <c r="BA138" s="91">
        <v>0</v>
      </c>
      <c r="BB138" s="91">
        <v>0</v>
      </c>
      <c r="BC138" s="98">
        <f t="shared" si="17"/>
        <v>0.32957567954289546</v>
      </c>
      <c r="BD138" s="98">
        <f t="shared" si="18"/>
        <v>0</v>
      </c>
    </row>
    <row r="139" spans="1:56" s="65" customFormat="1" ht="33" customHeight="1" x14ac:dyDescent="0.2">
      <c r="A139" s="85" t="s">
        <v>26</v>
      </c>
      <c r="B139" s="85"/>
      <c r="C139" s="85" t="s">
        <v>155</v>
      </c>
      <c r="D139" s="85"/>
      <c r="E139" s="85" t="s">
        <v>157</v>
      </c>
      <c r="F139" s="85"/>
      <c r="G139" s="85" t="s">
        <v>170</v>
      </c>
      <c r="H139" s="85"/>
      <c r="I139" s="85" t="s">
        <v>160</v>
      </c>
      <c r="J139" s="85"/>
      <c r="K139" s="85"/>
      <c r="L139" s="85" t="s">
        <v>162</v>
      </c>
      <c r="M139" s="85"/>
      <c r="N139" s="85"/>
      <c r="O139" s="85"/>
      <c r="P139" s="85"/>
      <c r="Q139" s="85"/>
      <c r="R139" s="85"/>
      <c r="S139" s="82" t="s">
        <v>163</v>
      </c>
      <c r="T139" s="83"/>
      <c r="U139" s="83"/>
      <c r="V139" s="83"/>
      <c r="W139" s="83"/>
      <c r="X139" s="83"/>
      <c r="Y139" s="83"/>
      <c r="Z139" s="83"/>
      <c r="AA139" s="85" t="s">
        <v>53</v>
      </c>
      <c r="AB139" s="87"/>
      <c r="AC139" s="87"/>
      <c r="AD139" s="87"/>
      <c r="AE139" s="87"/>
      <c r="AF139" s="85" t="s">
        <v>57</v>
      </c>
      <c r="AG139" s="87"/>
      <c r="AH139" s="87"/>
      <c r="AI139" s="88" t="s">
        <v>153</v>
      </c>
      <c r="AJ139" s="89" t="s">
        <v>154</v>
      </c>
      <c r="AK139" s="87"/>
      <c r="AL139" s="87"/>
      <c r="AM139" s="87"/>
      <c r="AN139" s="87"/>
      <c r="AO139" s="87"/>
      <c r="AP139" s="90">
        <v>368000000</v>
      </c>
      <c r="AQ139" s="90">
        <v>288100000</v>
      </c>
      <c r="AR139" s="91">
        <v>79900000</v>
      </c>
      <c r="AS139" s="91">
        <v>0</v>
      </c>
      <c r="AT139" s="90">
        <v>219600000</v>
      </c>
      <c r="AU139" s="90">
        <v>68500000</v>
      </c>
      <c r="AV139" s="91">
        <v>0</v>
      </c>
      <c r="AW139" s="90">
        <v>219600000</v>
      </c>
      <c r="AX139" s="91">
        <v>0</v>
      </c>
      <c r="AY139" s="91">
        <v>0</v>
      </c>
      <c r="AZ139" s="91">
        <v>0</v>
      </c>
      <c r="BA139" s="91">
        <v>0</v>
      </c>
      <c r="BB139" s="91">
        <v>0</v>
      </c>
      <c r="BC139" s="98">
        <f t="shared" si="17"/>
        <v>0.59673913043478266</v>
      </c>
      <c r="BD139" s="98">
        <f t="shared" si="18"/>
        <v>0</v>
      </c>
    </row>
    <row r="140" spans="1:56" s="65" customFormat="1" ht="33" customHeight="1" x14ac:dyDescent="0.2">
      <c r="A140" s="85" t="s">
        <v>26</v>
      </c>
      <c r="B140" s="85"/>
      <c r="C140" s="85" t="s">
        <v>155</v>
      </c>
      <c r="D140" s="85"/>
      <c r="E140" s="85" t="s">
        <v>157</v>
      </c>
      <c r="F140" s="85"/>
      <c r="G140" s="85" t="s">
        <v>170</v>
      </c>
      <c r="H140" s="85"/>
      <c r="I140" s="85" t="s">
        <v>160</v>
      </c>
      <c r="J140" s="85"/>
      <c r="K140" s="85"/>
      <c r="L140" s="85" t="s">
        <v>166</v>
      </c>
      <c r="M140" s="85"/>
      <c r="N140" s="85"/>
      <c r="O140" s="85"/>
      <c r="P140" s="85"/>
      <c r="Q140" s="85"/>
      <c r="R140" s="85"/>
      <c r="S140" s="82" t="s">
        <v>167</v>
      </c>
      <c r="T140" s="83"/>
      <c r="U140" s="83"/>
      <c r="V140" s="83"/>
      <c r="W140" s="83"/>
      <c r="X140" s="83"/>
      <c r="Y140" s="83"/>
      <c r="Z140" s="83"/>
      <c r="AA140" s="85" t="s">
        <v>53</v>
      </c>
      <c r="AB140" s="87"/>
      <c r="AC140" s="87"/>
      <c r="AD140" s="87"/>
      <c r="AE140" s="87"/>
      <c r="AF140" s="85" t="s">
        <v>57</v>
      </c>
      <c r="AG140" s="87"/>
      <c r="AH140" s="87"/>
      <c r="AI140" s="88" t="s">
        <v>153</v>
      </c>
      <c r="AJ140" s="89" t="s">
        <v>154</v>
      </c>
      <c r="AK140" s="87"/>
      <c r="AL140" s="87"/>
      <c r="AM140" s="87"/>
      <c r="AN140" s="87"/>
      <c r="AO140" s="87"/>
      <c r="AP140" s="90">
        <v>382471363</v>
      </c>
      <c r="AQ140" s="90">
        <v>382471363</v>
      </c>
      <c r="AR140" s="91">
        <v>0</v>
      </c>
      <c r="AS140" s="91">
        <v>0</v>
      </c>
      <c r="AT140" s="91">
        <v>350325822</v>
      </c>
      <c r="AU140" s="90">
        <v>32145541</v>
      </c>
      <c r="AV140" s="91">
        <v>0</v>
      </c>
      <c r="AW140" s="91">
        <v>350325822</v>
      </c>
      <c r="AX140" s="91">
        <v>0</v>
      </c>
      <c r="AY140" s="91">
        <v>0</v>
      </c>
      <c r="AZ140" s="91">
        <v>0</v>
      </c>
      <c r="BA140" s="91">
        <v>0</v>
      </c>
      <c r="BB140" s="91">
        <v>0</v>
      </c>
      <c r="BC140" s="98">
        <f t="shared" si="17"/>
        <v>0.91595307751184496</v>
      </c>
      <c r="BD140" s="98">
        <f t="shared" si="18"/>
        <v>0</v>
      </c>
    </row>
    <row r="141" spans="1:56" s="65" customFormat="1" ht="33" customHeight="1" x14ac:dyDescent="0.2">
      <c r="A141" s="85" t="s">
        <v>26</v>
      </c>
      <c r="B141" s="85"/>
      <c r="C141" s="85" t="s">
        <v>155</v>
      </c>
      <c r="D141" s="85"/>
      <c r="E141" s="85" t="s">
        <v>157</v>
      </c>
      <c r="F141" s="85"/>
      <c r="G141" s="85" t="s">
        <v>170</v>
      </c>
      <c r="H141" s="85"/>
      <c r="I141" s="85" t="s">
        <v>160</v>
      </c>
      <c r="J141" s="85"/>
      <c r="K141" s="85"/>
      <c r="L141" s="85" t="s">
        <v>172</v>
      </c>
      <c r="M141" s="85"/>
      <c r="N141" s="85"/>
      <c r="O141" s="85"/>
      <c r="P141" s="85"/>
      <c r="Q141" s="85"/>
      <c r="R141" s="85"/>
      <c r="S141" s="82" t="s">
        <v>173</v>
      </c>
      <c r="T141" s="83"/>
      <c r="U141" s="83"/>
      <c r="V141" s="83"/>
      <c r="W141" s="83"/>
      <c r="X141" s="83"/>
      <c r="Y141" s="83"/>
      <c r="Z141" s="83"/>
      <c r="AA141" s="85" t="s">
        <v>53</v>
      </c>
      <c r="AB141" s="87"/>
      <c r="AC141" s="87"/>
      <c r="AD141" s="87"/>
      <c r="AE141" s="87"/>
      <c r="AF141" s="85" t="s">
        <v>57</v>
      </c>
      <c r="AG141" s="87"/>
      <c r="AH141" s="87"/>
      <c r="AI141" s="88" t="s">
        <v>153</v>
      </c>
      <c r="AJ141" s="89" t="s">
        <v>154</v>
      </c>
      <c r="AK141" s="87"/>
      <c r="AL141" s="87"/>
      <c r="AM141" s="87"/>
      <c r="AN141" s="87"/>
      <c r="AO141" s="87"/>
      <c r="AP141" s="90">
        <v>1031200000</v>
      </c>
      <c r="AQ141" s="90">
        <v>1031200000</v>
      </c>
      <c r="AR141" s="90">
        <v>0</v>
      </c>
      <c r="AS141" s="91">
        <v>0</v>
      </c>
      <c r="AT141" s="90">
        <v>0</v>
      </c>
      <c r="AU141" s="91">
        <v>1031200000</v>
      </c>
      <c r="AV141" s="91">
        <v>0</v>
      </c>
      <c r="AW141" s="90">
        <v>0</v>
      </c>
      <c r="AX141" s="91">
        <v>0</v>
      </c>
      <c r="AY141" s="91">
        <v>0</v>
      </c>
      <c r="AZ141" s="91">
        <v>0</v>
      </c>
      <c r="BA141" s="91">
        <v>0</v>
      </c>
      <c r="BB141" s="91">
        <v>0</v>
      </c>
      <c r="BC141" s="98">
        <f t="shared" si="17"/>
        <v>0</v>
      </c>
      <c r="BD141" s="98">
        <f t="shared" si="18"/>
        <v>0</v>
      </c>
    </row>
    <row r="142" spans="1:56" s="65" customFormat="1" ht="33" customHeight="1" x14ac:dyDescent="0.2">
      <c r="A142" s="85" t="s">
        <v>26</v>
      </c>
      <c r="B142" s="85"/>
      <c r="C142" s="85" t="s">
        <v>155</v>
      </c>
      <c r="D142" s="85"/>
      <c r="E142" s="85" t="s">
        <v>157</v>
      </c>
      <c r="F142" s="85"/>
      <c r="G142" s="85" t="s">
        <v>170</v>
      </c>
      <c r="H142" s="85"/>
      <c r="I142" s="85" t="s">
        <v>160</v>
      </c>
      <c r="J142" s="85"/>
      <c r="K142" s="85"/>
      <c r="L142" s="85" t="s">
        <v>168</v>
      </c>
      <c r="M142" s="85"/>
      <c r="N142" s="85"/>
      <c r="O142" s="85"/>
      <c r="P142" s="85"/>
      <c r="Q142" s="85"/>
      <c r="R142" s="85"/>
      <c r="S142" s="82" t="s">
        <v>169</v>
      </c>
      <c r="T142" s="83"/>
      <c r="U142" s="83"/>
      <c r="V142" s="83"/>
      <c r="W142" s="83"/>
      <c r="X142" s="83"/>
      <c r="Y142" s="83"/>
      <c r="Z142" s="83"/>
      <c r="AA142" s="85" t="s">
        <v>53</v>
      </c>
      <c r="AB142" s="87"/>
      <c r="AC142" s="87"/>
      <c r="AD142" s="87"/>
      <c r="AE142" s="87"/>
      <c r="AF142" s="85" t="s">
        <v>57</v>
      </c>
      <c r="AG142" s="87"/>
      <c r="AH142" s="87"/>
      <c r="AI142" s="88" t="s">
        <v>153</v>
      </c>
      <c r="AJ142" s="89" t="s">
        <v>154</v>
      </c>
      <c r="AK142" s="87"/>
      <c r="AL142" s="87"/>
      <c r="AM142" s="87"/>
      <c r="AN142" s="87"/>
      <c r="AO142" s="87"/>
      <c r="AP142" s="94">
        <v>400000000</v>
      </c>
      <c r="AQ142" s="94">
        <v>149100000</v>
      </c>
      <c r="AR142" s="95">
        <v>250900000</v>
      </c>
      <c r="AS142" s="95">
        <v>0</v>
      </c>
      <c r="AT142" s="94">
        <v>149100000</v>
      </c>
      <c r="AU142" s="95">
        <v>0</v>
      </c>
      <c r="AV142" s="94">
        <v>0</v>
      </c>
      <c r="AW142" s="94">
        <v>149100000</v>
      </c>
      <c r="AX142" s="95">
        <v>0</v>
      </c>
      <c r="AY142" s="94">
        <v>0</v>
      </c>
      <c r="AZ142" s="95">
        <v>0</v>
      </c>
      <c r="BA142" s="95">
        <v>0</v>
      </c>
      <c r="BB142" s="95">
        <v>0</v>
      </c>
      <c r="BC142" s="98">
        <f t="shared" si="17"/>
        <v>0.37275000000000003</v>
      </c>
      <c r="BD142" s="98">
        <f t="shared" si="18"/>
        <v>0</v>
      </c>
    </row>
    <row r="143" spans="1:56" s="65" customFormat="1" ht="33" customHeight="1" x14ac:dyDescent="0.2">
      <c r="A143" s="86" t="s">
        <v>26</v>
      </c>
      <c r="B143" s="86"/>
      <c r="C143" s="86" t="s">
        <v>155</v>
      </c>
      <c r="D143" s="86"/>
      <c r="E143" s="86" t="s">
        <v>157</v>
      </c>
      <c r="F143" s="86"/>
      <c r="G143" s="86" t="s">
        <v>170</v>
      </c>
      <c r="H143" s="86"/>
      <c r="I143" s="86" t="s">
        <v>160</v>
      </c>
      <c r="J143" s="86"/>
      <c r="K143" s="86"/>
      <c r="L143" s="86" t="s">
        <v>162</v>
      </c>
      <c r="M143" s="86"/>
      <c r="N143" s="86"/>
      <c r="O143" s="86" t="s">
        <v>84</v>
      </c>
      <c r="P143" s="86"/>
      <c r="Q143" s="86"/>
      <c r="R143" s="86"/>
      <c r="S143" s="84" t="s">
        <v>208</v>
      </c>
      <c r="T143" s="83"/>
      <c r="U143" s="83"/>
      <c r="V143" s="83"/>
      <c r="W143" s="83"/>
      <c r="X143" s="83"/>
      <c r="Y143" s="83"/>
      <c r="Z143" s="83"/>
      <c r="AA143" s="86" t="s">
        <v>53</v>
      </c>
      <c r="AB143" s="87"/>
      <c r="AC143" s="87"/>
      <c r="AD143" s="87"/>
      <c r="AE143" s="87"/>
      <c r="AF143" s="86" t="s">
        <v>54</v>
      </c>
      <c r="AG143" s="87"/>
      <c r="AH143" s="87"/>
      <c r="AI143" s="92" t="s">
        <v>153</v>
      </c>
      <c r="AJ143" s="93" t="s">
        <v>154</v>
      </c>
      <c r="AK143" s="87"/>
      <c r="AL143" s="87"/>
      <c r="AM143" s="87"/>
      <c r="AN143" s="87"/>
      <c r="AO143" s="87"/>
      <c r="AP143" s="95">
        <v>68900000</v>
      </c>
      <c r="AQ143" s="95">
        <v>68900000</v>
      </c>
      <c r="AR143" s="95">
        <v>0</v>
      </c>
      <c r="AS143" s="95">
        <v>0</v>
      </c>
      <c r="AT143" s="95">
        <v>68900000</v>
      </c>
      <c r="AU143" s="95">
        <v>0</v>
      </c>
      <c r="AV143" s="95">
        <v>68900000</v>
      </c>
      <c r="AW143" s="95">
        <v>0</v>
      </c>
      <c r="AX143" s="95">
        <v>68900000</v>
      </c>
      <c r="AY143" s="95">
        <v>0</v>
      </c>
      <c r="AZ143" s="95">
        <v>68900000</v>
      </c>
      <c r="BA143" s="95">
        <v>0</v>
      </c>
      <c r="BB143" s="95">
        <v>0</v>
      </c>
      <c r="BC143" s="98">
        <f t="shared" si="17"/>
        <v>1</v>
      </c>
      <c r="BD143" s="98">
        <f t="shared" si="18"/>
        <v>1</v>
      </c>
    </row>
    <row r="144" spans="1:56" s="65" customFormat="1" ht="33" customHeight="1" x14ac:dyDescent="0.2">
      <c r="A144" s="86" t="s">
        <v>26</v>
      </c>
      <c r="B144" s="86"/>
      <c r="C144" s="86" t="s">
        <v>155</v>
      </c>
      <c r="D144" s="86"/>
      <c r="E144" s="86" t="s">
        <v>157</v>
      </c>
      <c r="F144" s="86"/>
      <c r="G144" s="86" t="s">
        <v>170</v>
      </c>
      <c r="H144" s="86"/>
      <c r="I144" s="86" t="s">
        <v>160</v>
      </c>
      <c r="J144" s="86"/>
      <c r="K144" s="86"/>
      <c r="L144" s="86" t="s">
        <v>168</v>
      </c>
      <c r="M144" s="86"/>
      <c r="N144" s="86"/>
      <c r="O144" s="86" t="s">
        <v>84</v>
      </c>
      <c r="P144" s="86"/>
      <c r="Q144" s="86"/>
      <c r="R144" s="86"/>
      <c r="S144" s="84" t="s">
        <v>205</v>
      </c>
      <c r="T144" s="83"/>
      <c r="U144" s="83"/>
      <c r="V144" s="83"/>
      <c r="W144" s="83"/>
      <c r="X144" s="83"/>
      <c r="Y144" s="83"/>
      <c r="Z144" s="83"/>
      <c r="AA144" s="86" t="s">
        <v>53</v>
      </c>
      <c r="AB144" s="87"/>
      <c r="AC144" s="87"/>
      <c r="AD144" s="87"/>
      <c r="AE144" s="87"/>
      <c r="AF144" s="86" t="s">
        <v>54</v>
      </c>
      <c r="AG144" s="87"/>
      <c r="AH144" s="87"/>
      <c r="AI144" s="92" t="s">
        <v>153</v>
      </c>
      <c r="AJ144" s="93" t="s">
        <v>154</v>
      </c>
      <c r="AK144" s="87"/>
      <c r="AL144" s="87"/>
      <c r="AM144" s="87"/>
      <c r="AN144" s="87"/>
      <c r="AO144" s="87"/>
      <c r="AP144" s="95">
        <v>250900000</v>
      </c>
      <c r="AQ144" s="95">
        <v>250900000</v>
      </c>
      <c r="AR144" s="95">
        <v>0</v>
      </c>
      <c r="AS144" s="95">
        <v>0</v>
      </c>
      <c r="AT144" s="95">
        <v>250900000</v>
      </c>
      <c r="AU144" s="95">
        <v>0</v>
      </c>
      <c r="AV144" s="95">
        <v>248146667</v>
      </c>
      <c r="AW144" s="95">
        <v>2753333</v>
      </c>
      <c r="AX144" s="95">
        <v>248146667</v>
      </c>
      <c r="AY144" s="95">
        <v>0</v>
      </c>
      <c r="AZ144" s="95">
        <v>248146667</v>
      </c>
      <c r="BA144" s="95">
        <v>0</v>
      </c>
      <c r="BB144" s="95">
        <v>0</v>
      </c>
      <c r="BC144" s="98">
        <f t="shared" si="17"/>
        <v>1</v>
      </c>
      <c r="BD144" s="98">
        <f t="shared" si="18"/>
        <v>0.98902617377441215</v>
      </c>
    </row>
    <row r="145" spans="1:56" s="65" customFormat="1" ht="33" customHeight="1" x14ac:dyDescent="0.2">
      <c r="A145" s="86" t="s">
        <v>26</v>
      </c>
      <c r="B145" s="86"/>
      <c r="C145" s="86" t="s">
        <v>155</v>
      </c>
      <c r="D145" s="86"/>
      <c r="E145" s="86" t="s">
        <v>157</v>
      </c>
      <c r="F145" s="86"/>
      <c r="G145" s="86" t="s">
        <v>170</v>
      </c>
      <c r="H145" s="86"/>
      <c r="I145" s="86" t="s">
        <v>160</v>
      </c>
      <c r="J145" s="86"/>
      <c r="K145" s="86"/>
      <c r="L145" s="86" t="s">
        <v>166</v>
      </c>
      <c r="M145" s="86"/>
      <c r="N145" s="86"/>
      <c r="O145" s="86" t="s">
        <v>84</v>
      </c>
      <c r="P145" s="86"/>
      <c r="Q145" s="86"/>
      <c r="R145" s="86"/>
      <c r="S145" s="84" t="s">
        <v>206</v>
      </c>
      <c r="T145" s="83"/>
      <c r="U145" s="83"/>
      <c r="V145" s="83"/>
      <c r="W145" s="83"/>
      <c r="X145" s="83"/>
      <c r="Y145" s="83"/>
      <c r="Z145" s="83"/>
      <c r="AA145" s="86" t="s">
        <v>53</v>
      </c>
      <c r="AB145" s="87"/>
      <c r="AC145" s="87"/>
      <c r="AD145" s="87"/>
      <c r="AE145" s="87"/>
      <c r="AF145" s="86" t="s">
        <v>54</v>
      </c>
      <c r="AG145" s="87"/>
      <c r="AH145" s="87"/>
      <c r="AI145" s="92" t="s">
        <v>153</v>
      </c>
      <c r="AJ145" s="93" t="s">
        <v>154</v>
      </c>
      <c r="AK145" s="87"/>
      <c r="AL145" s="87"/>
      <c r="AM145" s="87"/>
      <c r="AN145" s="87"/>
      <c r="AO145" s="87"/>
      <c r="AP145" s="94">
        <v>0</v>
      </c>
      <c r="AQ145" s="94">
        <v>0</v>
      </c>
      <c r="AR145" s="95">
        <v>0</v>
      </c>
      <c r="AS145" s="95">
        <v>0</v>
      </c>
      <c r="AT145" s="94">
        <v>0</v>
      </c>
      <c r="AU145" s="95">
        <v>0</v>
      </c>
      <c r="AV145" s="95">
        <v>0</v>
      </c>
      <c r="AW145" s="94">
        <v>0</v>
      </c>
      <c r="AX145" s="95">
        <v>0</v>
      </c>
      <c r="AY145" s="95">
        <v>0</v>
      </c>
      <c r="AZ145" s="95">
        <v>0</v>
      </c>
      <c r="BA145" s="95">
        <v>0</v>
      </c>
      <c r="BB145" s="95">
        <v>0</v>
      </c>
      <c r="BC145" s="98">
        <f t="shared" si="17"/>
        <v>0</v>
      </c>
      <c r="BD145" s="98">
        <f t="shared" si="18"/>
        <v>0</v>
      </c>
    </row>
    <row r="146" spans="1:56" s="65" customFormat="1" ht="33" customHeight="1" x14ac:dyDescent="0.2">
      <c r="A146" s="86" t="s">
        <v>26</v>
      </c>
      <c r="B146" s="86"/>
      <c r="C146" s="86" t="s">
        <v>155</v>
      </c>
      <c r="D146" s="86"/>
      <c r="E146" s="86" t="s">
        <v>157</v>
      </c>
      <c r="F146" s="86"/>
      <c r="G146" s="86" t="s">
        <v>170</v>
      </c>
      <c r="H146" s="86"/>
      <c r="I146" s="86" t="s">
        <v>160</v>
      </c>
      <c r="J146" s="86"/>
      <c r="K146" s="86"/>
      <c r="L146" s="86" t="s">
        <v>172</v>
      </c>
      <c r="M146" s="86"/>
      <c r="N146" s="86"/>
      <c r="O146" s="86" t="s">
        <v>84</v>
      </c>
      <c r="P146" s="86"/>
      <c r="Q146" s="86"/>
      <c r="R146" s="86"/>
      <c r="S146" s="84" t="s">
        <v>207</v>
      </c>
      <c r="T146" s="83"/>
      <c r="U146" s="83"/>
      <c r="V146" s="83"/>
      <c r="W146" s="83"/>
      <c r="X146" s="83"/>
      <c r="Y146" s="83"/>
      <c r="Z146" s="83"/>
      <c r="AA146" s="86" t="s">
        <v>53</v>
      </c>
      <c r="AB146" s="87"/>
      <c r="AC146" s="87"/>
      <c r="AD146" s="87"/>
      <c r="AE146" s="87"/>
      <c r="AF146" s="86" t="s">
        <v>54</v>
      </c>
      <c r="AG146" s="87"/>
      <c r="AH146" s="87"/>
      <c r="AI146" s="92" t="s">
        <v>153</v>
      </c>
      <c r="AJ146" s="93" t="s">
        <v>154</v>
      </c>
      <c r="AK146" s="87"/>
      <c r="AL146" s="87"/>
      <c r="AM146" s="87"/>
      <c r="AN146" s="87"/>
      <c r="AO146" s="87"/>
      <c r="AP146" s="94">
        <v>0</v>
      </c>
      <c r="AQ146" s="94">
        <v>0</v>
      </c>
      <c r="AR146" s="94">
        <v>0</v>
      </c>
      <c r="AS146" s="95">
        <v>0</v>
      </c>
      <c r="AT146" s="94">
        <v>0</v>
      </c>
      <c r="AU146" s="94">
        <v>0</v>
      </c>
      <c r="AV146" s="95">
        <v>0</v>
      </c>
      <c r="AW146" s="94">
        <v>0</v>
      </c>
      <c r="AX146" s="95">
        <v>0</v>
      </c>
      <c r="AY146" s="95">
        <v>0</v>
      </c>
      <c r="AZ146" s="95">
        <v>0</v>
      </c>
      <c r="BA146" s="95">
        <v>0</v>
      </c>
      <c r="BB146" s="95">
        <v>0</v>
      </c>
      <c r="BC146" s="98">
        <f t="shared" si="17"/>
        <v>0</v>
      </c>
      <c r="BD146" s="98">
        <f t="shared" si="18"/>
        <v>0</v>
      </c>
    </row>
    <row r="147" spans="1:56" s="65" customFormat="1" ht="33" customHeight="1" x14ac:dyDescent="0.2">
      <c r="A147" s="86" t="s">
        <v>26</v>
      </c>
      <c r="B147" s="86"/>
      <c r="C147" s="86" t="s">
        <v>155</v>
      </c>
      <c r="D147" s="86"/>
      <c r="E147" s="86" t="s">
        <v>157</v>
      </c>
      <c r="F147" s="86"/>
      <c r="G147" s="86" t="s">
        <v>170</v>
      </c>
      <c r="H147" s="86"/>
      <c r="I147" s="86" t="s">
        <v>160</v>
      </c>
      <c r="J147" s="86"/>
      <c r="K147" s="86"/>
      <c r="L147" s="86" t="s">
        <v>162</v>
      </c>
      <c r="M147" s="86"/>
      <c r="N147" s="86"/>
      <c r="O147" s="86" t="s">
        <v>84</v>
      </c>
      <c r="P147" s="86"/>
      <c r="Q147" s="86"/>
      <c r="R147" s="86"/>
      <c r="S147" s="84" t="s">
        <v>208</v>
      </c>
      <c r="T147" s="83"/>
      <c r="U147" s="83"/>
      <c r="V147" s="83"/>
      <c r="W147" s="83"/>
      <c r="X147" s="83"/>
      <c r="Y147" s="83"/>
      <c r="Z147" s="83"/>
      <c r="AA147" s="86" t="s">
        <v>53</v>
      </c>
      <c r="AB147" s="87"/>
      <c r="AC147" s="87"/>
      <c r="AD147" s="87"/>
      <c r="AE147" s="87"/>
      <c r="AF147" s="86" t="s">
        <v>57</v>
      </c>
      <c r="AG147" s="87"/>
      <c r="AH147" s="87"/>
      <c r="AI147" s="92" t="s">
        <v>153</v>
      </c>
      <c r="AJ147" s="93" t="s">
        <v>154</v>
      </c>
      <c r="AK147" s="87"/>
      <c r="AL147" s="87"/>
      <c r="AM147" s="87"/>
      <c r="AN147" s="87"/>
      <c r="AO147" s="87"/>
      <c r="AP147" s="94">
        <v>368000000</v>
      </c>
      <c r="AQ147" s="94">
        <v>288100000</v>
      </c>
      <c r="AR147" s="95">
        <v>79900000</v>
      </c>
      <c r="AS147" s="95">
        <v>0</v>
      </c>
      <c r="AT147" s="94">
        <v>219600000</v>
      </c>
      <c r="AU147" s="94">
        <v>68500000</v>
      </c>
      <c r="AV147" s="95">
        <v>0</v>
      </c>
      <c r="AW147" s="94">
        <v>219600000</v>
      </c>
      <c r="AX147" s="95">
        <v>0</v>
      </c>
      <c r="AY147" s="95">
        <v>0</v>
      </c>
      <c r="AZ147" s="95">
        <v>0</v>
      </c>
      <c r="BA147" s="95">
        <v>0</v>
      </c>
      <c r="BB147" s="95">
        <v>0</v>
      </c>
      <c r="BC147" s="98">
        <f t="shared" si="17"/>
        <v>0.59673913043478266</v>
      </c>
      <c r="BD147" s="98">
        <f t="shared" si="18"/>
        <v>0</v>
      </c>
    </row>
    <row r="148" spans="1:56" s="65" customFormat="1" ht="33" customHeight="1" x14ac:dyDescent="0.2">
      <c r="A148" s="86" t="s">
        <v>26</v>
      </c>
      <c r="B148" s="86"/>
      <c r="C148" s="86" t="s">
        <v>155</v>
      </c>
      <c r="D148" s="86"/>
      <c r="E148" s="86" t="s">
        <v>157</v>
      </c>
      <c r="F148" s="86"/>
      <c r="G148" s="86" t="s">
        <v>170</v>
      </c>
      <c r="H148" s="86"/>
      <c r="I148" s="86" t="s">
        <v>160</v>
      </c>
      <c r="J148" s="86"/>
      <c r="K148" s="86"/>
      <c r="L148" s="86" t="s">
        <v>166</v>
      </c>
      <c r="M148" s="86"/>
      <c r="N148" s="86"/>
      <c r="O148" s="86" t="s">
        <v>84</v>
      </c>
      <c r="P148" s="86"/>
      <c r="Q148" s="86"/>
      <c r="R148" s="86"/>
      <c r="S148" s="84" t="s">
        <v>206</v>
      </c>
      <c r="T148" s="83"/>
      <c r="U148" s="83"/>
      <c r="V148" s="83"/>
      <c r="W148" s="83"/>
      <c r="X148" s="83"/>
      <c r="Y148" s="83"/>
      <c r="Z148" s="83"/>
      <c r="AA148" s="86" t="s">
        <v>53</v>
      </c>
      <c r="AB148" s="87"/>
      <c r="AC148" s="87"/>
      <c r="AD148" s="87"/>
      <c r="AE148" s="87"/>
      <c r="AF148" s="86" t="s">
        <v>57</v>
      </c>
      <c r="AG148" s="87"/>
      <c r="AH148" s="87"/>
      <c r="AI148" s="92" t="s">
        <v>153</v>
      </c>
      <c r="AJ148" s="93" t="s">
        <v>154</v>
      </c>
      <c r="AK148" s="87"/>
      <c r="AL148" s="87"/>
      <c r="AM148" s="87"/>
      <c r="AN148" s="87"/>
      <c r="AO148" s="87"/>
      <c r="AP148" s="94">
        <v>382471363</v>
      </c>
      <c r="AQ148" s="94">
        <v>382471363</v>
      </c>
      <c r="AR148" s="95">
        <v>0</v>
      </c>
      <c r="AS148" s="95">
        <v>0</v>
      </c>
      <c r="AT148" s="95">
        <v>350325822</v>
      </c>
      <c r="AU148" s="94">
        <v>32145541</v>
      </c>
      <c r="AV148" s="95">
        <v>0</v>
      </c>
      <c r="AW148" s="95">
        <v>350325822</v>
      </c>
      <c r="AX148" s="95">
        <v>0</v>
      </c>
      <c r="AY148" s="95">
        <v>0</v>
      </c>
      <c r="AZ148" s="95">
        <v>0</v>
      </c>
      <c r="BA148" s="95">
        <v>0</v>
      </c>
      <c r="BB148" s="95">
        <v>0</v>
      </c>
      <c r="BC148" s="98">
        <f t="shared" si="17"/>
        <v>0.91595307751184496</v>
      </c>
      <c r="BD148" s="98">
        <f t="shared" si="18"/>
        <v>0</v>
      </c>
    </row>
    <row r="149" spans="1:56" s="65" customFormat="1" ht="33" customHeight="1" x14ac:dyDescent="0.2">
      <c r="A149" s="86" t="s">
        <v>26</v>
      </c>
      <c r="B149" s="86"/>
      <c r="C149" s="86" t="s">
        <v>155</v>
      </c>
      <c r="D149" s="86"/>
      <c r="E149" s="86" t="s">
        <v>157</v>
      </c>
      <c r="F149" s="86"/>
      <c r="G149" s="86" t="s">
        <v>170</v>
      </c>
      <c r="H149" s="86"/>
      <c r="I149" s="86" t="s">
        <v>160</v>
      </c>
      <c r="J149" s="86"/>
      <c r="K149" s="86"/>
      <c r="L149" s="86" t="s">
        <v>172</v>
      </c>
      <c r="M149" s="86"/>
      <c r="N149" s="86"/>
      <c r="O149" s="86" t="s">
        <v>84</v>
      </c>
      <c r="P149" s="86"/>
      <c r="Q149" s="86"/>
      <c r="R149" s="86"/>
      <c r="S149" s="84" t="s">
        <v>207</v>
      </c>
      <c r="T149" s="83"/>
      <c r="U149" s="83"/>
      <c r="V149" s="83"/>
      <c r="W149" s="83"/>
      <c r="X149" s="83"/>
      <c r="Y149" s="83"/>
      <c r="Z149" s="83"/>
      <c r="AA149" s="86" t="s">
        <v>53</v>
      </c>
      <c r="AB149" s="87"/>
      <c r="AC149" s="87"/>
      <c r="AD149" s="87"/>
      <c r="AE149" s="87"/>
      <c r="AF149" s="86" t="s">
        <v>57</v>
      </c>
      <c r="AG149" s="87"/>
      <c r="AH149" s="87"/>
      <c r="AI149" s="92" t="s">
        <v>153</v>
      </c>
      <c r="AJ149" s="93" t="s">
        <v>154</v>
      </c>
      <c r="AK149" s="87"/>
      <c r="AL149" s="87"/>
      <c r="AM149" s="87"/>
      <c r="AN149" s="87"/>
      <c r="AO149" s="87"/>
      <c r="AP149" s="94">
        <v>1031200000</v>
      </c>
      <c r="AQ149" s="94">
        <v>1031200000</v>
      </c>
      <c r="AR149" s="94">
        <v>0</v>
      </c>
      <c r="AS149" s="95">
        <v>0</v>
      </c>
      <c r="AT149" s="94">
        <v>0</v>
      </c>
      <c r="AU149" s="95">
        <v>1031200000</v>
      </c>
      <c r="AV149" s="95">
        <v>0</v>
      </c>
      <c r="AW149" s="94">
        <v>0</v>
      </c>
      <c r="AX149" s="95">
        <v>0</v>
      </c>
      <c r="AY149" s="95">
        <v>0</v>
      </c>
      <c r="AZ149" s="95">
        <v>0</v>
      </c>
      <c r="BA149" s="95">
        <v>0</v>
      </c>
      <c r="BB149" s="95">
        <v>0</v>
      </c>
      <c r="BC149" s="98">
        <f t="shared" si="17"/>
        <v>0</v>
      </c>
      <c r="BD149" s="98">
        <f t="shared" si="18"/>
        <v>0</v>
      </c>
    </row>
    <row r="150" spans="1:56" s="65" customFormat="1" ht="33" customHeight="1" x14ac:dyDescent="0.2">
      <c r="A150" s="86" t="s">
        <v>26</v>
      </c>
      <c r="B150" s="86"/>
      <c r="C150" s="86" t="s">
        <v>155</v>
      </c>
      <c r="D150" s="86"/>
      <c r="E150" s="86" t="s">
        <v>157</v>
      </c>
      <c r="F150" s="86"/>
      <c r="G150" s="86" t="s">
        <v>170</v>
      </c>
      <c r="H150" s="86"/>
      <c r="I150" s="86" t="s">
        <v>160</v>
      </c>
      <c r="J150" s="86"/>
      <c r="K150" s="86"/>
      <c r="L150" s="86" t="s">
        <v>168</v>
      </c>
      <c r="M150" s="86"/>
      <c r="N150" s="86"/>
      <c r="O150" s="86" t="s">
        <v>84</v>
      </c>
      <c r="P150" s="86"/>
      <c r="Q150" s="86"/>
      <c r="R150" s="86"/>
      <c r="S150" s="84" t="s">
        <v>205</v>
      </c>
      <c r="T150" s="83"/>
      <c r="U150" s="83"/>
      <c r="V150" s="83"/>
      <c r="W150" s="83"/>
      <c r="X150" s="83"/>
      <c r="Y150" s="83"/>
      <c r="Z150" s="83"/>
      <c r="AA150" s="86" t="s">
        <v>53</v>
      </c>
      <c r="AB150" s="87"/>
      <c r="AC150" s="87"/>
      <c r="AD150" s="87"/>
      <c r="AE150" s="87"/>
      <c r="AF150" s="86" t="s">
        <v>57</v>
      </c>
      <c r="AG150" s="87"/>
      <c r="AH150" s="87"/>
      <c r="AI150" s="92" t="s">
        <v>153</v>
      </c>
      <c r="AJ150" s="93" t="s">
        <v>154</v>
      </c>
      <c r="AK150" s="87"/>
      <c r="AL150" s="87"/>
      <c r="AM150" s="87"/>
      <c r="AN150" s="87"/>
      <c r="AO150" s="87"/>
      <c r="AP150" s="94">
        <v>400000000</v>
      </c>
      <c r="AQ150" s="94">
        <v>149100000</v>
      </c>
      <c r="AR150" s="95">
        <v>250900000</v>
      </c>
      <c r="AS150" s="95">
        <v>0</v>
      </c>
      <c r="AT150" s="94">
        <v>149100000</v>
      </c>
      <c r="AU150" s="95">
        <v>0</v>
      </c>
      <c r="AV150" s="94">
        <v>0</v>
      </c>
      <c r="AW150" s="95">
        <v>149100000</v>
      </c>
      <c r="AX150" s="94">
        <v>0</v>
      </c>
      <c r="AY150" s="95">
        <v>0</v>
      </c>
      <c r="AZ150" s="94">
        <v>0</v>
      </c>
      <c r="BA150" s="95">
        <v>0</v>
      </c>
      <c r="BB150" s="95">
        <v>0</v>
      </c>
      <c r="BC150" s="98">
        <f t="shared" si="17"/>
        <v>0.37275000000000003</v>
      </c>
      <c r="BD150" s="98">
        <f t="shared" si="18"/>
        <v>0</v>
      </c>
    </row>
    <row r="151" spans="1:56" s="65" customFormat="1" ht="39.75" customHeight="1" x14ac:dyDescent="0.2">
      <c r="A151" s="86" t="s">
        <v>26</v>
      </c>
      <c r="B151" s="86"/>
      <c r="C151" s="86" t="s">
        <v>155</v>
      </c>
      <c r="D151" s="86"/>
      <c r="E151" s="86" t="s">
        <v>157</v>
      </c>
      <c r="F151" s="86"/>
      <c r="G151" s="86" t="s">
        <v>174</v>
      </c>
      <c r="H151" s="86"/>
      <c r="I151" s="86" t="s">
        <v>175</v>
      </c>
      <c r="J151" s="86"/>
      <c r="K151" s="86"/>
      <c r="L151" s="86" t="s">
        <v>175</v>
      </c>
      <c r="M151" s="86"/>
      <c r="N151" s="86"/>
      <c r="O151" s="86" t="s">
        <v>175</v>
      </c>
      <c r="P151" s="86"/>
      <c r="Q151" s="86" t="s">
        <v>175</v>
      </c>
      <c r="R151" s="86"/>
      <c r="S151" s="84" t="s">
        <v>176</v>
      </c>
      <c r="T151" s="83"/>
      <c r="U151" s="83"/>
      <c r="V151" s="83"/>
      <c r="W151" s="83"/>
      <c r="X151" s="83"/>
      <c r="Y151" s="83"/>
      <c r="Z151" s="83"/>
      <c r="AA151" s="86" t="s">
        <v>53</v>
      </c>
      <c r="AB151" s="87"/>
      <c r="AC151" s="87"/>
      <c r="AD151" s="87"/>
      <c r="AE151" s="87"/>
      <c r="AF151" s="86" t="s">
        <v>54</v>
      </c>
      <c r="AG151" s="87"/>
      <c r="AH151" s="87"/>
      <c r="AI151" s="92" t="s">
        <v>153</v>
      </c>
      <c r="AJ151" s="93" t="s">
        <v>154</v>
      </c>
      <c r="AK151" s="87"/>
      <c r="AL151" s="87"/>
      <c r="AM151" s="87"/>
      <c r="AN151" s="87"/>
      <c r="AO151" s="87"/>
      <c r="AP151" s="90">
        <v>63854459</v>
      </c>
      <c r="AQ151" s="90">
        <v>63854459</v>
      </c>
      <c r="AR151" s="90">
        <v>0</v>
      </c>
      <c r="AS151" s="91">
        <v>0</v>
      </c>
      <c r="AT151" s="90">
        <v>63854459</v>
      </c>
      <c r="AU151" s="90">
        <v>0</v>
      </c>
      <c r="AV151" s="91">
        <v>63854459</v>
      </c>
      <c r="AW151" s="90">
        <v>0</v>
      </c>
      <c r="AX151" s="91">
        <v>63854459</v>
      </c>
      <c r="AY151" s="91">
        <v>0</v>
      </c>
      <c r="AZ151" s="91">
        <v>63854459</v>
      </c>
      <c r="BA151" s="91">
        <v>0</v>
      </c>
      <c r="BB151" s="91">
        <v>0</v>
      </c>
      <c r="BC151" s="98">
        <f t="shared" si="17"/>
        <v>1</v>
      </c>
      <c r="BD151" s="98">
        <f t="shared" si="18"/>
        <v>1</v>
      </c>
    </row>
    <row r="152" spans="1:56" s="65" customFormat="1" ht="39.75" customHeight="1" x14ac:dyDescent="0.2">
      <c r="A152" s="85" t="s">
        <v>26</v>
      </c>
      <c r="B152" s="85"/>
      <c r="C152" s="85" t="s">
        <v>177</v>
      </c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2" t="s">
        <v>178</v>
      </c>
      <c r="T152" s="83"/>
      <c r="U152" s="83"/>
      <c r="V152" s="83"/>
      <c r="W152" s="83"/>
      <c r="X152" s="83"/>
      <c r="Y152" s="83"/>
      <c r="Z152" s="83"/>
      <c r="AA152" s="85" t="s">
        <v>53</v>
      </c>
      <c r="AB152" s="87"/>
      <c r="AC152" s="87"/>
      <c r="AD152" s="87"/>
      <c r="AE152" s="87"/>
      <c r="AF152" s="85" t="s">
        <v>54</v>
      </c>
      <c r="AG152" s="87"/>
      <c r="AH152" s="87"/>
      <c r="AI152" s="88" t="s">
        <v>55</v>
      </c>
      <c r="AJ152" s="89" t="s">
        <v>56</v>
      </c>
      <c r="AK152" s="87"/>
      <c r="AL152" s="87"/>
      <c r="AM152" s="87"/>
      <c r="AN152" s="87"/>
      <c r="AO152" s="87"/>
      <c r="AP152" s="90">
        <v>12496207870</v>
      </c>
      <c r="AQ152" s="90">
        <v>11455623614</v>
      </c>
      <c r="AR152" s="90">
        <v>1040584256</v>
      </c>
      <c r="AS152" s="91">
        <v>0</v>
      </c>
      <c r="AT152" s="90">
        <v>9513096616</v>
      </c>
      <c r="AU152" s="91">
        <v>1942526998</v>
      </c>
      <c r="AV152" s="91">
        <v>4205837328.0900002</v>
      </c>
      <c r="AW152" s="90">
        <v>5307259287.9099998</v>
      </c>
      <c r="AX152" s="91">
        <v>4205837328.0900002</v>
      </c>
      <c r="AY152" s="91">
        <v>0</v>
      </c>
      <c r="AZ152" s="91">
        <v>4205837328.0900002</v>
      </c>
      <c r="BA152" s="91">
        <v>0</v>
      </c>
      <c r="BB152" s="91">
        <v>0</v>
      </c>
      <c r="BC152" s="98">
        <f t="shared" si="17"/>
        <v>0.76127867869726784</v>
      </c>
      <c r="BD152" s="98">
        <f t="shared" si="18"/>
        <v>0.33656909134706958</v>
      </c>
    </row>
    <row r="153" spans="1:56" s="65" customFormat="1" ht="39.75" customHeight="1" x14ac:dyDescent="0.2">
      <c r="A153" s="85" t="s">
        <v>26</v>
      </c>
      <c r="B153" s="85"/>
      <c r="C153" s="85" t="s">
        <v>177</v>
      </c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2" t="s">
        <v>178</v>
      </c>
      <c r="T153" s="83"/>
      <c r="U153" s="83"/>
      <c r="V153" s="83"/>
      <c r="W153" s="83"/>
      <c r="X153" s="83"/>
      <c r="Y153" s="83"/>
      <c r="Z153" s="83"/>
      <c r="AA153" s="85" t="s">
        <v>53</v>
      </c>
      <c r="AB153" s="87"/>
      <c r="AC153" s="87"/>
      <c r="AD153" s="87"/>
      <c r="AE153" s="87"/>
      <c r="AF153" s="85" t="s">
        <v>54</v>
      </c>
      <c r="AG153" s="87"/>
      <c r="AH153" s="87"/>
      <c r="AI153" s="88" t="s">
        <v>58</v>
      </c>
      <c r="AJ153" s="89" t="s">
        <v>59</v>
      </c>
      <c r="AK153" s="87"/>
      <c r="AL153" s="87"/>
      <c r="AM153" s="87"/>
      <c r="AN153" s="87"/>
      <c r="AO153" s="87"/>
      <c r="AP153" s="91">
        <v>1000000000</v>
      </c>
      <c r="AQ153" s="91">
        <v>960725161.42999995</v>
      </c>
      <c r="AR153" s="91">
        <v>39274838.57</v>
      </c>
      <c r="AS153" s="91">
        <v>0</v>
      </c>
      <c r="AT153" s="91">
        <v>960724619.42999995</v>
      </c>
      <c r="AU153" s="91">
        <v>542</v>
      </c>
      <c r="AV153" s="91">
        <v>634449099.42999995</v>
      </c>
      <c r="AW153" s="91">
        <v>326275520</v>
      </c>
      <c r="AX153" s="91">
        <v>634449099.42999995</v>
      </c>
      <c r="AY153" s="91">
        <v>0</v>
      </c>
      <c r="AZ153" s="91">
        <v>634449099.42999995</v>
      </c>
      <c r="BA153" s="91">
        <v>0</v>
      </c>
      <c r="BB153" s="91">
        <v>0</v>
      </c>
      <c r="BC153" s="98">
        <f t="shared" si="17"/>
        <v>0.96072461942999998</v>
      </c>
      <c r="BD153" s="98">
        <f t="shared" si="18"/>
        <v>0.63444909942999994</v>
      </c>
    </row>
    <row r="154" spans="1:56" s="65" customFormat="1" ht="39.75" customHeight="1" x14ac:dyDescent="0.2">
      <c r="A154" s="85" t="s">
        <v>26</v>
      </c>
      <c r="B154" s="85"/>
      <c r="C154" s="85" t="s">
        <v>177</v>
      </c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2" t="s">
        <v>178</v>
      </c>
      <c r="T154" s="83"/>
      <c r="U154" s="83"/>
      <c r="V154" s="83"/>
      <c r="W154" s="83"/>
      <c r="X154" s="83"/>
      <c r="Y154" s="83"/>
      <c r="Z154" s="83"/>
      <c r="AA154" s="85" t="s">
        <v>53</v>
      </c>
      <c r="AB154" s="87"/>
      <c r="AC154" s="87"/>
      <c r="AD154" s="87"/>
      <c r="AE154" s="87"/>
      <c r="AF154" s="85" t="s">
        <v>54</v>
      </c>
      <c r="AG154" s="87"/>
      <c r="AH154" s="87"/>
      <c r="AI154" s="88" t="s">
        <v>149</v>
      </c>
      <c r="AJ154" s="89" t="s">
        <v>150</v>
      </c>
      <c r="AK154" s="87"/>
      <c r="AL154" s="87"/>
      <c r="AM154" s="87"/>
      <c r="AN154" s="87"/>
      <c r="AO154" s="87"/>
      <c r="AP154" s="91">
        <v>0</v>
      </c>
      <c r="AQ154" s="91">
        <v>0</v>
      </c>
      <c r="AR154" s="91">
        <v>0</v>
      </c>
      <c r="AS154" s="91">
        <v>0</v>
      </c>
      <c r="AT154" s="91">
        <v>0</v>
      </c>
      <c r="AU154" s="91">
        <v>0</v>
      </c>
      <c r="AV154" s="91">
        <v>0</v>
      </c>
      <c r="AW154" s="91">
        <v>0</v>
      </c>
      <c r="AX154" s="91">
        <v>0</v>
      </c>
      <c r="AY154" s="91">
        <v>0</v>
      </c>
      <c r="AZ154" s="91">
        <v>0</v>
      </c>
      <c r="BA154" s="91">
        <v>0</v>
      </c>
      <c r="BB154" s="91">
        <v>0</v>
      </c>
      <c r="BC154" s="98">
        <f t="shared" si="17"/>
        <v>0</v>
      </c>
      <c r="BD154" s="98">
        <f t="shared" si="18"/>
        <v>0</v>
      </c>
    </row>
    <row r="155" spans="1:56" s="65" customFormat="1" ht="33" customHeight="1" x14ac:dyDescent="0.2">
      <c r="A155" s="85" t="s">
        <v>26</v>
      </c>
      <c r="B155" s="85"/>
      <c r="C155" s="85" t="s">
        <v>177</v>
      </c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2" t="s">
        <v>178</v>
      </c>
      <c r="T155" s="83"/>
      <c r="U155" s="83"/>
      <c r="V155" s="83"/>
      <c r="W155" s="83"/>
      <c r="X155" s="83"/>
      <c r="Y155" s="83"/>
      <c r="Z155" s="83"/>
      <c r="AA155" s="85" t="s">
        <v>53</v>
      </c>
      <c r="AB155" s="87"/>
      <c r="AC155" s="87"/>
      <c r="AD155" s="87"/>
      <c r="AE155" s="87"/>
      <c r="AF155" s="85" t="s">
        <v>54</v>
      </c>
      <c r="AG155" s="87"/>
      <c r="AH155" s="87"/>
      <c r="AI155" s="88" t="s">
        <v>151</v>
      </c>
      <c r="AJ155" s="89" t="s">
        <v>152</v>
      </c>
      <c r="AK155" s="87"/>
      <c r="AL155" s="87"/>
      <c r="AM155" s="87"/>
      <c r="AN155" s="87"/>
      <c r="AO155" s="87"/>
      <c r="AP155" s="90">
        <v>0</v>
      </c>
      <c r="AQ155" s="90">
        <v>0</v>
      </c>
      <c r="AR155" s="90">
        <v>0</v>
      </c>
      <c r="AS155" s="91">
        <v>0</v>
      </c>
      <c r="AT155" s="90">
        <v>0</v>
      </c>
      <c r="AU155" s="90">
        <v>0</v>
      </c>
      <c r="AV155" s="91">
        <v>0</v>
      </c>
      <c r="AW155" s="90">
        <v>0</v>
      </c>
      <c r="AX155" s="91">
        <v>0</v>
      </c>
      <c r="AY155" s="91">
        <v>0</v>
      </c>
      <c r="AZ155" s="91">
        <v>0</v>
      </c>
      <c r="BA155" s="91">
        <v>0</v>
      </c>
      <c r="BB155" s="91">
        <v>0</v>
      </c>
      <c r="BC155" s="98">
        <f t="shared" si="17"/>
        <v>0</v>
      </c>
      <c r="BD155" s="98">
        <f t="shared" si="18"/>
        <v>0</v>
      </c>
    </row>
    <row r="156" spans="1:56" s="65" customFormat="1" ht="33" customHeight="1" x14ac:dyDescent="0.2">
      <c r="A156" s="85" t="s">
        <v>26</v>
      </c>
      <c r="B156" s="85"/>
      <c r="C156" s="85" t="s">
        <v>177</v>
      </c>
      <c r="D156" s="85"/>
      <c r="E156" s="85" t="s">
        <v>157</v>
      </c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2" t="s">
        <v>158</v>
      </c>
      <c r="T156" s="83"/>
      <c r="U156" s="83"/>
      <c r="V156" s="83"/>
      <c r="W156" s="83"/>
      <c r="X156" s="83"/>
      <c r="Y156" s="83"/>
      <c r="Z156" s="83"/>
      <c r="AA156" s="85" t="s">
        <v>53</v>
      </c>
      <c r="AB156" s="87"/>
      <c r="AC156" s="87"/>
      <c r="AD156" s="87"/>
      <c r="AE156" s="87"/>
      <c r="AF156" s="85" t="s">
        <v>54</v>
      </c>
      <c r="AG156" s="87"/>
      <c r="AH156" s="87"/>
      <c r="AI156" s="88" t="s">
        <v>55</v>
      </c>
      <c r="AJ156" s="89" t="s">
        <v>56</v>
      </c>
      <c r="AK156" s="87"/>
      <c r="AL156" s="87"/>
      <c r="AM156" s="87"/>
      <c r="AN156" s="87"/>
      <c r="AO156" s="87"/>
      <c r="AP156" s="90">
        <v>12496207870</v>
      </c>
      <c r="AQ156" s="90">
        <v>11455623614</v>
      </c>
      <c r="AR156" s="90">
        <v>1040584256</v>
      </c>
      <c r="AS156" s="91">
        <v>0</v>
      </c>
      <c r="AT156" s="90">
        <v>9513096616</v>
      </c>
      <c r="AU156" s="91">
        <v>1942526998</v>
      </c>
      <c r="AV156" s="91">
        <v>4205837328.0900002</v>
      </c>
      <c r="AW156" s="90">
        <v>5307259287.9099998</v>
      </c>
      <c r="AX156" s="91">
        <v>4205837328.0900002</v>
      </c>
      <c r="AY156" s="91">
        <v>0</v>
      </c>
      <c r="AZ156" s="91">
        <v>4205837328.0900002</v>
      </c>
      <c r="BA156" s="91">
        <v>0</v>
      </c>
      <c r="BB156" s="91">
        <v>0</v>
      </c>
      <c r="BC156" s="98">
        <f t="shared" si="17"/>
        <v>0.76127867869726784</v>
      </c>
      <c r="BD156" s="98">
        <f t="shared" si="18"/>
        <v>0.33656909134706958</v>
      </c>
    </row>
    <row r="157" spans="1:56" s="65" customFormat="1" ht="33" customHeight="1" x14ac:dyDescent="0.2">
      <c r="A157" s="85" t="s">
        <v>26</v>
      </c>
      <c r="B157" s="85"/>
      <c r="C157" s="85" t="s">
        <v>177</v>
      </c>
      <c r="D157" s="85"/>
      <c r="E157" s="85" t="s">
        <v>157</v>
      </c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2" t="s">
        <v>158</v>
      </c>
      <c r="T157" s="83"/>
      <c r="U157" s="83"/>
      <c r="V157" s="83"/>
      <c r="W157" s="83"/>
      <c r="X157" s="83"/>
      <c r="Y157" s="83"/>
      <c r="Z157" s="83"/>
      <c r="AA157" s="85" t="s">
        <v>53</v>
      </c>
      <c r="AB157" s="87"/>
      <c r="AC157" s="87"/>
      <c r="AD157" s="87"/>
      <c r="AE157" s="87"/>
      <c r="AF157" s="85" t="s">
        <v>54</v>
      </c>
      <c r="AG157" s="87"/>
      <c r="AH157" s="87"/>
      <c r="AI157" s="88" t="s">
        <v>58</v>
      </c>
      <c r="AJ157" s="89" t="s">
        <v>59</v>
      </c>
      <c r="AK157" s="87"/>
      <c r="AL157" s="87"/>
      <c r="AM157" s="87"/>
      <c r="AN157" s="87"/>
      <c r="AO157" s="87"/>
      <c r="AP157" s="91">
        <v>1000000000</v>
      </c>
      <c r="AQ157" s="91">
        <v>960725161.42999995</v>
      </c>
      <c r="AR157" s="91">
        <v>39274838.57</v>
      </c>
      <c r="AS157" s="91">
        <v>0</v>
      </c>
      <c r="AT157" s="91">
        <v>960724619.42999995</v>
      </c>
      <c r="AU157" s="91">
        <v>542</v>
      </c>
      <c r="AV157" s="91">
        <v>634449099.42999995</v>
      </c>
      <c r="AW157" s="91">
        <v>326275520</v>
      </c>
      <c r="AX157" s="91">
        <v>634449099.42999995</v>
      </c>
      <c r="AY157" s="91">
        <v>0</v>
      </c>
      <c r="AZ157" s="91">
        <v>634449099.42999995</v>
      </c>
      <c r="BA157" s="91">
        <v>0</v>
      </c>
      <c r="BB157" s="91">
        <v>0</v>
      </c>
      <c r="BC157" s="98">
        <f t="shared" si="17"/>
        <v>0.96072461942999998</v>
      </c>
      <c r="BD157" s="98">
        <f t="shared" si="18"/>
        <v>0.63444909942999994</v>
      </c>
    </row>
    <row r="158" spans="1:56" s="65" customFormat="1" ht="33" customHeight="1" x14ac:dyDescent="0.2">
      <c r="A158" s="85" t="s">
        <v>26</v>
      </c>
      <c r="B158" s="85"/>
      <c r="C158" s="85" t="s">
        <v>177</v>
      </c>
      <c r="D158" s="85"/>
      <c r="E158" s="85" t="s">
        <v>157</v>
      </c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2" t="s">
        <v>158</v>
      </c>
      <c r="T158" s="83"/>
      <c r="U158" s="83"/>
      <c r="V158" s="83"/>
      <c r="W158" s="83"/>
      <c r="X158" s="83"/>
      <c r="Y158" s="83"/>
      <c r="Z158" s="83"/>
      <c r="AA158" s="85" t="s">
        <v>53</v>
      </c>
      <c r="AB158" s="87"/>
      <c r="AC158" s="87"/>
      <c r="AD158" s="87"/>
      <c r="AE158" s="87"/>
      <c r="AF158" s="85" t="s">
        <v>54</v>
      </c>
      <c r="AG158" s="87"/>
      <c r="AH158" s="87"/>
      <c r="AI158" s="88" t="s">
        <v>149</v>
      </c>
      <c r="AJ158" s="89" t="s">
        <v>150</v>
      </c>
      <c r="AK158" s="87"/>
      <c r="AL158" s="87"/>
      <c r="AM158" s="87"/>
      <c r="AN158" s="87"/>
      <c r="AO158" s="87"/>
      <c r="AP158" s="91">
        <v>0</v>
      </c>
      <c r="AQ158" s="91">
        <v>0</v>
      </c>
      <c r="AR158" s="91">
        <v>0</v>
      </c>
      <c r="AS158" s="91">
        <v>0</v>
      </c>
      <c r="AT158" s="91">
        <v>0</v>
      </c>
      <c r="AU158" s="91">
        <v>0</v>
      </c>
      <c r="AV158" s="91">
        <v>0</v>
      </c>
      <c r="AW158" s="91">
        <v>0</v>
      </c>
      <c r="AX158" s="91">
        <v>0</v>
      </c>
      <c r="AY158" s="91">
        <v>0</v>
      </c>
      <c r="AZ158" s="91">
        <v>0</v>
      </c>
      <c r="BA158" s="91">
        <v>0</v>
      </c>
      <c r="BB158" s="91">
        <v>0</v>
      </c>
      <c r="BC158" s="98">
        <f t="shared" si="17"/>
        <v>0</v>
      </c>
      <c r="BD158" s="98">
        <f t="shared" si="18"/>
        <v>0</v>
      </c>
    </row>
    <row r="159" spans="1:56" s="65" customFormat="1" ht="33" customHeight="1" x14ac:dyDescent="0.2">
      <c r="A159" s="85" t="s">
        <v>26</v>
      </c>
      <c r="B159" s="85"/>
      <c r="C159" s="85" t="s">
        <v>177</v>
      </c>
      <c r="D159" s="85"/>
      <c r="E159" s="85" t="s">
        <v>157</v>
      </c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2" t="s">
        <v>158</v>
      </c>
      <c r="T159" s="83"/>
      <c r="U159" s="83"/>
      <c r="V159" s="83"/>
      <c r="W159" s="83"/>
      <c r="X159" s="83"/>
      <c r="Y159" s="83"/>
      <c r="Z159" s="83"/>
      <c r="AA159" s="85" t="s">
        <v>53</v>
      </c>
      <c r="AB159" s="87"/>
      <c r="AC159" s="87"/>
      <c r="AD159" s="87"/>
      <c r="AE159" s="87"/>
      <c r="AF159" s="85" t="s">
        <v>54</v>
      </c>
      <c r="AG159" s="87"/>
      <c r="AH159" s="87"/>
      <c r="AI159" s="88" t="s">
        <v>151</v>
      </c>
      <c r="AJ159" s="89" t="s">
        <v>152</v>
      </c>
      <c r="AK159" s="87"/>
      <c r="AL159" s="87"/>
      <c r="AM159" s="87"/>
      <c r="AN159" s="87"/>
      <c r="AO159" s="87"/>
      <c r="AP159" s="90">
        <v>0</v>
      </c>
      <c r="AQ159" s="90">
        <v>0</v>
      </c>
      <c r="AR159" s="90">
        <v>0</v>
      </c>
      <c r="AS159" s="91">
        <v>0</v>
      </c>
      <c r="AT159" s="91">
        <v>0</v>
      </c>
      <c r="AU159" s="90">
        <v>0</v>
      </c>
      <c r="AV159" s="91">
        <v>0</v>
      </c>
      <c r="AW159" s="91">
        <v>0</v>
      </c>
      <c r="AX159" s="91">
        <v>0</v>
      </c>
      <c r="AY159" s="91">
        <v>0</v>
      </c>
      <c r="AZ159" s="91">
        <v>0</v>
      </c>
      <c r="BA159" s="91">
        <v>0</v>
      </c>
      <c r="BB159" s="91">
        <v>0</v>
      </c>
      <c r="BC159" s="98">
        <f t="shared" si="17"/>
        <v>0</v>
      </c>
      <c r="BD159" s="98">
        <f t="shared" si="18"/>
        <v>0</v>
      </c>
    </row>
    <row r="160" spans="1:56" s="65" customFormat="1" ht="33" customHeight="1" x14ac:dyDescent="0.2">
      <c r="A160" s="86" t="s">
        <v>26</v>
      </c>
      <c r="B160" s="86"/>
      <c r="C160" s="86" t="s">
        <v>177</v>
      </c>
      <c r="D160" s="86"/>
      <c r="E160" s="86" t="s">
        <v>157</v>
      </c>
      <c r="F160" s="86"/>
      <c r="G160" s="86" t="s">
        <v>179</v>
      </c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4" t="s">
        <v>180</v>
      </c>
      <c r="T160" s="83"/>
      <c r="U160" s="83"/>
      <c r="V160" s="83"/>
      <c r="W160" s="83"/>
      <c r="X160" s="83"/>
      <c r="Y160" s="83"/>
      <c r="Z160" s="83"/>
      <c r="AA160" s="86" t="s">
        <v>53</v>
      </c>
      <c r="AB160" s="87"/>
      <c r="AC160" s="87"/>
      <c r="AD160" s="87"/>
      <c r="AE160" s="87"/>
      <c r="AF160" s="86" t="s">
        <v>54</v>
      </c>
      <c r="AG160" s="87"/>
      <c r="AH160" s="87"/>
      <c r="AI160" s="92" t="s">
        <v>55</v>
      </c>
      <c r="AJ160" s="93" t="s">
        <v>56</v>
      </c>
      <c r="AK160" s="87"/>
      <c r="AL160" s="87"/>
      <c r="AM160" s="87"/>
      <c r="AN160" s="87"/>
      <c r="AO160" s="87"/>
      <c r="AP160" s="90">
        <v>2496207870</v>
      </c>
      <c r="AQ160" s="90">
        <v>2496207870</v>
      </c>
      <c r="AR160" s="90">
        <v>0</v>
      </c>
      <c r="AS160" s="91">
        <v>0</v>
      </c>
      <c r="AT160" s="91">
        <v>553680872</v>
      </c>
      <c r="AU160" s="90">
        <v>1942526998</v>
      </c>
      <c r="AV160" s="91">
        <v>240723000</v>
      </c>
      <c r="AW160" s="91">
        <v>312957872</v>
      </c>
      <c r="AX160" s="91">
        <v>240723000</v>
      </c>
      <c r="AY160" s="91">
        <v>0</v>
      </c>
      <c r="AZ160" s="91">
        <v>240723000</v>
      </c>
      <c r="BA160" s="91">
        <v>0</v>
      </c>
      <c r="BB160" s="91">
        <v>0</v>
      </c>
      <c r="BC160" s="98">
        <f t="shared" si="17"/>
        <v>0.22180879992177896</v>
      </c>
      <c r="BD160" s="98">
        <f t="shared" si="18"/>
        <v>9.6435478348203429E-2</v>
      </c>
    </row>
    <row r="161" spans="1:56" s="65" customFormat="1" ht="33" customHeight="1" x14ac:dyDescent="0.2">
      <c r="A161" s="85" t="s">
        <v>26</v>
      </c>
      <c r="B161" s="85"/>
      <c r="C161" s="85" t="s">
        <v>177</v>
      </c>
      <c r="D161" s="85"/>
      <c r="E161" s="85" t="s">
        <v>157</v>
      </c>
      <c r="F161" s="85"/>
      <c r="G161" s="85" t="s">
        <v>179</v>
      </c>
      <c r="H161" s="85"/>
      <c r="I161" s="85" t="s">
        <v>160</v>
      </c>
      <c r="J161" s="85"/>
      <c r="K161" s="85"/>
      <c r="L161" s="85" t="s">
        <v>181</v>
      </c>
      <c r="M161" s="85"/>
      <c r="N161" s="85"/>
      <c r="O161" s="85"/>
      <c r="P161" s="85"/>
      <c r="Q161" s="85"/>
      <c r="R161" s="85"/>
      <c r="S161" s="82" t="s">
        <v>182</v>
      </c>
      <c r="T161" s="83"/>
      <c r="U161" s="83"/>
      <c r="V161" s="83"/>
      <c r="W161" s="83"/>
      <c r="X161" s="83"/>
      <c r="Y161" s="83"/>
      <c r="Z161" s="83"/>
      <c r="AA161" s="85" t="s">
        <v>53</v>
      </c>
      <c r="AB161" s="87"/>
      <c r="AC161" s="87"/>
      <c r="AD161" s="87"/>
      <c r="AE161" s="87"/>
      <c r="AF161" s="85" t="s">
        <v>54</v>
      </c>
      <c r="AG161" s="87"/>
      <c r="AH161" s="87"/>
      <c r="AI161" s="88" t="s">
        <v>55</v>
      </c>
      <c r="AJ161" s="89" t="s">
        <v>56</v>
      </c>
      <c r="AK161" s="87"/>
      <c r="AL161" s="87"/>
      <c r="AM161" s="87"/>
      <c r="AN161" s="87"/>
      <c r="AO161" s="87"/>
      <c r="AP161" s="90">
        <v>496207870</v>
      </c>
      <c r="AQ161" s="91">
        <v>496207870</v>
      </c>
      <c r="AR161" s="90">
        <v>0</v>
      </c>
      <c r="AS161" s="91">
        <v>0</v>
      </c>
      <c r="AT161" s="91">
        <v>72234872</v>
      </c>
      <c r="AU161" s="91">
        <v>423972998</v>
      </c>
      <c r="AV161" s="91">
        <v>0</v>
      </c>
      <c r="AW161" s="91">
        <v>72234872</v>
      </c>
      <c r="AX161" s="91">
        <v>0</v>
      </c>
      <c r="AY161" s="91">
        <v>0</v>
      </c>
      <c r="AZ161" s="91">
        <v>0</v>
      </c>
      <c r="BA161" s="91">
        <v>0</v>
      </c>
      <c r="BB161" s="91">
        <v>0</v>
      </c>
      <c r="BC161" s="98">
        <f t="shared" ref="BC161:BC191" si="19">+IFERROR(AT161/AP161,0)</f>
        <v>0.14557381365192776</v>
      </c>
      <c r="BD161" s="98">
        <f t="shared" ref="BD161:BD191" si="20">+IFERROR(AV161/AP161,0)</f>
        <v>0</v>
      </c>
    </row>
    <row r="162" spans="1:56" s="65" customFormat="1" ht="33" customHeight="1" x14ac:dyDescent="0.2">
      <c r="A162" s="85" t="s">
        <v>26</v>
      </c>
      <c r="B162" s="85"/>
      <c r="C162" s="85" t="s">
        <v>177</v>
      </c>
      <c r="D162" s="85"/>
      <c r="E162" s="85" t="s">
        <v>157</v>
      </c>
      <c r="F162" s="85"/>
      <c r="G162" s="85" t="s">
        <v>179</v>
      </c>
      <c r="H162" s="85"/>
      <c r="I162" s="85" t="s">
        <v>160</v>
      </c>
      <c r="J162" s="85"/>
      <c r="K162" s="85"/>
      <c r="L162" s="85" t="s">
        <v>183</v>
      </c>
      <c r="M162" s="85"/>
      <c r="N162" s="85"/>
      <c r="O162" s="85"/>
      <c r="P162" s="85"/>
      <c r="Q162" s="85"/>
      <c r="R162" s="85"/>
      <c r="S162" s="82" t="s">
        <v>184</v>
      </c>
      <c r="T162" s="83"/>
      <c r="U162" s="83"/>
      <c r="V162" s="83"/>
      <c r="W162" s="83"/>
      <c r="X162" s="83"/>
      <c r="Y162" s="83"/>
      <c r="Z162" s="83"/>
      <c r="AA162" s="85" t="s">
        <v>53</v>
      </c>
      <c r="AB162" s="87"/>
      <c r="AC162" s="87"/>
      <c r="AD162" s="87"/>
      <c r="AE162" s="87"/>
      <c r="AF162" s="85" t="s">
        <v>54</v>
      </c>
      <c r="AG162" s="87"/>
      <c r="AH162" s="87"/>
      <c r="AI162" s="88" t="s">
        <v>55</v>
      </c>
      <c r="AJ162" s="89" t="s">
        <v>56</v>
      </c>
      <c r="AK162" s="87"/>
      <c r="AL162" s="87"/>
      <c r="AM162" s="87"/>
      <c r="AN162" s="87"/>
      <c r="AO162" s="87"/>
      <c r="AP162" s="90">
        <v>2000000000</v>
      </c>
      <c r="AQ162" s="90">
        <v>2000000000</v>
      </c>
      <c r="AR162" s="90">
        <v>0</v>
      </c>
      <c r="AS162" s="91">
        <v>0</v>
      </c>
      <c r="AT162" s="91">
        <v>481446000</v>
      </c>
      <c r="AU162" s="90">
        <v>1518554000</v>
      </c>
      <c r="AV162" s="91">
        <v>240723000</v>
      </c>
      <c r="AW162" s="91">
        <v>240723000</v>
      </c>
      <c r="AX162" s="91">
        <v>240723000</v>
      </c>
      <c r="AY162" s="91">
        <v>0</v>
      </c>
      <c r="AZ162" s="91">
        <v>240723000</v>
      </c>
      <c r="BA162" s="91">
        <v>0</v>
      </c>
      <c r="BB162" s="91">
        <v>0</v>
      </c>
      <c r="BC162" s="98">
        <f t="shared" si="19"/>
        <v>0.24072299999999999</v>
      </c>
      <c r="BD162" s="98">
        <f t="shared" si="20"/>
        <v>0.1203615</v>
      </c>
    </row>
    <row r="163" spans="1:56" s="65" customFormat="1" ht="33" customHeight="1" x14ac:dyDescent="0.2">
      <c r="A163" s="85" t="s">
        <v>26</v>
      </c>
      <c r="B163" s="85"/>
      <c r="C163" s="85" t="s">
        <v>177</v>
      </c>
      <c r="D163" s="85"/>
      <c r="E163" s="85" t="s">
        <v>157</v>
      </c>
      <c r="F163" s="85"/>
      <c r="G163" s="85" t="s">
        <v>179</v>
      </c>
      <c r="H163" s="85"/>
      <c r="I163" s="85" t="s">
        <v>160</v>
      </c>
      <c r="J163" s="85"/>
      <c r="K163" s="85"/>
      <c r="L163" s="85"/>
      <c r="M163" s="85"/>
      <c r="N163" s="85"/>
      <c r="O163" s="85"/>
      <c r="P163" s="85"/>
      <c r="Q163" s="85"/>
      <c r="R163" s="85"/>
      <c r="S163" s="82" t="s">
        <v>180</v>
      </c>
      <c r="T163" s="83"/>
      <c r="U163" s="83"/>
      <c r="V163" s="83"/>
      <c r="W163" s="83"/>
      <c r="X163" s="83"/>
      <c r="Y163" s="83"/>
      <c r="Z163" s="83"/>
      <c r="AA163" s="85" t="s">
        <v>53</v>
      </c>
      <c r="AB163" s="87"/>
      <c r="AC163" s="87"/>
      <c r="AD163" s="87"/>
      <c r="AE163" s="87"/>
      <c r="AF163" s="85" t="s">
        <v>54</v>
      </c>
      <c r="AG163" s="87"/>
      <c r="AH163" s="87"/>
      <c r="AI163" s="88" t="s">
        <v>55</v>
      </c>
      <c r="AJ163" s="89" t="s">
        <v>56</v>
      </c>
      <c r="AK163" s="87"/>
      <c r="AL163" s="87"/>
      <c r="AM163" s="87"/>
      <c r="AN163" s="87"/>
      <c r="AO163" s="87"/>
      <c r="AP163" s="94">
        <v>2496207870</v>
      </c>
      <c r="AQ163" s="94">
        <v>2496207870</v>
      </c>
      <c r="AR163" s="94">
        <v>0</v>
      </c>
      <c r="AS163" s="95">
        <v>0</v>
      </c>
      <c r="AT163" s="95">
        <v>553680872</v>
      </c>
      <c r="AU163" s="94">
        <v>1942526998</v>
      </c>
      <c r="AV163" s="95">
        <v>240723000</v>
      </c>
      <c r="AW163" s="95">
        <v>312957872</v>
      </c>
      <c r="AX163" s="95">
        <v>240723000</v>
      </c>
      <c r="AY163" s="95">
        <v>0</v>
      </c>
      <c r="AZ163" s="95">
        <v>240723000</v>
      </c>
      <c r="BA163" s="95">
        <v>0</v>
      </c>
      <c r="BB163" s="95">
        <v>0</v>
      </c>
      <c r="BC163" s="98">
        <f t="shared" si="19"/>
        <v>0.22180879992177896</v>
      </c>
      <c r="BD163" s="98">
        <f t="shared" si="20"/>
        <v>9.6435478348203429E-2</v>
      </c>
    </row>
    <row r="164" spans="1:56" s="65" customFormat="1" ht="33" customHeight="1" x14ac:dyDescent="0.2">
      <c r="A164" s="86" t="s">
        <v>26</v>
      </c>
      <c r="B164" s="86"/>
      <c r="C164" s="86" t="s">
        <v>177</v>
      </c>
      <c r="D164" s="86"/>
      <c r="E164" s="86" t="s">
        <v>157</v>
      </c>
      <c r="F164" s="86"/>
      <c r="G164" s="86" t="s">
        <v>179</v>
      </c>
      <c r="H164" s="86"/>
      <c r="I164" s="86" t="s">
        <v>160</v>
      </c>
      <c r="J164" s="86"/>
      <c r="K164" s="86"/>
      <c r="L164" s="86" t="s">
        <v>181</v>
      </c>
      <c r="M164" s="86"/>
      <c r="N164" s="86"/>
      <c r="O164" s="86" t="s">
        <v>84</v>
      </c>
      <c r="P164" s="86"/>
      <c r="Q164" s="86"/>
      <c r="R164" s="86"/>
      <c r="S164" s="84" t="s">
        <v>209</v>
      </c>
      <c r="T164" s="83"/>
      <c r="U164" s="83"/>
      <c r="V164" s="83"/>
      <c r="W164" s="83"/>
      <c r="X164" s="83"/>
      <c r="Y164" s="83"/>
      <c r="Z164" s="83"/>
      <c r="AA164" s="86" t="s">
        <v>53</v>
      </c>
      <c r="AB164" s="87"/>
      <c r="AC164" s="87"/>
      <c r="AD164" s="87"/>
      <c r="AE164" s="87"/>
      <c r="AF164" s="86" t="s">
        <v>54</v>
      </c>
      <c r="AG164" s="87"/>
      <c r="AH164" s="87"/>
      <c r="AI164" s="92" t="s">
        <v>55</v>
      </c>
      <c r="AJ164" s="93" t="s">
        <v>56</v>
      </c>
      <c r="AK164" s="87"/>
      <c r="AL164" s="87"/>
      <c r="AM164" s="87"/>
      <c r="AN164" s="87"/>
      <c r="AO164" s="87"/>
      <c r="AP164" s="94">
        <v>496207870</v>
      </c>
      <c r="AQ164" s="95">
        <v>496207870</v>
      </c>
      <c r="AR164" s="94">
        <v>0</v>
      </c>
      <c r="AS164" s="95">
        <v>0</v>
      </c>
      <c r="AT164" s="95">
        <v>72234872</v>
      </c>
      <c r="AU164" s="95">
        <v>423972998</v>
      </c>
      <c r="AV164" s="95">
        <v>0</v>
      </c>
      <c r="AW164" s="95">
        <v>72234872</v>
      </c>
      <c r="AX164" s="95">
        <v>0</v>
      </c>
      <c r="AY164" s="95">
        <v>0</v>
      </c>
      <c r="AZ164" s="95">
        <v>0</v>
      </c>
      <c r="BA164" s="95">
        <v>0</v>
      </c>
      <c r="BB164" s="95">
        <v>0</v>
      </c>
      <c r="BC164" s="98">
        <f t="shared" si="19"/>
        <v>0.14557381365192776</v>
      </c>
      <c r="BD164" s="98">
        <f t="shared" si="20"/>
        <v>0</v>
      </c>
    </row>
    <row r="165" spans="1:56" s="65" customFormat="1" ht="33" customHeight="1" x14ac:dyDescent="0.2">
      <c r="A165" s="86" t="s">
        <v>26</v>
      </c>
      <c r="B165" s="86"/>
      <c r="C165" s="86" t="s">
        <v>177</v>
      </c>
      <c r="D165" s="86"/>
      <c r="E165" s="86" t="s">
        <v>157</v>
      </c>
      <c r="F165" s="86"/>
      <c r="G165" s="86" t="s">
        <v>179</v>
      </c>
      <c r="H165" s="86"/>
      <c r="I165" s="86" t="s">
        <v>160</v>
      </c>
      <c r="J165" s="86"/>
      <c r="K165" s="86"/>
      <c r="L165" s="86" t="s">
        <v>183</v>
      </c>
      <c r="M165" s="86"/>
      <c r="N165" s="86"/>
      <c r="O165" s="86" t="s">
        <v>84</v>
      </c>
      <c r="P165" s="86"/>
      <c r="Q165" s="86"/>
      <c r="R165" s="86"/>
      <c r="S165" s="84" t="s">
        <v>210</v>
      </c>
      <c r="T165" s="83"/>
      <c r="U165" s="83"/>
      <c r="V165" s="83"/>
      <c r="W165" s="83"/>
      <c r="X165" s="83"/>
      <c r="Y165" s="83"/>
      <c r="Z165" s="83"/>
      <c r="AA165" s="86" t="s">
        <v>53</v>
      </c>
      <c r="AB165" s="87"/>
      <c r="AC165" s="87"/>
      <c r="AD165" s="87"/>
      <c r="AE165" s="87"/>
      <c r="AF165" s="86" t="s">
        <v>54</v>
      </c>
      <c r="AG165" s="87"/>
      <c r="AH165" s="87"/>
      <c r="AI165" s="92" t="s">
        <v>55</v>
      </c>
      <c r="AJ165" s="93" t="s">
        <v>56</v>
      </c>
      <c r="AK165" s="87"/>
      <c r="AL165" s="87"/>
      <c r="AM165" s="87"/>
      <c r="AN165" s="87"/>
      <c r="AO165" s="87"/>
      <c r="AP165" s="91">
        <v>2000000000</v>
      </c>
      <c r="AQ165" s="91">
        <v>2000000000</v>
      </c>
      <c r="AR165" s="91">
        <v>0</v>
      </c>
      <c r="AS165" s="91">
        <v>0</v>
      </c>
      <c r="AT165" s="91">
        <v>481446000</v>
      </c>
      <c r="AU165" s="91">
        <v>1518554000</v>
      </c>
      <c r="AV165" s="91">
        <v>240723000</v>
      </c>
      <c r="AW165" s="91">
        <v>240723000</v>
      </c>
      <c r="AX165" s="91">
        <v>240723000</v>
      </c>
      <c r="AY165" s="91">
        <v>0</v>
      </c>
      <c r="AZ165" s="91">
        <v>240723000</v>
      </c>
      <c r="BA165" s="91">
        <v>0</v>
      </c>
      <c r="BB165" s="91">
        <v>0</v>
      </c>
      <c r="BC165" s="98">
        <f t="shared" si="19"/>
        <v>0.24072299999999999</v>
      </c>
      <c r="BD165" s="98">
        <f t="shared" si="20"/>
        <v>0.1203615</v>
      </c>
    </row>
    <row r="166" spans="1:56" s="65" customFormat="1" ht="33" customHeight="1" x14ac:dyDescent="0.2">
      <c r="A166" s="85" t="s">
        <v>26</v>
      </c>
      <c r="B166" s="85"/>
      <c r="C166" s="85" t="s">
        <v>177</v>
      </c>
      <c r="D166" s="85"/>
      <c r="E166" s="85" t="s">
        <v>157</v>
      </c>
      <c r="F166" s="85"/>
      <c r="G166" s="85" t="s">
        <v>185</v>
      </c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2" t="s">
        <v>186</v>
      </c>
      <c r="T166" s="83"/>
      <c r="U166" s="83"/>
      <c r="V166" s="83"/>
      <c r="W166" s="83"/>
      <c r="X166" s="83"/>
      <c r="Y166" s="83"/>
      <c r="Z166" s="83"/>
      <c r="AA166" s="85" t="s">
        <v>53</v>
      </c>
      <c r="AB166" s="87"/>
      <c r="AC166" s="87"/>
      <c r="AD166" s="87"/>
      <c r="AE166" s="87"/>
      <c r="AF166" s="85" t="s">
        <v>54</v>
      </c>
      <c r="AG166" s="87"/>
      <c r="AH166" s="87"/>
      <c r="AI166" s="88" t="s">
        <v>58</v>
      </c>
      <c r="AJ166" s="89" t="s">
        <v>59</v>
      </c>
      <c r="AK166" s="87"/>
      <c r="AL166" s="87"/>
      <c r="AM166" s="87"/>
      <c r="AN166" s="87"/>
      <c r="AO166" s="87"/>
      <c r="AP166" s="91">
        <v>0</v>
      </c>
      <c r="AQ166" s="91">
        <v>0</v>
      </c>
      <c r="AR166" s="91">
        <v>0</v>
      </c>
      <c r="AS166" s="91">
        <v>0</v>
      </c>
      <c r="AT166" s="91">
        <v>0</v>
      </c>
      <c r="AU166" s="91">
        <v>0</v>
      </c>
      <c r="AV166" s="91">
        <v>0</v>
      </c>
      <c r="AW166" s="91">
        <v>0</v>
      </c>
      <c r="AX166" s="91">
        <v>0</v>
      </c>
      <c r="AY166" s="91">
        <v>0</v>
      </c>
      <c r="AZ166" s="91">
        <v>0</v>
      </c>
      <c r="BA166" s="91">
        <v>0</v>
      </c>
      <c r="BB166" s="91">
        <v>0</v>
      </c>
      <c r="BC166" s="98">
        <f t="shared" si="19"/>
        <v>0</v>
      </c>
      <c r="BD166" s="98">
        <f t="shared" si="20"/>
        <v>0</v>
      </c>
    </row>
    <row r="167" spans="1:56" s="65" customFormat="1" ht="33" customHeight="1" x14ac:dyDescent="0.2">
      <c r="A167" s="85" t="s">
        <v>26</v>
      </c>
      <c r="B167" s="85"/>
      <c r="C167" s="85" t="s">
        <v>177</v>
      </c>
      <c r="D167" s="85"/>
      <c r="E167" s="85" t="s">
        <v>157</v>
      </c>
      <c r="F167" s="85"/>
      <c r="G167" s="85" t="s">
        <v>185</v>
      </c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2" t="s">
        <v>186</v>
      </c>
      <c r="T167" s="83"/>
      <c r="U167" s="83"/>
      <c r="V167" s="83"/>
      <c r="W167" s="83"/>
      <c r="X167" s="83"/>
      <c r="Y167" s="83"/>
      <c r="Z167" s="83"/>
      <c r="AA167" s="85" t="s">
        <v>53</v>
      </c>
      <c r="AB167" s="87"/>
      <c r="AC167" s="87"/>
      <c r="AD167" s="87"/>
      <c r="AE167" s="87"/>
      <c r="AF167" s="85" t="s">
        <v>54</v>
      </c>
      <c r="AG167" s="87"/>
      <c r="AH167" s="87"/>
      <c r="AI167" s="88" t="s">
        <v>149</v>
      </c>
      <c r="AJ167" s="89" t="s">
        <v>150</v>
      </c>
      <c r="AK167" s="87"/>
      <c r="AL167" s="87"/>
      <c r="AM167" s="87"/>
      <c r="AN167" s="87"/>
      <c r="AO167" s="87"/>
      <c r="AP167" s="95">
        <v>0</v>
      </c>
      <c r="AQ167" s="95">
        <v>0</v>
      </c>
      <c r="AR167" s="95">
        <v>0</v>
      </c>
      <c r="AS167" s="95">
        <v>0</v>
      </c>
      <c r="AT167" s="95">
        <v>0</v>
      </c>
      <c r="AU167" s="95">
        <v>0</v>
      </c>
      <c r="AV167" s="95">
        <v>0</v>
      </c>
      <c r="AW167" s="95">
        <v>0</v>
      </c>
      <c r="AX167" s="95">
        <v>0</v>
      </c>
      <c r="AY167" s="95">
        <v>0</v>
      </c>
      <c r="AZ167" s="95">
        <v>0</v>
      </c>
      <c r="BA167" s="95">
        <v>0</v>
      </c>
      <c r="BB167" s="95">
        <v>0</v>
      </c>
      <c r="BC167" s="98">
        <f t="shared" si="19"/>
        <v>0</v>
      </c>
      <c r="BD167" s="98">
        <f t="shared" si="20"/>
        <v>0</v>
      </c>
    </row>
    <row r="168" spans="1:56" s="65" customFormat="1" ht="33" customHeight="1" x14ac:dyDescent="0.2">
      <c r="A168" s="86" t="s">
        <v>26</v>
      </c>
      <c r="B168" s="86"/>
      <c r="C168" s="86" t="s">
        <v>177</v>
      </c>
      <c r="D168" s="86"/>
      <c r="E168" s="86" t="s">
        <v>157</v>
      </c>
      <c r="F168" s="86"/>
      <c r="G168" s="86" t="s">
        <v>185</v>
      </c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4" t="s">
        <v>186</v>
      </c>
      <c r="T168" s="83"/>
      <c r="U168" s="83"/>
      <c r="V168" s="83"/>
      <c r="W168" s="83"/>
      <c r="X168" s="83"/>
      <c r="Y168" s="83"/>
      <c r="Z168" s="83"/>
      <c r="AA168" s="86" t="s">
        <v>53</v>
      </c>
      <c r="AB168" s="87"/>
      <c r="AC168" s="87"/>
      <c r="AD168" s="87"/>
      <c r="AE168" s="87"/>
      <c r="AF168" s="86" t="s">
        <v>54</v>
      </c>
      <c r="AG168" s="87"/>
      <c r="AH168" s="87"/>
      <c r="AI168" s="92" t="s">
        <v>151</v>
      </c>
      <c r="AJ168" s="93" t="s">
        <v>152</v>
      </c>
      <c r="AK168" s="87"/>
      <c r="AL168" s="87"/>
      <c r="AM168" s="87"/>
      <c r="AN168" s="87"/>
      <c r="AO168" s="87"/>
      <c r="AP168" s="91">
        <v>0</v>
      </c>
      <c r="AQ168" s="91">
        <v>0</v>
      </c>
      <c r="AR168" s="91">
        <v>0</v>
      </c>
      <c r="AS168" s="91">
        <v>0</v>
      </c>
      <c r="AT168" s="91">
        <v>0</v>
      </c>
      <c r="AU168" s="91">
        <v>0</v>
      </c>
      <c r="AV168" s="91">
        <v>0</v>
      </c>
      <c r="AW168" s="91">
        <v>0</v>
      </c>
      <c r="AX168" s="91">
        <v>0</v>
      </c>
      <c r="AY168" s="91">
        <v>0</v>
      </c>
      <c r="AZ168" s="91">
        <v>0</v>
      </c>
      <c r="BA168" s="91">
        <v>0</v>
      </c>
      <c r="BB168" s="91">
        <v>0</v>
      </c>
      <c r="BC168" s="98">
        <f t="shared" si="19"/>
        <v>0</v>
      </c>
      <c r="BD168" s="98">
        <f t="shared" si="20"/>
        <v>0</v>
      </c>
    </row>
    <row r="169" spans="1:56" s="65" customFormat="1" ht="39" customHeight="1" x14ac:dyDescent="0.2">
      <c r="A169" s="85" t="s">
        <v>26</v>
      </c>
      <c r="B169" s="85"/>
      <c r="C169" s="85" t="s">
        <v>177</v>
      </c>
      <c r="D169" s="85"/>
      <c r="E169" s="85" t="s">
        <v>157</v>
      </c>
      <c r="F169" s="85"/>
      <c r="G169" s="85" t="s">
        <v>185</v>
      </c>
      <c r="H169" s="85"/>
      <c r="I169" s="85" t="s">
        <v>160</v>
      </c>
      <c r="J169" s="85"/>
      <c r="K169" s="85"/>
      <c r="L169" s="85" t="s">
        <v>187</v>
      </c>
      <c r="M169" s="85"/>
      <c r="N169" s="85"/>
      <c r="O169" s="85"/>
      <c r="P169" s="85"/>
      <c r="Q169" s="85"/>
      <c r="R169" s="85"/>
      <c r="S169" s="82" t="s">
        <v>188</v>
      </c>
      <c r="T169" s="83"/>
      <c r="U169" s="83"/>
      <c r="V169" s="83"/>
      <c r="W169" s="83"/>
      <c r="X169" s="83"/>
      <c r="Y169" s="83"/>
      <c r="Z169" s="83"/>
      <c r="AA169" s="85" t="s">
        <v>53</v>
      </c>
      <c r="AB169" s="87"/>
      <c r="AC169" s="87"/>
      <c r="AD169" s="87"/>
      <c r="AE169" s="87"/>
      <c r="AF169" s="85" t="s">
        <v>54</v>
      </c>
      <c r="AG169" s="87"/>
      <c r="AH169" s="87"/>
      <c r="AI169" s="88" t="s">
        <v>58</v>
      </c>
      <c r="AJ169" s="89" t="s">
        <v>59</v>
      </c>
      <c r="AK169" s="87"/>
      <c r="AL169" s="87"/>
      <c r="AM169" s="87"/>
      <c r="AN169" s="87"/>
      <c r="AO169" s="87"/>
      <c r="AP169" s="91">
        <v>0</v>
      </c>
      <c r="AQ169" s="91">
        <v>0</v>
      </c>
      <c r="AR169" s="91">
        <v>0</v>
      </c>
      <c r="AS169" s="91">
        <v>0</v>
      </c>
      <c r="AT169" s="91">
        <v>0</v>
      </c>
      <c r="AU169" s="91">
        <v>0</v>
      </c>
      <c r="AV169" s="91">
        <v>0</v>
      </c>
      <c r="AW169" s="91">
        <v>0</v>
      </c>
      <c r="AX169" s="91">
        <v>0</v>
      </c>
      <c r="AY169" s="91">
        <v>0</v>
      </c>
      <c r="AZ169" s="91">
        <v>0</v>
      </c>
      <c r="BA169" s="91">
        <v>0</v>
      </c>
      <c r="BB169" s="91">
        <v>0</v>
      </c>
      <c r="BC169" s="98">
        <f t="shared" si="19"/>
        <v>0</v>
      </c>
      <c r="BD169" s="98">
        <f t="shared" si="20"/>
        <v>0</v>
      </c>
    </row>
    <row r="170" spans="1:56" s="65" customFormat="1" ht="39" customHeight="1" x14ac:dyDescent="0.2">
      <c r="A170" s="85" t="s">
        <v>26</v>
      </c>
      <c r="B170" s="85"/>
      <c r="C170" s="85" t="s">
        <v>177</v>
      </c>
      <c r="D170" s="85"/>
      <c r="E170" s="85" t="s">
        <v>157</v>
      </c>
      <c r="F170" s="85"/>
      <c r="G170" s="85" t="s">
        <v>185</v>
      </c>
      <c r="H170" s="85"/>
      <c r="I170" s="85" t="s">
        <v>160</v>
      </c>
      <c r="J170" s="85"/>
      <c r="K170" s="85"/>
      <c r="L170" s="85"/>
      <c r="M170" s="85"/>
      <c r="N170" s="85"/>
      <c r="O170" s="85"/>
      <c r="P170" s="85"/>
      <c r="Q170" s="85"/>
      <c r="R170" s="85"/>
      <c r="S170" s="82" t="s">
        <v>186</v>
      </c>
      <c r="T170" s="83"/>
      <c r="U170" s="83"/>
      <c r="V170" s="83"/>
      <c r="W170" s="83"/>
      <c r="X170" s="83"/>
      <c r="Y170" s="83"/>
      <c r="Z170" s="83"/>
      <c r="AA170" s="85" t="s">
        <v>53</v>
      </c>
      <c r="AB170" s="87"/>
      <c r="AC170" s="87"/>
      <c r="AD170" s="87"/>
      <c r="AE170" s="87"/>
      <c r="AF170" s="85" t="s">
        <v>54</v>
      </c>
      <c r="AG170" s="87"/>
      <c r="AH170" s="87"/>
      <c r="AI170" s="88" t="s">
        <v>58</v>
      </c>
      <c r="AJ170" s="89" t="s">
        <v>59</v>
      </c>
      <c r="AK170" s="87"/>
      <c r="AL170" s="87"/>
      <c r="AM170" s="87"/>
      <c r="AN170" s="87"/>
      <c r="AO170" s="87"/>
      <c r="AP170" s="91">
        <v>0</v>
      </c>
      <c r="AQ170" s="91">
        <v>0</v>
      </c>
      <c r="AR170" s="91">
        <v>0</v>
      </c>
      <c r="AS170" s="91">
        <v>0</v>
      </c>
      <c r="AT170" s="91">
        <v>0</v>
      </c>
      <c r="AU170" s="91">
        <v>0</v>
      </c>
      <c r="AV170" s="91">
        <v>0</v>
      </c>
      <c r="AW170" s="91">
        <v>0</v>
      </c>
      <c r="AX170" s="91">
        <v>0</v>
      </c>
      <c r="AY170" s="91">
        <v>0</v>
      </c>
      <c r="AZ170" s="91">
        <v>0</v>
      </c>
      <c r="BA170" s="91">
        <v>0</v>
      </c>
      <c r="BB170" s="91">
        <v>0</v>
      </c>
      <c r="BC170" s="98">
        <f t="shared" si="19"/>
        <v>0</v>
      </c>
      <c r="BD170" s="98">
        <f t="shared" si="20"/>
        <v>0</v>
      </c>
    </row>
    <row r="171" spans="1:56" s="65" customFormat="1" ht="33" customHeight="1" x14ac:dyDescent="0.2">
      <c r="A171" s="85" t="s">
        <v>26</v>
      </c>
      <c r="B171" s="85"/>
      <c r="C171" s="85" t="s">
        <v>177</v>
      </c>
      <c r="D171" s="85"/>
      <c r="E171" s="85" t="s">
        <v>157</v>
      </c>
      <c r="F171" s="85"/>
      <c r="G171" s="85" t="s">
        <v>185</v>
      </c>
      <c r="H171" s="85"/>
      <c r="I171" s="85" t="s">
        <v>160</v>
      </c>
      <c r="J171" s="85"/>
      <c r="K171" s="85"/>
      <c r="L171" s="85"/>
      <c r="M171" s="85"/>
      <c r="N171" s="85"/>
      <c r="O171" s="85"/>
      <c r="P171" s="85"/>
      <c r="Q171" s="85"/>
      <c r="R171" s="85"/>
      <c r="S171" s="82" t="s">
        <v>186</v>
      </c>
      <c r="T171" s="83"/>
      <c r="U171" s="83"/>
      <c r="V171" s="83"/>
      <c r="W171" s="83"/>
      <c r="X171" s="83"/>
      <c r="Y171" s="83"/>
      <c r="Z171" s="83"/>
      <c r="AA171" s="85" t="s">
        <v>53</v>
      </c>
      <c r="AB171" s="87"/>
      <c r="AC171" s="87"/>
      <c r="AD171" s="87"/>
      <c r="AE171" s="87"/>
      <c r="AF171" s="85" t="s">
        <v>54</v>
      </c>
      <c r="AG171" s="87"/>
      <c r="AH171" s="87"/>
      <c r="AI171" s="88" t="s">
        <v>149</v>
      </c>
      <c r="AJ171" s="89" t="s">
        <v>150</v>
      </c>
      <c r="AK171" s="87"/>
      <c r="AL171" s="87"/>
      <c r="AM171" s="87"/>
      <c r="AN171" s="87"/>
      <c r="AO171" s="87"/>
      <c r="AP171" s="91">
        <v>0</v>
      </c>
      <c r="AQ171" s="91">
        <v>0</v>
      </c>
      <c r="AR171" s="91">
        <v>0</v>
      </c>
      <c r="AS171" s="91">
        <v>0</v>
      </c>
      <c r="AT171" s="91">
        <v>0</v>
      </c>
      <c r="AU171" s="91">
        <v>0</v>
      </c>
      <c r="AV171" s="91">
        <v>0</v>
      </c>
      <c r="AW171" s="91">
        <v>0</v>
      </c>
      <c r="AX171" s="91">
        <v>0</v>
      </c>
      <c r="AY171" s="91">
        <v>0</v>
      </c>
      <c r="AZ171" s="91">
        <v>0</v>
      </c>
      <c r="BA171" s="91">
        <v>0</v>
      </c>
      <c r="BB171" s="91">
        <v>0</v>
      </c>
      <c r="BC171" s="98">
        <f t="shared" si="19"/>
        <v>0</v>
      </c>
      <c r="BD171" s="98">
        <f t="shared" si="20"/>
        <v>0</v>
      </c>
    </row>
    <row r="172" spans="1:56" s="65" customFormat="1" ht="33" customHeight="1" x14ac:dyDescent="0.2">
      <c r="A172" s="85" t="s">
        <v>26</v>
      </c>
      <c r="B172" s="85"/>
      <c r="C172" s="85" t="s">
        <v>177</v>
      </c>
      <c r="D172" s="85"/>
      <c r="E172" s="85" t="s">
        <v>157</v>
      </c>
      <c r="F172" s="85"/>
      <c r="G172" s="85" t="s">
        <v>185</v>
      </c>
      <c r="H172" s="85"/>
      <c r="I172" s="85" t="s">
        <v>160</v>
      </c>
      <c r="J172" s="85"/>
      <c r="K172" s="85"/>
      <c r="L172" s="85" t="s">
        <v>191</v>
      </c>
      <c r="M172" s="85"/>
      <c r="N172" s="85"/>
      <c r="O172" s="85"/>
      <c r="P172" s="85"/>
      <c r="Q172" s="85"/>
      <c r="R172" s="85"/>
      <c r="S172" s="82" t="s">
        <v>192</v>
      </c>
      <c r="T172" s="83"/>
      <c r="U172" s="83"/>
      <c r="V172" s="83"/>
      <c r="W172" s="83"/>
      <c r="X172" s="83"/>
      <c r="Y172" s="83"/>
      <c r="Z172" s="83"/>
      <c r="AA172" s="85" t="s">
        <v>53</v>
      </c>
      <c r="AB172" s="87"/>
      <c r="AC172" s="87"/>
      <c r="AD172" s="87"/>
      <c r="AE172" s="87"/>
      <c r="AF172" s="85" t="s">
        <v>54</v>
      </c>
      <c r="AG172" s="87"/>
      <c r="AH172" s="87"/>
      <c r="AI172" s="88" t="s">
        <v>149</v>
      </c>
      <c r="AJ172" s="89" t="s">
        <v>150</v>
      </c>
      <c r="AK172" s="87"/>
      <c r="AL172" s="87"/>
      <c r="AM172" s="87"/>
      <c r="AN172" s="87"/>
      <c r="AO172" s="87"/>
      <c r="AP172" s="91">
        <v>0</v>
      </c>
      <c r="AQ172" s="91">
        <v>0</v>
      </c>
      <c r="AR172" s="91">
        <v>0</v>
      </c>
      <c r="AS172" s="91">
        <v>0</v>
      </c>
      <c r="AT172" s="91">
        <v>0</v>
      </c>
      <c r="AU172" s="91">
        <v>0</v>
      </c>
      <c r="AV172" s="91">
        <v>0</v>
      </c>
      <c r="AW172" s="91">
        <v>0</v>
      </c>
      <c r="AX172" s="91">
        <v>0</v>
      </c>
      <c r="AY172" s="91">
        <v>0</v>
      </c>
      <c r="AZ172" s="91">
        <v>0</v>
      </c>
      <c r="BA172" s="91">
        <v>0</v>
      </c>
      <c r="BB172" s="91">
        <v>0</v>
      </c>
      <c r="BC172" s="98">
        <f t="shared" si="19"/>
        <v>0</v>
      </c>
      <c r="BD172" s="98">
        <f t="shared" si="20"/>
        <v>0</v>
      </c>
    </row>
    <row r="173" spans="1:56" s="65" customFormat="1" ht="33" customHeight="1" x14ac:dyDescent="0.2">
      <c r="A173" s="85" t="s">
        <v>26</v>
      </c>
      <c r="B173" s="85"/>
      <c r="C173" s="85" t="s">
        <v>177</v>
      </c>
      <c r="D173" s="85"/>
      <c r="E173" s="85" t="s">
        <v>157</v>
      </c>
      <c r="F173" s="85"/>
      <c r="G173" s="85" t="s">
        <v>185</v>
      </c>
      <c r="H173" s="85"/>
      <c r="I173" s="85" t="s">
        <v>160</v>
      </c>
      <c r="J173" s="85"/>
      <c r="K173" s="85"/>
      <c r="L173" s="85" t="s">
        <v>193</v>
      </c>
      <c r="M173" s="85"/>
      <c r="N173" s="85"/>
      <c r="O173" s="85"/>
      <c r="P173" s="85"/>
      <c r="Q173" s="85"/>
      <c r="R173" s="85"/>
      <c r="S173" s="82" t="s">
        <v>194</v>
      </c>
      <c r="T173" s="83"/>
      <c r="U173" s="83"/>
      <c r="V173" s="83"/>
      <c r="W173" s="83"/>
      <c r="X173" s="83"/>
      <c r="Y173" s="83"/>
      <c r="Z173" s="83"/>
      <c r="AA173" s="85" t="s">
        <v>53</v>
      </c>
      <c r="AB173" s="87"/>
      <c r="AC173" s="87"/>
      <c r="AD173" s="87"/>
      <c r="AE173" s="87"/>
      <c r="AF173" s="85" t="s">
        <v>54</v>
      </c>
      <c r="AG173" s="87"/>
      <c r="AH173" s="87"/>
      <c r="AI173" s="88" t="s">
        <v>149</v>
      </c>
      <c r="AJ173" s="89" t="s">
        <v>150</v>
      </c>
      <c r="AK173" s="87"/>
      <c r="AL173" s="87"/>
      <c r="AM173" s="87"/>
      <c r="AN173" s="87"/>
      <c r="AO173" s="87"/>
      <c r="AP173" s="91">
        <v>0</v>
      </c>
      <c r="AQ173" s="91">
        <v>0</v>
      </c>
      <c r="AR173" s="91">
        <v>0</v>
      </c>
      <c r="AS173" s="91">
        <v>0</v>
      </c>
      <c r="AT173" s="91">
        <v>0</v>
      </c>
      <c r="AU173" s="91">
        <v>0</v>
      </c>
      <c r="AV173" s="91">
        <v>0</v>
      </c>
      <c r="AW173" s="91">
        <v>0</v>
      </c>
      <c r="AX173" s="91">
        <v>0</v>
      </c>
      <c r="AY173" s="91">
        <v>0</v>
      </c>
      <c r="AZ173" s="91">
        <v>0</v>
      </c>
      <c r="BA173" s="91">
        <v>0</v>
      </c>
      <c r="BB173" s="91">
        <v>0</v>
      </c>
      <c r="BC173" s="98">
        <f t="shared" si="19"/>
        <v>0</v>
      </c>
      <c r="BD173" s="98">
        <f t="shared" si="20"/>
        <v>0</v>
      </c>
    </row>
    <row r="174" spans="1:56" s="65" customFormat="1" ht="33" customHeight="1" x14ac:dyDescent="0.2">
      <c r="A174" s="85" t="s">
        <v>26</v>
      </c>
      <c r="B174" s="85"/>
      <c r="C174" s="85" t="s">
        <v>177</v>
      </c>
      <c r="D174" s="85"/>
      <c r="E174" s="85" t="s">
        <v>157</v>
      </c>
      <c r="F174" s="85"/>
      <c r="G174" s="85" t="s">
        <v>185</v>
      </c>
      <c r="H174" s="85"/>
      <c r="I174" s="85" t="s">
        <v>160</v>
      </c>
      <c r="J174" s="85"/>
      <c r="K174" s="85"/>
      <c r="L174" s="85" t="s">
        <v>195</v>
      </c>
      <c r="M174" s="85"/>
      <c r="N174" s="85"/>
      <c r="O174" s="85"/>
      <c r="P174" s="85"/>
      <c r="Q174" s="85"/>
      <c r="R174" s="85"/>
      <c r="S174" s="82" t="s">
        <v>196</v>
      </c>
      <c r="T174" s="83"/>
      <c r="U174" s="83"/>
      <c r="V174" s="83"/>
      <c r="W174" s="83"/>
      <c r="X174" s="83"/>
      <c r="Y174" s="83"/>
      <c r="Z174" s="83"/>
      <c r="AA174" s="85" t="s">
        <v>53</v>
      </c>
      <c r="AB174" s="87"/>
      <c r="AC174" s="87"/>
      <c r="AD174" s="87"/>
      <c r="AE174" s="87"/>
      <c r="AF174" s="85" t="s">
        <v>54</v>
      </c>
      <c r="AG174" s="87"/>
      <c r="AH174" s="87"/>
      <c r="AI174" s="88" t="s">
        <v>149</v>
      </c>
      <c r="AJ174" s="89" t="s">
        <v>150</v>
      </c>
      <c r="AK174" s="87"/>
      <c r="AL174" s="87"/>
      <c r="AM174" s="87"/>
      <c r="AN174" s="87"/>
      <c r="AO174" s="87"/>
      <c r="AP174" s="91">
        <v>0</v>
      </c>
      <c r="AQ174" s="91">
        <v>0</v>
      </c>
      <c r="AR174" s="91">
        <v>0</v>
      </c>
      <c r="AS174" s="91">
        <v>0</v>
      </c>
      <c r="AT174" s="91">
        <v>0</v>
      </c>
      <c r="AU174" s="91">
        <v>0</v>
      </c>
      <c r="AV174" s="91">
        <v>0</v>
      </c>
      <c r="AW174" s="91">
        <v>0</v>
      </c>
      <c r="AX174" s="91">
        <v>0</v>
      </c>
      <c r="AY174" s="91">
        <v>0</v>
      </c>
      <c r="AZ174" s="91">
        <v>0</v>
      </c>
      <c r="BA174" s="91">
        <v>0</v>
      </c>
      <c r="BB174" s="91">
        <v>0</v>
      </c>
      <c r="BC174" s="98">
        <f t="shared" si="19"/>
        <v>0</v>
      </c>
      <c r="BD174" s="98">
        <f t="shared" si="20"/>
        <v>0</v>
      </c>
    </row>
    <row r="175" spans="1:56" s="65" customFormat="1" ht="33" customHeight="1" x14ac:dyDescent="0.2">
      <c r="A175" s="85" t="s">
        <v>26</v>
      </c>
      <c r="B175" s="85"/>
      <c r="C175" s="85" t="s">
        <v>177</v>
      </c>
      <c r="D175" s="85"/>
      <c r="E175" s="85" t="s">
        <v>157</v>
      </c>
      <c r="F175" s="85"/>
      <c r="G175" s="85" t="s">
        <v>185</v>
      </c>
      <c r="H175" s="85"/>
      <c r="I175" s="85" t="s">
        <v>160</v>
      </c>
      <c r="J175" s="85"/>
      <c r="K175" s="85"/>
      <c r="L175" s="85" t="s">
        <v>187</v>
      </c>
      <c r="M175" s="85"/>
      <c r="N175" s="85"/>
      <c r="O175" s="85"/>
      <c r="P175" s="85"/>
      <c r="Q175" s="85"/>
      <c r="R175" s="85"/>
      <c r="S175" s="82" t="s">
        <v>188</v>
      </c>
      <c r="T175" s="83"/>
      <c r="U175" s="83"/>
      <c r="V175" s="83"/>
      <c r="W175" s="83"/>
      <c r="X175" s="83"/>
      <c r="Y175" s="83"/>
      <c r="Z175" s="83"/>
      <c r="AA175" s="85" t="s">
        <v>53</v>
      </c>
      <c r="AB175" s="87"/>
      <c r="AC175" s="87"/>
      <c r="AD175" s="87"/>
      <c r="AE175" s="87"/>
      <c r="AF175" s="85" t="s">
        <v>54</v>
      </c>
      <c r="AG175" s="87"/>
      <c r="AH175" s="87"/>
      <c r="AI175" s="88" t="s">
        <v>149</v>
      </c>
      <c r="AJ175" s="89" t="s">
        <v>150</v>
      </c>
      <c r="AK175" s="87"/>
      <c r="AL175" s="87"/>
      <c r="AM175" s="87"/>
      <c r="AN175" s="87"/>
      <c r="AO175" s="87"/>
      <c r="AP175" s="91">
        <v>0</v>
      </c>
      <c r="AQ175" s="91">
        <v>0</v>
      </c>
      <c r="AR175" s="91">
        <v>0</v>
      </c>
      <c r="AS175" s="91">
        <v>0</v>
      </c>
      <c r="AT175" s="91">
        <v>0</v>
      </c>
      <c r="AU175" s="91">
        <v>0</v>
      </c>
      <c r="AV175" s="91">
        <v>0</v>
      </c>
      <c r="AW175" s="91">
        <v>0</v>
      </c>
      <c r="AX175" s="91">
        <v>0</v>
      </c>
      <c r="AY175" s="91">
        <v>0</v>
      </c>
      <c r="AZ175" s="91">
        <v>0</v>
      </c>
      <c r="BA175" s="91">
        <v>0</v>
      </c>
      <c r="BB175" s="91">
        <v>0</v>
      </c>
      <c r="BC175" s="98">
        <f t="shared" si="19"/>
        <v>0</v>
      </c>
      <c r="BD175" s="98">
        <f t="shared" si="20"/>
        <v>0</v>
      </c>
    </row>
    <row r="176" spans="1:56" s="65" customFormat="1" ht="33" customHeight="1" x14ac:dyDescent="0.2">
      <c r="A176" s="85" t="s">
        <v>26</v>
      </c>
      <c r="B176" s="85"/>
      <c r="C176" s="85" t="s">
        <v>177</v>
      </c>
      <c r="D176" s="85"/>
      <c r="E176" s="85" t="s">
        <v>157</v>
      </c>
      <c r="F176" s="85"/>
      <c r="G176" s="85" t="s">
        <v>185</v>
      </c>
      <c r="H176" s="85"/>
      <c r="I176" s="85" t="s">
        <v>160</v>
      </c>
      <c r="J176" s="85"/>
      <c r="K176" s="85"/>
      <c r="L176" s="85" t="s">
        <v>189</v>
      </c>
      <c r="M176" s="85"/>
      <c r="N176" s="85"/>
      <c r="O176" s="85"/>
      <c r="P176" s="85"/>
      <c r="Q176" s="85"/>
      <c r="R176" s="85"/>
      <c r="S176" s="82" t="s">
        <v>190</v>
      </c>
      <c r="T176" s="83"/>
      <c r="U176" s="83"/>
      <c r="V176" s="83"/>
      <c r="W176" s="83"/>
      <c r="X176" s="83"/>
      <c r="Y176" s="83"/>
      <c r="Z176" s="83"/>
      <c r="AA176" s="85" t="s">
        <v>53</v>
      </c>
      <c r="AB176" s="87"/>
      <c r="AC176" s="87"/>
      <c r="AD176" s="87"/>
      <c r="AE176" s="87"/>
      <c r="AF176" s="85" t="s">
        <v>54</v>
      </c>
      <c r="AG176" s="87"/>
      <c r="AH176" s="87"/>
      <c r="AI176" s="88" t="s">
        <v>149</v>
      </c>
      <c r="AJ176" s="89" t="s">
        <v>150</v>
      </c>
      <c r="AK176" s="87"/>
      <c r="AL176" s="87"/>
      <c r="AM176" s="87"/>
      <c r="AN176" s="87"/>
      <c r="AO176" s="87"/>
      <c r="AP176" s="95">
        <v>0</v>
      </c>
      <c r="AQ176" s="95">
        <v>0</v>
      </c>
      <c r="AR176" s="95">
        <v>0</v>
      </c>
      <c r="AS176" s="95">
        <v>0</v>
      </c>
      <c r="AT176" s="95">
        <v>0</v>
      </c>
      <c r="AU176" s="95">
        <v>0</v>
      </c>
      <c r="AV176" s="95">
        <v>0</v>
      </c>
      <c r="AW176" s="95">
        <v>0</v>
      </c>
      <c r="AX176" s="95">
        <v>0</v>
      </c>
      <c r="AY176" s="95">
        <v>0</v>
      </c>
      <c r="AZ176" s="95">
        <v>0</v>
      </c>
      <c r="BA176" s="95">
        <v>0</v>
      </c>
      <c r="BB176" s="95">
        <v>0</v>
      </c>
      <c r="BC176" s="98">
        <f t="shared" si="19"/>
        <v>0</v>
      </c>
      <c r="BD176" s="98">
        <f t="shared" si="20"/>
        <v>0</v>
      </c>
    </row>
    <row r="177" spans="1:56" s="65" customFormat="1" ht="33" customHeight="1" x14ac:dyDescent="0.2">
      <c r="A177" s="86" t="s">
        <v>26</v>
      </c>
      <c r="B177" s="86"/>
      <c r="C177" s="86" t="s">
        <v>177</v>
      </c>
      <c r="D177" s="86"/>
      <c r="E177" s="86" t="s">
        <v>157</v>
      </c>
      <c r="F177" s="86"/>
      <c r="G177" s="86" t="s">
        <v>185</v>
      </c>
      <c r="H177" s="86"/>
      <c r="I177" s="86" t="s">
        <v>160</v>
      </c>
      <c r="J177" s="86"/>
      <c r="K177" s="86"/>
      <c r="L177" s="86" t="s">
        <v>187</v>
      </c>
      <c r="M177" s="86"/>
      <c r="N177" s="86"/>
      <c r="O177" s="86" t="s">
        <v>84</v>
      </c>
      <c r="P177" s="86"/>
      <c r="Q177" s="86"/>
      <c r="R177" s="86"/>
      <c r="S177" s="84" t="s">
        <v>211</v>
      </c>
      <c r="T177" s="83"/>
      <c r="U177" s="83"/>
      <c r="V177" s="83"/>
      <c r="W177" s="83"/>
      <c r="X177" s="83"/>
      <c r="Y177" s="83"/>
      <c r="Z177" s="83"/>
      <c r="AA177" s="86" t="s">
        <v>53</v>
      </c>
      <c r="AB177" s="87"/>
      <c r="AC177" s="87"/>
      <c r="AD177" s="87"/>
      <c r="AE177" s="87"/>
      <c r="AF177" s="86" t="s">
        <v>54</v>
      </c>
      <c r="AG177" s="87"/>
      <c r="AH177" s="87"/>
      <c r="AI177" s="92" t="s">
        <v>58</v>
      </c>
      <c r="AJ177" s="93" t="s">
        <v>59</v>
      </c>
      <c r="AK177" s="87"/>
      <c r="AL177" s="87"/>
      <c r="AM177" s="87"/>
      <c r="AN177" s="87"/>
      <c r="AO177" s="87"/>
      <c r="AP177" s="95">
        <v>0</v>
      </c>
      <c r="AQ177" s="95">
        <v>0</v>
      </c>
      <c r="AR177" s="95">
        <v>0</v>
      </c>
      <c r="AS177" s="95">
        <v>0</v>
      </c>
      <c r="AT177" s="95">
        <v>0</v>
      </c>
      <c r="AU177" s="95">
        <v>0</v>
      </c>
      <c r="AV177" s="95">
        <v>0</v>
      </c>
      <c r="AW177" s="95">
        <v>0</v>
      </c>
      <c r="AX177" s="95">
        <v>0</v>
      </c>
      <c r="AY177" s="95">
        <v>0</v>
      </c>
      <c r="AZ177" s="95">
        <v>0</v>
      </c>
      <c r="BA177" s="95">
        <v>0</v>
      </c>
      <c r="BB177" s="95">
        <v>0</v>
      </c>
      <c r="BC177" s="98">
        <f t="shared" si="19"/>
        <v>0</v>
      </c>
      <c r="BD177" s="98">
        <f t="shared" si="20"/>
        <v>0</v>
      </c>
    </row>
    <row r="178" spans="1:56" s="65" customFormat="1" ht="33" customHeight="1" x14ac:dyDescent="0.2">
      <c r="A178" s="86" t="s">
        <v>26</v>
      </c>
      <c r="B178" s="86"/>
      <c r="C178" s="86" t="s">
        <v>177</v>
      </c>
      <c r="D178" s="86"/>
      <c r="E178" s="86" t="s">
        <v>157</v>
      </c>
      <c r="F178" s="86"/>
      <c r="G178" s="86" t="s">
        <v>185</v>
      </c>
      <c r="H178" s="86"/>
      <c r="I178" s="86" t="s">
        <v>160</v>
      </c>
      <c r="J178" s="86"/>
      <c r="K178" s="86"/>
      <c r="L178" s="86" t="s">
        <v>187</v>
      </c>
      <c r="M178" s="86"/>
      <c r="N178" s="86"/>
      <c r="O178" s="86" t="s">
        <v>84</v>
      </c>
      <c r="P178" s="86"/>
      <c r="Q178" s="86"/>
      <c r="R178" s="86"/>
      <c r="S178" s="84" t="s">
        <v>211</v>
      </c>
      <c r="T178" s="83"/>
      <c r="U178" s="83"/>
      <c r="V178" s="83"/>
      <c r="W178" s="83"/>
      <c r="X178" s="83"/>
      <c r="Y178" s="83"/>
      <c r="Z178" s="83"/>
      <c r="AA178" s="86" t="s">
        <v>53</v>
      </c>
      <c r="AB178" s="87"/>
      <c r="AC178" s="87"/>
      <c r="AD178" s="87"/>
      <c r="AE178" s="87"/>
      <c r="AF178" s="86" t="s">
        <v>54</v>
      </c>
      <c r="AG178" s="87"/>
      <c r="AH178" s="87"/>
      <c r="AI178" s="92" t="s">
        <v>149</v>
      </c>
      <c r="AJ178" s="93" t="s">
        <v>150</v>
      </c>
      <c r="AK178" s="87"/>
      <c r="AL178" s="87"/>
      <c r="AM178" s="87"/>
      <c r="AN178" s="87"/>
      <c r="AO178" s="87"/>
      <c r="AP178" s="95">
        <v>0</v>
      </c>
      <c r="AQ178" s="95">
        <v>0</v>
      </c>
      <c r="AR178" s="95">
        <v>0</v>
      </c>
      <c r="AS178" s="95">
        <v>0</v>
      </c>
      <c r="AT178" s="95">
        <v>0</v>
      </c>
      <c r="AU178" s="95">
        <v>0</v>
      </c>
      <c r="AV178" s="95">
        <v>0</v>
      </c>
      <c r="AW178" s="95">
        <v>0</v>
      </c>
      <c r="AX178" s="95">
        <v>0</v>
      </c>
      <c r="AY178" s="95">
        <v>0</v>
      </c>
      <c r="AZ178" s="95">
        <v>0</v>
      </c>
      <c r="BA178" s="95">
        <v>0</v>
      </c>
      <c r="BB178" s="95">
        <v>0</v>
      </c>
      <c r="BC178" s="98">
        <f t="shared" si="19"/>
        <v>0</v>
      </c>
      <c r="BD178" s="98">
        <f t="shared" si="20"/>
        <v>0</v>
      </c>
    </row>
    <row r="179" spans="1:56" s="65" customFormat="1" ht="33" customHeight="1" x14ac:dyDescent="0.2">
      <c r="A179" s="86" t="s">
        <v>26</v>
      </c>
      <c r="B179" s="86"/>
      <c r="C179" s="86" t="s">
        <v>177</v>
      </c>
      <c r="D179" s="86"/>
      <c r="E179" s="86" t="s">
        <v>157</v>
      </c>
      <c r="F179" s="86"/>
      <c r="G179" s="86" t="s">
        <v>185</v>
      </c>
      <c r="H179" s="86"/>
      <c r="I179" s="86" t="s">
        <v>160</v>
      </c>
      <c r="J179" s="86"/>
      <c r="K179" s="86"/>
      <c r="L179" s="86" t="s">
        <v>189</v>
      </c>
      <c r="M179" s="86"/>
      <c r="N179" s="86"/>
      <c r="O179" s="86" t="s">
        <v>84</v>
      </c>
      <c r="P179" s="86"/>
      <c r="Q179" s="86"/>
      <c r="R179" s="86"/>
      <c r="S179" s="84" t="s">
        <v>212</v>
      </c>
      <c r="T179" s="83"/>
      <c r="U179" s="83"/>
      <c r="V179" s="83"/>
      <c r="W179" s="83"/>
      <c r="X179" s="83"/>
      <c r="Y179" s="83"/>
      <c r="Z179" s="83"/>
      <c r="AA179" s="86" t="s">
        <v>53</v>
      </c>
      <c r="AB179" s="87"/>
      <c r="AC179" s="87"/>
      <c r="AD179" s="87"/>
      <c r="AE179" s="87"/>
      <c r="AF179" s="86" t="s">
        <v>54</v>
      </c>
      <c r="AG179" s="87"/>
      <c r="AH179" s="87"/>
      <c r="AI179" s="92" t="s">
        <v>149</v>
      </c>
      <c r="AJ179" s="93" t="s">
        <v>150</v>
      </c>
      <c r="AK179" s="87"/>
      <c r="AL179" s="87"/>
      <c r="AM179" s="87"/>
      <c r="AN179" s="87"/>
      <c r="AO179" s="87"/>
      <c r="AP179" s="95">
        <v>0</v>
      </c>
      <c r="AQ179" s="95">
        <v>0</v>
      </c>
      <c r="AR179" s="95">
        <v>0</v>
      </c>
      <c r="AS179" s="95">
        <v>0</v>
      </c>
      <c r="AT179" s="95">
        <v>0</v>
      </c>
      <c r="AU179" s="95">
        <v>0</v>
      </c>
      <c r="AV179" s="95">
        <v>0</v>
      </c>
      <c r="AW179" s="95">
        <v>0</v>
      </c>
      <c r="AX179" s="95">
        <v>0</v>
      </c>
      <c r="AY179" s="95">
        <v>0</v>
      </c>
      <c r="AZ179" s="95">
        <v>0</v>
      </c>
      <c r="BA179" s="95">
        <v>0</v>
      </c>
      <c r="BB179" s="95">
        <v>0</v>
      </c>
      <c r="BC179" s="98">
        <f t="shared" si="19"/>
        <v>0</v>
      </c>
      <c r="BD179" s="98">
        <f t="shared" si="20"/>
        <v>0</v>
      </c>
    </row>
    <row r="180" spans="1:56" s="65" customFormat="1" ht="33" customHeight="1" x14ac:dyDescent="0.2">
      <c r="A180" s="86" t="s">
        <v>26</v>
      </c>
      <c r="B180" s="86"/>
      <c r="C180" s="86" t="s">
        <v>177</v>
      </c>
      <c r="D180" s="86"/>
      <c r="E180" s="86" t="s">
        <v>157</v>
      </c>
      <c r="F180" s="86"/>
      <c r="G180" s="86" t="s">
        <v>185</v>
      </c>
      <c r="H180" s="86"/>
      <c r="I180" s="86" t="s">
        <v>160</v>
      </c>
      <c r="J180" s="86"/>
      <c r="K180" s="86"/>
      <c r="L180" s="86" t="s">
        <v>191</v>
      </c>
      <c r="M180" s="86"/>
      <c r="N180" s="86"/>
      <c r="O180" s="86" t="s">
        <v>84</v>
      </c>
      <c r="P180" s="86"/>
      <c r="Q180" s="86"/>
      <c r="R180" s="86"/>
      <c r="S180" s="84" t="s">
        <v>213</v>
      </c>
      <c r="T180" s="83"/>
      <c r="U180" s="83"/>
      <c r="V180" s="83"/>
      <c r="W180" s="83"/>
      <c r="X180" s="83"/>
      <c r="Y180" s="83"/>
      <c r="Z180" s="83"/>
      <c r="AA180" s="86" t="s">
        <v>53</v>
      </c>
      <c r="AB180" s="87"/>
      <c r="AC180" s="87"/>
      <c r="AD180" s="87"/>
      <c r="AE180" s="87"/>
      <c r="AF180" s="86" t="s">
        <v>54</v>
      </c>
      <c r="AG180" s="87"/>
      <c r="AH180" s="87"/>
      <c r="AI180" s="92" t="s">
        <v>149</v>
      </c>
      <c r="AJ180" s="93" t="s">
        <v>150</v>
      </c>
      <c r="AK180" s="87"/>
      <c r="AL180" s="87"/>
      <c r="AM180" s="87"/>
      <c r="AN180" s="87"/>
      <c r="AO180" s="87"/>
      <c r="AP180" s="95">
        <v>0</v>
      </c>
      <c r="AQ180" s="95">
        <v>0</v>
      </c>
      <c r="AR180" s="95">
        <v>0</v>
      </c>
      <c r="AS180" s="95">
        <v>0</v>
      </c>
      <c r="AT180" s="95">
        <v>0</v>
      </c>
      <c r="AU180" s="95">
        <v>0</v>
      </c>
      <c r="AV180" s="95">
        <v>0</v>
      </c>
      <c r="AW180" s="95">
        <v>0</v>
      </c>
      <c r="AX180" s="95">
        <v>0</v>
      </c>
      <c r="AY180" s="95">
        <v>0</v>
      </c>
      <c r="AZ180" s="95">
        <v>0</v>
      </c>
      <c r="BA180" s="95">
        <v>0</v>
      </c>
      <c r="BB180" s="95">
        <v>0</v>
      </c>
      <c r="BC180" s="98">
        <f t="shared" si="19"/>
        <v>0</v>
      </c>
      <c r="BD180" s="98">
        <f t="shared" si="20"/>
        <v>0</v>
      </c>
    </row>
    <row r="181" spans="1:56" s="65" customFormat="1" ht="33" customHeight="1" x14ac:dyDescent="0.2">
      <c r="A181" s="86" t="s">
        <v>26</v>
      </c>
      <c r="B181" s="86"/>
      <c r="C181" s="86" t="s">
        <v>177</v>
      </c>
      <c r="D181" s="86"/>
      <c r="E181" s="86" t="s">
        <v>157</v>
      </c>
      <c r="F181" s="86"/>
      <c r="G181" s="86" t="s">
        <v>185</v>
      </c>
      <c r="H181" s="86"/>
      <c r="I181" s="86" t="s">
        <v>160</v>
      </c>
      <c r="J181" s="86"/>
      <c r="K181" s="86"/>
      <c r="L181" s="86" t="s">
        <v>193</v>
      </c>
      <c r="M181" s="86"/>
      <c r="N181" s="86"/>
      <c r="O181" s="86" t="s">
        <v>84</v>
      </c>
      <c r="P181" s="86"/>
      <c r="Q181" s="86"/>
      <c r="R181" s="86"/>
      <c r="S181" s="84" t="s">
        <v>214</v>
      </c>
      <c r="T181" s="83"/>
      <c r="U181" s="83"/>
      <c r="V181" s="83"/>
      <c r="W181" s="83"/>
      <c r="X181" s="83"/>
      <c r="Y181" s="83"/>
      <c r="Z181" s="83"/>
      <c r="AA181" s="86" t="s">
        <v>53</v>
      </c>
      <c r="AB181" s="87"/>
      <c r="AC181" s="87"/>
      <c r="AD181" s="87"/>
      <c r="AE181" s="87"/>
      <c r="AF181" s="86" t="s">
        <v>54</v>
      </c>
      <c r="AG181" s="87"/>
      <c r="AH181" s="87"/>
      <c r="AI181" s="92" t="s">
        <v>149</v>
      </c>
      <c r="AJ181" s="93" t="s">
        <v>150</v>
      </c>
      <c r="AK181" s="87"/>
      <c r="AL181" s="87"/>
      <c r="AM181" s="87"/>
      <c r="AN181" s="87"/>
      <c r="AO181" s="87"/>
      <c r="AP181" s="95">
        <v>0</v>
      </c>
      <c r="AQ181" s="95">
        <v>0</v>
      </c>
      <c r="AR181" s="95">
        <v>0</v>
      </c>
      <c r="AS181" s="95">
        <v>0</v>
      </c>
      <c r="AT181" s="95">
        <v>0</v>
      </c>
      <c r="AU181" s="95">
        <v>0</v>
      </c>
      <c r="AV181" s="95">
        <v>0</v>
      </c>
      <c r="AW181" s="95">
        <v>0</v>
      </c>
      <c r="AX181" s="95">
        <v>0</v>
      </c>
      <c r="AY181" s="95">
        <v>0</v>
      </c>
      <c r="AZ181" s="95">
        <v>0</v>
      </c>
      <c r="BA181" s="95">
        <v>0</v>
      </c>
      <c r="BB181" s="95">
        <v>0</v>
      </c>
      <c r="BC181" s="98">
        <f t="shared" si="19"/>
        <v>0</v>
      </c>
      <c r="BD181" s="98">
        <f t="shared" si="20"/>
        <v>0</v>
      </c>
    </row>
    <row r="182" spans="1:56" ht="33" customHeight="1" x14ac:dyDescent="0.2">
      <c r="A182" s="86" t="s">
        <v>26</v>
      </c>
      <c r="B182" s="86"/>
      <c r="C182" s="86" t="s">
        <v>177</v>
      </c>
      <c r="D182" s="86"/>
      <c r="E182" s="86" t="s">
        <v>157</v>
      </c>
      <c r="F182" s="86"/>
      <c r="G182" s="86" t="s">
        <v>185</v>
      </c>
      <c r="H182" s="86"/>
      <c r="I182" s="86" t="s">
        <v>160</v>
      </c>
      <c r="J182" s="86"/>
      <c r="K182" s="86"/>
      <c r="L182" s="86" t="s">
        <v>195</v>
      </c>
      <c r="M182" s="86"/>
      <c r="N182" s="86"/>
      <c r="O182" s="86" t="s">
        <v>84</v>
      </c>
      <c r="P182" s="86"/>
      <c r="Q182" s="86"/>
      <c r="R182" s="86"/>
      <c r="S182" s="84" t="s">
        <v>215</v>
      </c>
      <c r="T182" s="83"/>
      <c r="U182" s="83"/>
      <c r="V182" s="83"/>
      <c r="W182" s="83"/>
      <c r="X182" s="83"/>
      <c r="Y182" s="83"/>
      <c r="Z182" s="83"/>
      <c r="AA182" s="86" t="s">
        <v>53</v>
      </c>
      <c r="AB182" s="87"/>
      <c r="AC182" s="87"/>
      <c r="AD182" s="87"/>
      <c r="AE182" s="87"/>
      <c r="AF182" s="86" t="s">
        <v>54</v>
      </c>
      <c r="AG182" s="87"/>
      <c r="AH182" s="87"/>
      <c r="AI182" s="92" t="s">
        <v>149</v>
      </c>
      <c r="AJ182" s="93" t="s">
        <v>150</v>
      </c>
      <c r="AK182" s="87"/>
      <c r="AL182" s="87"/>
      <c r="AM182" s="87"/>
      <c r="AN182" s="87"/>
      <c r="AO182" s="87"/>
      <c r="AP182" s="90">
        <v>0</v>
      </c>
      <c r="AQ182" s="90">
        <v>0</v>
      </c>
      <c r="AR182" s="90">
        <v>0</v>
      </c>
      <c r="AS182" s="91">
        <v>0</v>
      </c>
      <c r="AT182" s="90">
        <v>0</v>
      </c>
      <c r="AU182" s="90">
        <v>0</v>
      </c>
      <c r="AV182" s="91">
        <v>0</v>
      </c>
      <c r="AW182" s="90">
        <v>0</v>
      </c>
      <c r="AX182" s="91">
        <v>0</v>
      </c>
      <c r="AY182" s="91">
        <v>0</v>
      </c>
      <c r="AZ182" s="91">
        <v>0</v>
      </c>
      <c r="BA182" s="91">
        <v>0</v>
      </c>
      <c r="BB182" s="91">
        <v>0</v>
      </c>
      <c r="BC182" s="98">
        <f t="shared" si="19"/>
        <v>0</v>
      </c>
      <c r="BD182" s="98">
        <f t="shared" si="20"/>
        <v>0</v>
      </c>
    </row>
    <row r="183" spans="1:56" ht="51" customHeight="1" x14ac:dyDescent="0.2">
      <c r="A183" s="85" t="s">
        <v>26</v>
      </c>
      <c r="B183" s="85"/>
      <c r="C183" s="85" t="s">
        <v>177</v>
      </c>
      <c r="D183" s="85"/>
      <c r="E183" s="85" t="s">
        <v>157</v>
      </c>
      <c r="F183" s="85"/>
      <c r="G183" s="85" t="s">
        <v>197</v>
      </c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2" t="s">
        <v>198</v>
      </c>
      <c r="T183" s="83"/>
      <c r="U183" s="83"/>
      <c r="V183" s="83"/>
      <c r="W183" s="83"/>
      <c r="X183" s="83"/>
      <c r="Y183" s="83"/>
      <c r="Z183" s="83"/>
      <c r="AA183" s="85" t="s">
        <v>53</v>
      </c>
      <c r="AB183" s="87"/>
      <c r="AC183" s="87"/>
      <c r="AD183" s="87"/>
      <c r="AE183" s="87"/>
      <c r="AF183" s="85" t="s">
        <v>54</v>
      </c>
      <c r="AG183" s="87"/>
      <c r="AH183" s="87"/>
      <c r="AI183" s="88" t="s">
        <v>55</v>
      </c>
      <c r="AJ183" s="89" t="s">
        <v>56</v>
      </c>
      <c r="AK183" s="87"/>
      <c r="AL183" s="87"/>
      <c r="AM183" s="87"/>
      <c r="AN183" s="87"/>
      <c r="AO183" s="87"/>
      <c r="AP183" s="90">
        <v>10000000000</v>
      </c>
      <c r="AQ183" s="90">
        <v>8959415744</v>
      </c>
      <c r="AR183" s="90">
        <v>1040584256</v>
      </c>
      <c r="AS183" s="91">
        <v>0</v>
      </c>
      <c r="AT183" s="90">
        <v>8959415744</v>
      </c>
      <c r="AU183" s="91">
        <v>0</v>
      </c>
      <c r="AV183" s="91">
        <v>3965114328.0900002</v>
      </c>
      <c r="AW183" s="90">
        <v>4994301415.9099998</v>
      </c>
      <c r="AX183" s="91">
        <v>3965114328.0900002</v>
      </c>
      <c r="AY183" s="91">
        <v>0</v>
      </c>
      <c r="AZ183" s="91">
        <v>3965114328.0900002</v>
      </c>
      <c r="BA183" s="91">
        <v>0</v>
      </c>
      <c r="BB183" s="91">
        <v>0</v>
      </c>
      <c r="BC183" s="98">
        <f t="shared" si="19"/>
        <v>0.8959415744</v>
      </c>
      <c r="BD183" s="98">
        <f t="shared" si="20"/>
        <v>0.39651143280900003</v>
      </c>
    </row>
    <row r="184" spans="1:56" ht="33" customHeight="1" x14ac:dyDescent="0.2">
      <c r="A184" s="85" t="s">
        <v>26</v>
      </c>
      <c r="B184" s="85"/>
      <c r="C184" s="85" t="s">
        <v>177</v>
      </c>
      <c r="D184" s="85"/>
      <c r="E184" s="85" t="s">
        <v>157</v>
      </c>
      <c r="F184" s="85"/>
      <c r="G184" s="85" t="s">
        <v>197</v>
      </c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2" t="s">
        <v>198</v>
      </c>
      <c r="T184" s="83"/>
      <c r="U184" s="83"/>
      <c r="V184" s="83"/>
      <c r="W184" s="83"/>
      <c r="X184" s="83"/>
      <c r="Y184" s="83"/>
      <c r="Z184" s="83"/>
      <c r="AA184" s="85" t="s">
        <v>53</v>
      </c>
      <c r="AB184" s="87"/>
      <c r="AC184" s="87"/>
      <c r="AD184" s="87"/>
      <c r="AE184" s="87"/>
      <c r="AF184" s="85" t="s">
        <v>54</v>
      </c>
      <c r="AG184" s="87"/>
      <c r="AH184" s="87"/>
      <c r="AI184" s="88" t="s">
        <v>58</v>
      </c>
      <c r="AJ184" s="89" t="s">
        <v>59</v>
      </c>
      <c r="AK184" s="87"/>
      <c r="AL184" s="87"/>
      <c r="AM184" s="87"/>
      <c r="AN184" s="87"/>
      <c r="AO184" s="87"/>
      <c r="AP184" s="90">
        <v>1000000000</v>
      </c>
      <c r="AQ184" s="90">
        <v>960725161.42999995</v>
      </c>
      <c r="AR184" s="90">
        <v>39274838.57</v>
      </c>
      <c r="AS184" s="91">
        <v>0</v>
      </c>
      <c r="AT184" s="91">
        <v>960724619.42999995</v>
      </c>
      <c r="AU184" s="90">
        <v>542</v>
      </c>
      <c r="AV184" s="91">
        <v>634449099.42999995</v>
      </c>
      <c r="AW184" s="91">
        <v>326275520</v>
      </c>
      <c r="AX184" s="91">
        <v>634449099.42999995</v>
      </c>
      <c r="AY184" s="91">
        <v>0</v>
      </c>
      <c r="AZ184" s="91">
        <v>634449099.42999995</v>
      </c>
      <c r="BA184" s="91">
        <v>0</v>
      </c>
      <c r="BB184" s="91">
        <v>0</v>
      </c>
      <c r="BC184" s="98">
        <f t="shared" si="19"/>
        <v>0.96072461942999998</v>
      </c>
      <c r="BD184" s="98">
        <f t="shared" si="20"/>
        <v>0.63444909942999994</v>
      </c>
    </row>
    <row r="185" spans="1:56" ht="52.5" customHeight="1" x14ac:dyDescent="0.2">
      <c r="A185" s="85" t="s">
        <v>26</v>
      </c>
      <c r="B185" s="85"/>
      <c r="C185" s="85" t="s">
        <v>177</v>
      </c>
      <c r="D185" s="85"/>
      <c r="E185" s="85" t="s">
        <v>157</v>
      </c>
      <c r="F185" s="85"/>
      <c r="G185" s="85" t="s">
        <v>197</v>
      </c>
      <c r="H185" s="85"/>
      <c r="I185" s="85" t="s">
        <v>160</v>
      </c>
      <c r="J185" s="85"/>
      <c r="K185" s="85"/>
      <c r="L185" s="85" t="s">
        <v>181</v>
      </c>
      <c r="M185" s="85"/>
      <c r="N185" s="85"/>
      <c r="O185" s="85"/>
      <c r="P185" s="85"/>
      <c r="Q185" s="85"/>
      <c r="R185" s="85"/>
      <c r="S185" s="82" t="s">
        <v>182</v>
      </c>
      <c r="T185" s="83"/>
      <c r="U185" s="83"/>
      <c r="V185" s="83"/>
      <c r="W185" s="83"/>
      <c r="X185" s="83"/>
      <c r="Y185" s="83"/>
      <c r="Z185" s="83"/>
      <c r="AA185" s="85" t="s">
        <v>53</v>
      </c>
      <c r="AB185" s="87"/>
      <c r="AC185" s="87"/>
      <c r="AD185" s="87"/>
      <c r="AE185" s="87"/>
      <c r="AF185" s="85" t="s">
        <v>54</v>
      </c>
      <c r="AG185" s="87"/>
      <c r="AH185" s="87"/>
      <c r="AI185" s="88" t="s">
        <v>55</v>
      </c>
      <c r="AJ185" s="89" t="s">
        <v>56</v>
      </c>
      <c r="AK185" s="87"/>
      <c r="AL185" s="87"/>
      <c r="AM185" s="87"/>
      <c r="AN185" s="87"/>
      <c r="AO185" s="87"/>
      <c r="AP185" s="90">
        <v>3803000000</v>
      </c>
      <c r="AQ185" s="90">
        <v>2762415744</v>
      </c>
      <c r="AR185" s="90">
        <v>1040584256</v>
      </c>
      <c r="AS185" s="91">
        <v>0</v>
      </c>
      <c r="AT185" s="90">
        <v>2762415744</v>
      </c>
      <c r="AU185" s="90">
        <v>0</v>
      </c>
      <c r="AV185" s="91">
        <v>10680647</v>
      </c>
      <c r="AW185" s="90">
        <v>2751735097</v>
      </c>
      <c r="AX185" s="91">
        <v>10680647</v>
      </c>
      <c r="AY185" s="91">
        <v>0</v>
      </c>
      <c r="AZ185" s="91">
        <v>10680647</v>
      </c>
      <c r="BA185" s="91">
        <v>0</v>
      </c>
      <c r="BB185" s="91">
        <v>0</v>
      </c>
      <c r="BC185" s="98">
        <f t="shared" si="19"/>
        <v>0.72637805521956356</v>
      </c>
      <c r="BD185" s="98">
        <f t="shared" si="20"/>
        <v>2.8084793584012622E-3</v>
      </c>
    </row>
    <row r="186" spans="1:56" ht="33" customHeight="1" x14ac:dyDescent="0.2">
      <c r="A186" s="85" t="s">
        <v>26</v>
      </c>
      <c r="B186" s="85"/>
      <c r="C186" s="85" t="s">
        <v>177</v>
      </c>
      <c r="D186" s="85"/>
      <c r="E186" s="85" t="s">
        <v>157</v>
      </c>
      <c r="F186" s="85"/>
      <c r="G186" s="85" t="s">
        <v>197</v>
      </c>
      <c r="H186" s="85"/>
      <c r="I186" s="85" t="s">
        <v>160</v>
      </c>
      <c r="J186" s="85"/>
      <c r="K186" s="85"/>
      <c r="L186" s="85"/>
      <c r="M186" s="85"/>
      <c r="N186" s="85"/>
      <c r="O186" s="85"/>
      <c r="P186" s="85"/>
      <c r="Q186" s="85"/>
      <c r="R186" s="85"/>
      <c r="S186" s="82" t="s">
        <v>198</v>
      </c>
      <c r="T186" s="83"/>
      <c r="U186" s="83"/>
      <c r="V186" s="83"/>
      <c r="W186" s="83"/>
      <c r="X186" s="83"/>
      <c r="Y186" s="83"/>
      <c r="Z186" s="83"/>
      <c r="AA186" s="85" t="s">
        <v>53</v>
      </c>
      <c r="AB186" s="87"/>
      <c r="AC186" s="87"/>
      <c r="AD186" s="87"/>
      <c r="AE186" s="87"/>
      <c r="AF186" s="85" t="s">
        <v>54</v>
      </c>
      <c r="AG186" s="87"/>
      <c r="AH186" s="87"/>
      <c r="AI186" s="88" t="s">
        <v>55</v>
      </c>
      <c r="AJ186" s="89" t="s">
        <v>56</v>
      </c>
      <c r="AK186" s="87"/>
      <c r="AL186" s="87"/>
      <c r="AM186" s="87"/>
      <c r="AN186" s="87"/>
      <c r="AO186" s="87"/>
      <c r="AP186" s="90">
        <v>10000000000</v>
      </c>
      <c r="AQ186" s="90">
        <v>8959415744</v>
      </c>
      <c r="AR186" s="91">
        <v>1040584256</v>
      </c>
      <c r="AS186" s="91">
        <v>0</v>
      </c>
      <c r="AT186" s="90">
        <v>8959415744</v>
      </c>
      <c r="AU186" s="91">
        <v>0</v>
      </c>
      <c r="AV186" s="91">
        <v>3965114328.0900002</v>
      </c>
      <c r="AW186" s="90">
        <v>4994301415.9099998</v>
      </c>
      <c r="AX186" s="91">
        <v>3965114328.0900002</v>
      </c>
      <c r="AY186" s="91">
        <v>0</v>
      </c>
      <c r="AZ186" s="91">
        <v>3965114328.0900002</v>
      </c>
      <c r="BA186" s="91">
        <v>0</v>
      </c>
      <c r="BB186" s="91">
        <v>0</v>
      </c>
      <c r="BC186" s="98">
        <f t="shared" si="19"/>
        <v>0.8959415744</v>
      </c>
      <c r="BD186" s="98">
        <f t="shared" si="20"/>
        <v>0.39651143280900003</v>
      </c>
    </row>
    <row r="187" spans="1:56" ht="33" customHeight="1" x14ac:dyDescent="0.2">
      <c r="A187" s="85" t="s">
        <v>26</v>
      </c>
      <c r="B187" s="85"/>
      <c r="C187" s="85" t="s">
        <v>177</v>
      </c>
      <c r="D187" s="85"/>
      <c r="E187" s="85" t="s">
        <v>157</v>
      </c>
      <c r="F187" s="85"/>
      <c r="G187" s="85" t="s">
        <v>197</v>
      </c>
      <c r="H187" s="85"/>
      <c r="I187" s="85" t="s">
        <v>160</v>
      </c>
      <c r="J187" s="85"/>
      <c r="K187" s="85"/>
      <c r="L187" s="85" t="s">
        <v>199</v>
      </c>
      <c r="M187" s="85"/>
      <c r="N187" s="85"/>
      <c r="O187" s="85"/>
      <c r="P187" s="85"/>
      <c r="Q187" s="85"/>
      <c r="R187" s="85"/>
      <c r="S187" s="82" t="s">
        <v>200</v>
      </c>
      <c r="T187" s="83"/>
      <c r="U187" s="83"/>
      <c r="V187" s="83"/>
      <c r="W187" s="83"/>
      <c r="X187" s="83"/>
      <c r="Y187" s="83"/>
      <c r="Z187" s="83"/>
      <c r="AA187" s="85" t="s">
        <v>53</v>
      </c>
      <c r="AB187" s="87"/>
      <c r="AC187" s="87"/>
      <c r="AD187" s="87"/>
      <c r="AE187" s="87"/>
      <c r="AF187" s="85" t="s">
        <v>54</v>
      </c>
      <c r="AG187" s="87"/>
      <c r="AH187" s="87"/>
      <c r="AI187" s="88" t="s">
        <v>55</v>
      </c>
      <c r="AJ187" s="89" t="s">
        <v>56</v>
      </c>
      <c r="AK187" s="87"/>
      <c r="AL187" s="87"/>
      <c r="AM187" s="87"/>
      <c r="AN187" s="87"/>
      <c r="AO187" s="87"/>
      <c r="AP187" s="90">
        <v>6197000000</v>
      </c>
      <c r="AQ187" s="90">
        <v>6197000000</v>
      </c>
      <c r="AR187" s="90">
        <v>0</v>
      </c>
      <c r="AS187" s="91">
        <v>0</v>
      </c>
      <c r="AT187" s="90">
        <v>6197000000</v>
      </c>
      <c r="AU187" s="91">
        <v>0</v>
      </c>
      <c r="AV187" s="91">
        <v>3954433681.0900002</v>
      </c>
      <c r="AW187" s="90">
        <v>2242566318.9099998</v>
      </c>
      <c r="AX187" s="91">
        <v>3954433681.0900002</v>
      </c>
      <c r="AY187" s="91">
        <v>0</v>
      </c>
      <c r="AZ187" s="91">
        <v>3954433681.0900002</v>
      </c>
      <c r="BA187" s="91">
        <v>0</v>
      </c>
      <c r="BB187" s="91">
        <v>0</v>
      </c>
      <c r="BC187" s="98">
        <f t="shared" si="19"/>
        <v>1</v>
      </c>
      <c r="BD187" s="98">
        <f t="shared" si="20"/>
        <v>0.63812065210424407</v>
      </c>
    </row>
    <row r="188" spans="1:56" ht="45.75" customHeight="1" x14ac:dyDescent="0.2">
      <c r="A188" s="85" t="s">
        <v>26</v>
      </c>
      <c r="B188" s="85"/>
      <c r="C188" s="85" t="s">
        <v>177</v>
      </c>
      <c r="D188" s="85"/>
      <c r="E188" s="85" t="s">
        <v>157</v>
      </c>
      <c r="F188" s="85"/>
      <c r="G188" s="85" t="s">
        <v>197</v>
      </c>
      <c r="H188" s="85"/>
      <c r="I188" s="85" t="s">
        <v>160</v>
      </c>
      <c r="J188" s="85"/>
      <c r="K188" s="85"/>
      <c r="L188" s="85" t="s">
        <v>199</v>
      </c>
      <c r="M188" s="85"/>
      <c r="N188" s="85"/>
      <c r="O188" s="85"/>
      <c r="P188" s="85"/>
      <c r="Q188" s="85"/>
      <c r="R188" s="85"/>
      <c r="S188" s="82" t="s">
        <v>200</v>
      </c>
      <c r="T188" s="83"/>
      <c r="U188" s="83"/>
      <c r="V188" s="83"/>
      <c r="W188" s="83"/>
      <c r="X188" s="83"/>
      <c r="Y188" s="83"/>
      <c r="Z188" s="83"/>
      <c r="AA188" s="85" t="s">
        <v>53</v>
      </c>
      <c r="AB188" s="87"/>
      <c r="AC188" s="87"/>
      <c r="AD188" s="87"/>
      <c r="AE188" s="87"/>
      <c r="AF188" s="85" t="s">
        <v>54</v>
      </c>
      <c r="AG188" s="87"/>
      <c r="AH188" s="87"/>
      <c r="AI188" s="88" t="s">
        <v>58</v>
      </c>
      <c r="AJ188" s="89" t="s">
        <v>59</v>
      </c>
      <c r="AK188" s="87"/>
      <c r="AL188" s="87"/>
      <c r="AM188" s="87"/>
      <c r="AN188" s="87"/>
      <c r="AO188" s="87"/>
      <c r="AP188" s="90">
        <v>1000000000</v>
      </c>
      <c r="AQ188" s="90">
        <v>960725161.42999995</v>
      </c>
      <c r="AR188" s="90">
        <v>39274838.57</v>
      </c>
      <c r="AS188" s="91">
        <v>0</v>
      </c>
      <c r="AT188" s="90">
        <v>960724619.42999995</v>
      </c>
      <c r="AU188" s="91">
        <v>542</v>
      </c>
      <c r="AV188" s="91">
        <v>634449099.42999995</v>
      </c>
      <c r="AW188" s="90">
        <v>326275520</v>
      </c>
      <c r="AX188" s="91">
        <v>634449099.42999995</v>
      </c>
      <c r="AY188" s="91">
        <v>0</v>
      </c>
      <c r="AZ188" s="91">
        <v>634449099.42999995</v>
      </c>
      <c r="BA188" s="91">
        <v>0</v>
      </c>
      <c r="BB188" s="91">
        <v>0</v>
      </c>
      <c r="BC188" s="98">
        <f t="shared" si="19"/>
        <v>0.96072461942999998</v>
      </c>
      <c r="BD188" s="98">
        <f t="shared" si="20"/>
        <v>0.63444909942999994</v>
      </c>
    </row>
    <row r="189" spans="1:56" ht="33" customHeight="1" x14ac:dyDescent="0.2">
      <c r="A189" s="85" t="s">
        <v>26</v>
      </c>
      <c r="B189" s="85"/>
      <c r="C189" s="85" t="s">
        <v>177</v>
      </c>
      <c r="D189" s="85"/>
      <c r="E189" s="85" t="s">
        <v>157</v>
      </c>
      <c r="F189" s="85"/>
      <c r="G189" s="85" t="s">
        <v>197</v>
      </c>
      <c r="H189" s="85"/>
      <c r="I189" s="85" t="s">
        <v>160</v>
      </c>
      <c r="J189" s="85"/>
      <c r="K189" s="85"/>
      <c r="L189" s="85"/>
      <c r="M189" s="85"/>
      <c r="N189" s="85"/>
      <c r="O189" s="85"/>
      <c r="P189" s="85"/>
      <c r="Q189" s="85"/>
      <c r="R189" s="85"/>
      <c r="S189" s="82" t="s">
        <v>198</v>
      </c>
      <c r="T189" s="83"/>
      <c r="U189" s="83"/>
      <c r="V189" s="83"/>
      <c r="W189" s="83"/>
      <c r="X189" s="83"/>
      <c r="Y189" s="83"/>
      <c r="Z189" s="83"/>
      <c r="AA189" s="85" t="s">
        <v>53</v>
      </c>
      <c r="AB189" s="87"/>
      <c r="AC189" s="87"/>
      <c r="AD189" s="87"/>
      <c r="AE189" s="87"/>
      <c r="AF189" s="85" t="s">
        <v>54</v>
      </c>
      <c r="AG189" s="87"/>
      <c r="AH189" s="87"/>
      <c r="AI189" s="88" t="s">
        <v>58</v>
      </c>
      <c r="AJ189" s="89" t="s">
        <v>59</v>
      </c>
      <c r="AK189" s="87"/>
      <c r="AL189" s="87"/>
      <c r="AM189" s="87"/>
      <c r="AN189" s="87"/>
      <c r="AO189" s="87"/>
      <c r="AP189" s="94">
        <v>1000000000</v>
      </c>
      <c r="AQ189" s="94">
        <v>960725161.42999995</v>
      </c>
      <c r="AR189" s="95">
        <v>39274838.57</v>
      </c>
      <c r="AS189" s="95">
        <v>0</v>
      </c>
      <c r="AT189" s="94">
        <v>960724619.42999995</v>
      </c>
      <c r="AU189" s="95">
        <v>542</v>
      </c>
      <c r="AV189" s="95">
        <v>634449099.42999995</v>
      </c>
      <c r="AW189" s="94">
        <v>326275520</v>
      </c>
      <c r="AX189" s="95">
        <v>634449099.42999995</v>
      </c>
      <c r="AY189" s="95">
        <v>0</v>
      </c>
      <c r="AZ189" s="95">
        <v>634449099.42999995</v>
      </c>
      <c r="BA189" s="95">
        <v>0</v>
      </c>
      <c r="BB189" s="95">
        <v>0</v>
      </c>
      <c r="BC189" s="98">
        <f t="shared" si="19"/>
        <v>0.96072461942999998</v>
      </c>
      <c r="BD189" s="98">
        <f t="shared" si="20"/>
        <v>0.63444909942999994</v>
      </c>
    </row>
    <row r="190" spans="1:56" ht="33" customHeight="1" x14ac:dyDescent="0.2">
      <c r="A190" s="86" t="s">
        <v>26</v>
      </c>
      <c r="B190" s="86"/>
      <c r="C190" s="86" t="s">
        <v>177</v>
      </c>
      <c r="D190" s="86"/>
      <c r="E190" s="86" t="s">
        <v>157</v>
      </c>
      <c r="F190" s="86"/>
      <c r="G190" s="86" t="s">
        <v>197</v>
      </c>
      <c r="H190" s="86"/>
      <c r="I190" s="86" t="s">
        <v>160</v>
      </c>
      <c r="J190" s="86"/>
      <c r="K190" s="86"/>
      <c r="L190" s="86" t="s">
        <v>199</v>
      </c>
      <c r="M190" s="86"/>
      <c r="N190" s="86"/>
      <c r="O190" s="86" t="s">
        <v>84</v>
      </c>
      <c r="P190" s="86"/>
      <c r="Q190" s="86"/>
      <c r="R190" s="86"/>
      <c r="S190" s="84" t="s">
        <v>216</v>
      </c>
      <c r="T190" s="83"/>
      <c r="U190" s="83"/>
      <c r="V190" s="83"/>
      <c r="W190" s="83"/>
      <c r="X190" s="83"/>
      <c r="Y190" s="83"/>
      <c r="Z190" s="83"/>
      <c r="AA190" s="86" t="s">
        <v>53</v>
      </c>
      <c r="AB190" s="87"/>
      <c r="AC190" s="87"/>
      <c r="AD190" s="87"/>
      <c r="AE190" s="87"/>
      <c r="AF190" s="86" t="s">
        <v>54</v>
      </c>
      <c r="AG190" s="87"/>
      <c r="AH190" s="87"/>
      <c r="AI190" s="92" t="s">
        <v>55</v>
      </c>
      <c r="AJ190" s="93" t="s">
        <v>56</v>
      </c>
      <c r="AK190" s="87"/>
      <c r="AL190" s="87"/>
      <c r="AM190" s="87"/>
      <c r="AN190" s="87"/>
      <c r="AO190" s="87"/>
      <c r="AP190" s="94">
        <v>6197000000</v>
      </c>
      <c r="AQ190" s="94">
        <v>6197000000</v>
      </c>
      <c r="AR190" s="94">
        <v>0</v>
      </c>
      <c r="AS190" s="95">
        <v>0</v>
      </c>
      <c r="AT190" s="95">
        <v>6197000000</v>
      </c>
      <c r="AU190" s="94">
        <v>0</v>
      </c>
      <c r="AV190" s="95">
        <v>3954433681.0900002</v>
      </c>
      <c r="AW190" s="95">
        <v>2242566318.9099998</v>
      </c>
      <c r="AX190" s="95">
        <v>3954433681.0900002</v>
      </c>
      <c r="AY190" s="95">
        <v>0</v>
      </c>
      <c r="AZ190" s="95">
        <v>3954433681.0900002</v>
      </c>
      <c r="BA190" s="95">
        <v>0</v>
      </c>
      <c r="BB190" s="95">
        <v>0</v>
      </c>
      <c r="BC190" s="98">
        <f t="shared" si="19"/>
        <v>1</v>
      </c>
      <c r="BD190" s="98">
        <f t="shared" si="20"/>
        <v>0.63812065210424407</v>
      </c>
    </row>
    <row r="191" spans="1:56" ht="33" customHeight="1" x14ac:dyDescent="0.2">
      <c r="A191" s="86" t="s">
        <v>26</v>
      </c>
      <c r="B191" s="86"/>
      <c r="C191" s="86" t="s">
        <v>177</v>
      </c>
      <c r="D191" s="86"/>
      <c r="E191" s="86" t="s">
        <v>157</v>
      </c>
      <c r="F191" s="86"/>
      <c r="G191" s="86" t="s">
        <v>197</v>
      </c>
      <c r="H191" s="86"/>
      <c r="I191" s="86" t="s">
        <v>160</v>
      </c>
      <c r="J191" s="86"/>
      <c r="K191" s="86"/>
      <c r="L191" s="86" t="s">
        <v>181</v>
      </c>
      <c r="M191" s="86"/>
      <c r="N191" s="86"/>
      <c r="O191" s="86" t="s">
        <v>84</v>
      </c>
      <c r="P191" s="86"/>
      <c r="Q191" s="86"/>
      <c r="R191" s="86"/>
      <c r="S191" s="84" t="s">
        <v>217</v>
      </c>
      <c r="T191" s="83"/>
      <c r="U191" s="83"/>
      <c r="V191" s="83"/>
      <c r="W191" s="83"/>
      <c r="X191" s="83"/>
      <c r="Y191" s="83"/>
      <c r="Z191" s="83"/>
      <c r="AA191" s="86" t="s">
        <v>53</v>
      </c>
      <c r="AB191" s="87"/>
      <c r="AC191" s="87"/>
      <c r="AD191" s="87"/>
      <c r="AE191" s="87"/>
      <c r="AF191" s="86" t="s">
        <v>54</v>
      </c>
      <c r="AG191" s="87"/>
      <c r="AH191" s="87"/>
      <c r="AI191" s="92" t="s">
        <v>55</v>
      </c>
      <c r="AJ191" s="93" t="s">
        <v>56</v>
      </c>
      <c r="AK191" s="87"/>
      <c r="AL191" s="87"/>
      <c r="AM191" s="87"/>
      <c r="AN191" s="87"/>
      <c r="AO191" s="87"/>
      <c r="AP191" s="94">
        <v>3803000000</v>
      </c>
      <c r="AQ191" s="94">
        <v>2762415744</v>
      </c>
      <c r="AR191" s="94">
        <v>1040584256</v>
      </c>
      <c r="AS191" s="95">
        <v>0</v>
      </c>
      <c r="AT191" s="94">
        <v>2762415744</v>
      </c>
      <c r="AU191" s="95">
        <v>0</v>
      </c>
      <c r="AV191" s="95">
        <v>10680647</v>
      </c>
      <c r="AW191" s="94">
        <v>2751735097</v>
      </c>
      <c r="AX191" s="95">
        <v>10680647</v>
      </c>
      <c r="AY191" s="95">
        <v>0</v>
      </c>
      <c r="AZ191" s="95">
        <v>10680647</v>
      </c>
      <c r="BA191" s="95">
        <v>0</v>
      </c>
      <c r="BB191" s="95">
        <v>0</v>
      </c>
      <c r="BC191" s="98">
        <f t="shared" si="19"/>
        <v>0.72637805521956356</v>
      </c>
      <c r="BD191" s="98">
        <f t="shared" si="20"/>
        <v>2.8084793584012622E-3</v>
      </c>
    </row>
    <row r="192" spans="1:56" ht="51" customHeight="1" x14ac:dyDescent="0.2">
      <c r="A192" s="86" t="s">
        <v>26</v>
      </c>
      <c r="B192" s="86"/>
      <c r="C192" s="86" t="s">
        <v>177</v>
      </c>
      <c r="D192" s="86"/>
      <c r="E192" s="86" t="s">
        <v>157</v>
      </c>
      <c r="F192" s="86"/>
      <c r="G192" s="86" t="s">
        <v>197</v>
      </c>
      <c r="H192" s="86"/>
      <c r="I192" s="86" t="s">
        <v>160</v>
      </c>
      <c r="J192" s="86"/>
      <c r="K192" s="86"/>
      <c r="L192" s="86" t="s">
        <v>199</v>
      </c>
      <c r="M192" s="86"/>
      <c r="N192" s="86"/>
      <c r="O192" s="86" t="s">
        <v>84</v>
      </c>
      <c r="P192" s="86"/>
      <c r="Q192" s="86"/>
      <c r="R192" s="86"/>
      <c r="S192" s="84" t="s">
        <v>216</v>
      </c>
      <c r="T192" s="83"/>
      <c r="U192" s="83"/>
      <c r="V192" s="83"/>
      <c r="W192" s="83"/>
      <c r="X192" s="83"/>
      <c r="Y192" s="83"/>
      <c r="Z192" s="83"/>
      <c r="AA192" s="86" t="s">
        <v>53</v>
      </c>
      <c r="AB192" s="87"/>
      <c r="AC192" s="87"/>
      <c r="AD192" s="87"/>
      <c r="AE192" s="87"/>
      <c r="AF192" s="86" t="s">
        <v>54</v>
      </c>
      <c r="AG192" s="87"/>
      <c r="AH192" s="87"/>
      <c r="AI192" s="92" t="s">
        <v>58</v>
      </c>
      <c r="AJ192" s="93" t="s">
        <v>59</v>
      </c>
      <c r="AK192" s="87"/>
      <c r="AL192" s="87"/>
      <c r="AM192" s="87"/>
      <c r="AN192" s="87"/>
      <c r="AO192" s="87"/>
      <c r="AP192" s="94">
        <v>1000000000</v>
      </c>
      <c r="AQ192" s="94">
        <v>960725161.42999995</v>
      </c>
      <c r="AR192" s="94">
        <v>39274838.57</v>
      </c>
      <c r="AS192" s="95">
        <v>0</v>
      </c>
      <c r="AT192" s="94">
        <v>960724619.42999995</v>
      </c>
      <c r="AU192" s="95">
        <v>542</v>
      </c>
      <c r="AV192" s="95">
        <v>634449099.42999995</v>
      </c>
      <c r="AW192" s="94">
        <v>326275520</v>
      </c>
      <c r="AX192" s="95">
        <v>634449099.42999995</v>
      </c>
      <c r="AY192" s="95">
        <v>0</v>
      </c>
      <c r="AZ192" s="95">
        <v>634449099.42999995</v>
      </c>
      <c r="BA192" s="95">
        <v>0</v>
      </c>
      <c r="BB192" s="95">
        <v>0</v>
      </c>
      <c r="BC192" s="98">
        <f t="shared" ref="BC192" si="21">+IFERROR(AT192/AP192,0)</f>
        <v>0.96072461942999998</v>
      </c>
      <c r="BD192" s="98">
        <f t="shared" ref="BD192" si="22">+IFERROR(AV192/AP192,0)</f>
        <v>0.63444909942999994</v>
      </c>
    </row>
  </sheetData>
  <mergeCells count="1969">
    <mergeCell ref="S192:Z192"/>
    <mergeCell ref="AA192:AE192"/>
    <mergeCell ref="AF192:AH192"/>
    <mergeCell ref="AJ192:AO192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O190:P190"/>
    <mergeCell ref="Q190:R190"/>
    <mergeCell ref="S190:Z190"/>
    <mergeCell ref="AA190:AE190"/>
    <mergeCell ref="AF190:AH190"/>
    <mergeCell ref="AJ190:AO190"/>
    <mergeCell ref="A190:B190"/>
    <mergeCell ref="C190:D190"/>
    <mergeCell ref="E190:F190"/>
    <mergeCell ref="G190:H190"/>
    <mergeCell ref="I190:K190"/>
    <mergeCell ref="L190:N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O188:P188"/>
    <mergeCell ref="Q188:R188"/>
    <mergeCell ref="S188:Z188"/>
    <mergeCell ref="AA188:AE188"/>
    <mergeCell ref="AF188:AH188"/>
    <mergeCell ref="AJ188:AO188"/>
    <mergeCell ref="A188:B188"/>
    <mergeCell ref="C188:D188"/>
    <mergeCell ref="E188:F188"/>
    <mergeCell ref="G188:H188"/>
    <mergeCell ref="I188:K188"/>
    <mergeCell ref="L188:N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O186:P186"/>
    <mergeCell ref="Q186:R186"/>
    <mergeCell ref="S186:Z186"/>
    <mergeCell ref="AA186:AE186"/>
    <mergeCell ref="AF186:AH186"/>
    <mergeCell ref="AJ186:AO186"/>
    <mergeCell ref="A186:B186"/>
    <mergeCell ref="C186:D186"/>
    <mergeCell ref="E186:F186"/>
    <mergeCell ref="G186:H186"/>
    <mergeCell ref="I186:K186"/>
    <mergeCell ref="L186:N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O184:P184"/>
    <mergeCell ref="Q184:R184"/>
    <mergeCell ref="S184:Z184"/>
    <mergeCell ref="AA184:AE184"/>
    <mergeCell ref="AF184:AH184"/>
    <mergeCell ref="AJ184:AO184"/>
    <mergeCell ref="A184:B184"/>
    <mergeCell ref="C184:D184"/>
    <mergeCell ref="E184:F184"/>
    <mergeCell ref="G184:H184"/>
    <mergeCell ref="I184:K184"/>
    <mergeCell ref="L184:N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O182:P182"/>
    <mergeCell ref="Q182:R182"/>
    <mergeCell ref="S182:Z182"/>
    <mergeCell ref="AA182:AE182"/>
    <mergeCell ref="AF182:AH182"/>
    <mergeCell ref="AJ182:AO182"/>
    <mergeCell ref="A182:B182"/>
    <mergeCell ref="C182:D182"/>
    <mergeCell ref="E182:F182"/>
    <mergeCell ref="G182:H182"/>
    <mergeCell ref="I182:K182"/>
    <mergeCell ref="L182:N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O32:P32"/>
    <mergeCell ref="Q32:R32"/>
    <mergeCell ref="S32:Z32"/>
    <mergeCell ref="AA32:AE32"/>
    <mergeCell ref="AF32:AH32"/>
    <mergeCell ref="AJ32:AO32"/>
    <mergeCell ref="A26:N26"/>
    <mergeCell ref="O26:R26"/>
    <mergeCell ref="S26:AO26"/>
    <mergeCell ref="A27:AO27"/>
    <mergeCell ref="A32:B32"/>
    <mergeCell ref="C32:D32"/>
    <mergeCell ref="E32:F32"/>
    <mergeCell ref="G32:H32"/>
    <mergeCell ref="I32:K32"/>
    <mergeCell ref="L32:N32"/>
    <mergeCell ref="A24:N24"/>
    <mergeCell ref="O24:R24"/>
    <mergeCell ref="S24:AO24"/>
    <mergeCell ref="A25:N25"/>
    <mergeCell ref="O25:R25"/>
    <mergeCell ref="S25:AO25"/>
    <mergeCell ref="A22:N22"/>
    <mergeCell ref="O22:R22"/>
    <mergeCell ref="S22:AO22"/>
    <mergeCell ref="A23:N23"/>
    <mergeCell ref="O23:R23"/>
    <mergeCell ref="S23:AO23"/>
    <mergeCell ref="A15:AO15"/>
    <mergeCell ref="A20:N20"/>
    <mergeCell ref="O20:R20"/>
    <mergeCell ref="S20:AO20"/>
    <mergeCell ref="A21:N21"/>
    <mergeCell ref="O21:R21"/>
    <mergeCell ref="S21:AO21"/>
    <mergeCell ref="S18:AM18"/>
    <mergeCell ref="A13:N13"/>
    <mergeCell ref="O13:R13"/>
    <mergeCell ref="S13:AO13"/>
    <mergeCell ref="A14:N14"/>
    <mergeCell ref="O14:R14"/>
    <mergeCell ref="S14:AO14"/>
    <mergeCell ref="A3:BC3"/>
    <mergeCell ref="A4:BC4"/>
    <mergeCell ref="A5:BC5"/>
    <mergeCell ref="A6:BC6"/>
    <mergeCell ref="A12:N12"/>
    <mergeCell ref="O12:R12"/>
    <mergeCell ref="S12:AO12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PPTAL A NOV 2019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Santana</dc:creator>
  <cp:lastModifiedBy>Henry Santana</cp:lastModifiedBy>
  <dcterms:created xsi:type="dcterms:W3CDTF">2019-10-01T14:53:34Z</dcterms:created>
  <dcterms:modified xsi:type="dcterms:W3CDTF">2019-12-03T20:10:12Z</dcterms:modified>
</cp:coreProperties>
</file>