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sdf40339\soportes financiera escaner\SOPORTES PPTO 2020\11 INFORMES\1. ENERO 2020\PUBLICAR WEB\"/>
    </mc:Choice>
  </mc:AlternateContent>
  <bookViews>
    <workbookView xWindow="0" yWindow="0" windowWidth="24000" windowHeight="9435"/>
  </bookViews>
  <sheets>
    <sheet name="EJECUCION" sheetId="1" r:id="rId1"/>
  </sheets>
  <calcPr calcId="152511"/>
</workbook>
</file>

<file path=xl/calcChain.xml><?xml version="1.0" encoding="utf-8"?>
<calcChain xmlns="http://schemas.openxmlformats.org/spreadsheetml/2006/main">
  <c r="Y29" i="1" l="1"/>
  <c r="Y157" i="1" l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L8" i="1" l="1"/>
  <c r="M8" i="1"/>
  <c r="N8" i="1"/>
  <c r="O8" i="1"/>
  <c r="P8" i="1"/>
  <c r="Q8" i="1"/>
  <c r="R8" i="1"/>
  <c r="S8" i="1"/>
  <c r="T8" i="1"/>
  <c r="U8" i="1"/>
  <c r="V8" i="1"/>
  <c r="W8" i="1"/>
  <c r="X8" i="1"/>
  <c r="L9" i="1"/>
  <c r="M9" i="1"/>
  <c r="N9" i="1"/>
  <c r="O9" i="1"/>
  <c r="P9" i="1"/>
  <c r="Q9" i="1"/>
  <c r="R9" i="1"/>
  <c r="S9" i="1"/>
  <c r="T9" i="1"/>
  <c r="U9" i="1"/>
  <c r="V9" i="1"/>
  <c r="W9" i="1"/>
  <c r="X9" i="1"/>
  <c r="Y8" i="1" l="1"/>
  <c r="Y9" i="1"/>
  <c r="L10" i="1"/>
  <c r="W10" i="1"/>
  <c r="U10" i="1"/>
  <c r="S10" i="1"/>
  <c r="Q10" i="1"/>
  <c r="O10" i="1"/>
  <c r="M10" i="1"/>
  <c r="M12" i="1" s="1"/>
  <c r="P10" i="1"/>
  <c r="P12" i="1" s="1"/>
  <c r="X10" i="1"/>
  <c r="V10" i="1"/>
  <c r="T10" i="1"/>
  <c r="T12" i="1" s="1"/>
  <c r="R10" i="1"/>
  <c r="N10" i="1"/>
  <c r="R12" i="1" l="1"/>
  <c r="Y10" i="1"/>
</calcChain>
</file>

<file path=xl/sharedStrings.xml><?xml version="1.0" encoding="utf-8"?>
<sst xmlns="http://schemas.openxmlformats.org/spreadsheetml/2006/main" count="1381" uniqueCount="209">
  <si>
    <t/>
  </si>
  <si>
    <t>TIPO</t>
  </si>
  <si>
    <t>CTA</t>
  </si>
  <si>
    <t>SUBC</t>
  </si>
  <si>
    <t>OBJG</t>
  </si>
  <si>
    <t>ORD</t>
  </si>
  <si>
    <t>SORD</t>
  </si>
  <si>
    <t>ITEM</t>
  </si>
  <si>
    <t>CONCEPTO</t>
  </si>
  <si>
    <t>FUENTE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</si>
  <si>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</si>
  <si>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</si>
  <si>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</si>
  <si>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</si>
  <si>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</si>
  <si>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</si>
  <si>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</si>
  <si>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</si>
  <si>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</si>
  <si>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</si>
  <si>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</si>
  <si>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</si>
  <si>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</si>
  <si>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</si>
  <si>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</si>
  <si>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</si>
  <si>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</si>
  <si>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</si>
  <si>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10</t>
  </si>
  <si>
    <t>RECURSOS CORRIENTES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</si>
  <si>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</si>
  <si>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</si>
  <si>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</si>
  <si>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</si>
  <si>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</si>
  <si>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</si>
  <si>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</si>
  <si>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</si>
  <si>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</si>
  <si>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</si>
  <si>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</si>
  <si>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</si>
  <si>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</si>
  <si>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</si>
  <si>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</si>
  <si>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</si>
  <si>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</si>
  <si>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</si>
  <si>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</si>
  <si>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</si>
  <si>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</si>
  <si>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</si>
  <si>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</si>
  <si>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</si>
  <si>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</si>
  <si>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</si>
  <si>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</si>
  <si>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</si>
  <si>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</si>
  <si>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</si>
  <si>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</si>
  <si>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</si>
  <si>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</si>
  <si>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</si>
  <si>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</si>
  <si>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</si>
  <si>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</si>
  <si>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</si>
  <si>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</si>
  <si>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</si>
  <si>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</si>
  <si>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</si>
  <si>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</si>
  <si>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</si>
  <si>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</si>
  <si>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ADQUISICIÓN DE BIENES  Y SERVICIOS</t>
  </si>
  <si>
    <t>ADQUISICIÓN DE ACTIVOS NO FINANCIEROS</t>
  </si>
  <si>
    <t>ACTIVOS FIJOS</t>
  </si>
  <si>
    <t>MAQUINARIA Y EQUIPO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</si>
  <si>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</si>
  <si>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</si>
  <si>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</si>
  <si>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</si>
  <si>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</si>
  <si>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</si>
  <si>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</si>
  <si>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</si>
  <si>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</si>
  <si>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</si>
  <si>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</si>
  <si>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</si>
  <si>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</si>
  <si>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</si>
  <si>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</si>
  <si>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</si>
  <si>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</si>
  <si>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</si>
  <si>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</si>
  <si>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</si>
  <si>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</si>
  <si>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</si>
  <si>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</si>
  <si>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</si>
  <si>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</si>
  <si>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</si>
  <si>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</si>
  <si>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</si>
  <si>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</si>
  <si>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</si>
  <si>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</si>
  <si>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</si>
  <si>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</si>
  <si>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</si>
  <si>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</si>
  <si>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</si>
  <si>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APOYO A LA AGRICULTURA, LA CAZA, LA SILVICULTURA, LA PESCA, LA MINERÍA Y LOS SERVICIOS PÚBLICOS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</si>
  <si>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</si>
  <si>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</si>
  <si>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</si>
  <si>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</si>
  <si>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</si>
  <si>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</si>
  <si>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</si>
  <si>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</si>
  <si>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</si>
  <si>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</si>
  <si>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</si>
  <si>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</si>
  <si>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</si>
  <si>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</si>
  <si>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</si>
  <si>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</si>
  <si>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</si>
  <si>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</si>
  <si>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</si>
  <si>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</si>
  <si>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</si>
  <si>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</si>
  <si>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</si>
  <si>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</si>
  <si>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</si>
  <si>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</si>
  <si>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</si>
  <si>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</si>
  <si>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</si>
  <si>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</si>
  <si>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</si>
  <si>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</si>
  <si>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</si>
  <si>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</si>
  <si>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</si>
  <si>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</si>
  <si>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</si>
  <si>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</si>
  <si>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</si>
  <si>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</si>
  <si>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</si>
  <si>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</si>
  <si>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</si>
  <si>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</si>
  <si>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</si>
  <si>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</si>
  <si>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</si>
  <si>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</si>
  <si>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</si>
  <si>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</si>
  <si>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</si>
  <si>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</si>
  <si>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</si>
  <si>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</si>
  <si>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</si>
  <si>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</si>
  <si>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</si>
  <si>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</si>
  <si>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</si>
  <si>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</si>
  <si>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</si>
  <si>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</si>
  <si>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</si>
  <si>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</si>
  <si>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</si>
  <si>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2599</t>
  </si>
  <si>
    <t>FORTALECIMIENTO DE LA GESTIÓN Y DIRECCIÓN DEL SECTOR ORGANISMOS DE CONTROL</t>
  </si>
  <si>
    <t>9</t>
  </si>
  <si>
    <t>ADECUACIÓN DE LAS CONDICIONES FÍSICAS PARA EL FUNCIONAMIENTO DE LA SEDE CENTRAL DE LA DEFENSORÍA DEL PUEBLO EN   BOGOTÁ</t>
  </si>
  <si>
    <t>2599011</t>
  </si>
  <si>
    <t>SEDES ADECUADAS</t>
  </si>
  <si>
    <t>ADQUISICIÓN DE BIENES Y SERVICIOS - SEDES ADECUADAS - ADECUACIÓN DE LAS CONDICIONES FÍSICAS PARA EL FUNCIONAMIENTO DE LA SEDE CENTRAL DE LA DEFENSORÍA DEL PUEBLO EN   BOGOTÁ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</si>
  <si>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</si>
  <si>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</si>
  <si>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</si>
  <si>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</si>
  <si>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</si>
  <si>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</si>
  <si>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</si>
  <si>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</si>
  <si>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</si>
  <si>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</si>
  <si>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</si>
  <si>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</si>
  <si>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</si>
  <si>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PRESUPUESTO DE FUNCIONAMIENTO</t>
  </si>
  <si>
    <t>PRESUPUESTO DE INVERSIÓN</t>
  </si>
  <si>
    <t>TOTAL PRESUPUESTO</t>
  </si>
  <si>
    <t>INFORME DE EJECUCIÓN PRESUPUESTAL</t>
  </si>
  <si>
    <t>FECHA DE CORTE: 31 DE ENERO DE 2020</t>
  </si>
  <si>
    <t>DEFENSORÍA DEL PUEBLO  25-02-00</t>
  </si>
  <si>
    <t>% EJECUCIÓN COMPROMETIDA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</si>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</sst>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1"/>
      <name val="Calibri"/>
      <family val="2"/>
    </font>
    <font>
      <b/>
      <sz val="7"/>
      <name val="Calibri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12"/>
      <name val="Calibri"/>
      <family val="2"/>
    </font>
    <font>
      <b/>
      <sz val="12"/>
      <name val="Arial Narrow"/>
      <family val="2"/>
    </font>
    <font>
      <b/>
      <sz val="9"/>
      <color rgb="FFFF0000"/>
      <name val="Arial Narrow"/>
      <family val="2"/>
    </font>
    <font>
      <sz val="9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0000"/>
      <name val="Arial Narrow"/>
      <family val="2"/>
    </font>
    <font>
      <sz val="8"/>
      <color rgb="FFFF0000"/>
      <name val="Calibri"/>
      <family val="2"/>
    </font>
    <font>
      <sz val="8"/>
      <color rgb="FFFF0000"/>
      <name val="Arial"/>
      <family val="2"/>
    </font>
    <font>
      <b/>
      <sz val="10"/>
      <name val="Arial Narrow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1">
    <xf numFmtId="0" fontId="1" fillId="0" borderId="0" xfId="0" applyFont="1" applyFill="1" applyBorder="1"/>
    <xf numFmtId="0" fontId="1" fillId="4" borderId="0" xfId="0" applyFont="1" applyFill="1" applyBorder="1"/>
    <xf numFmtId="0" fontId="3" fillId="4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5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3" borderId="3" xfId="0" applyNumberFormat="1" applyFont="1" applyFill="1" applyBorder="1" applyAlignment="1">
      <alignment horizontal="center" vertical="center" wrapText="1" readingOrder="1"/>
    </xf>
    <xf numFmtId="0" fontId="15" fillId="4" borderId="0" xfId="0" applyFont="1" applyFill="1" applyBorder="1" applyAlignment="1"/>
    <xf numFmtId="44" fontId="13" fillId="4" borderId="1" xfId="0" applyNumberFormat="1" applyFont="1" applyFill="1" applyBorder="1" applyAlignment="1">
      <alignment wrapText="1" readingOrder="1"/>
    </xf>
    <xf numFmtId="0" fontId="1" fillId="4" borderId="0" xfId="0" applyFont="1" applyFill="1" applyBorder="1" applyAlignment="1"/>
    <xf numFmtId="0" fontId="16" fillId="4" borderId="0" xfId="0" applyFont="1" applyFill="1" applyBorder="1" applyAlignment="1">
      <alignment vertical="center"/>
    </xf>
    <xf numFmtId="44" fontId="14" fillId="5" borderId="1" xfId="0" applyNumberFormat="1" applyFont="1" applyFill="1" applyBorder="1" applyAlignment="1">
      <alignment wrapText="1" readingOrder="1"/>
    </xf>
    <xf numFmtId="9" fontId="19" fillId="4" borderId="0" xfId="3" applyFont="1" applyFill="1" applyBorder="1" applyAlignment="1">
      <alignment horizontal="center"/>
    </xf>
    <xf numFmtId="9" fontId="20" fillId="4" borderId="0" xfId="3" applyFont="1" applyFill="1" applyBorder="1" applyAlignment="1">
      <alignment horizontal="center"/>
    </xf>
    <xf numFmtId="9" fontId="12" fillId="4" borderId="1" xfId="3" applyFont="1" applyFill="1" applyBorder="1" applyAlignment="1">
      <alignment horizontal="center"/>
    </xf>
    <xf numFmtId="9" fontId="17" fillId="5" borderId="1" xfId="3" applyFont="1" applyFill="1" applyBorder="1" applyAlignment="1">
      <alignment horizontal="center"/>
    </xf>
    <xf numFmtId="0" fontId="21" fillId="4" borderId="0" xfId="0" applyFont="1" applyFill="1" applyBorder="1"/>
    <xf numFmtId="9" fontId="21" fillId="4" borderId="0" xfId="3" applyFont="1" applyFill="1" applyBorder="1" applyAlignment="1">
      <alignment horizontal="center"/>
    </xf>
    <xf numFmtId="0" fontId="22" fillId="4" borderId="0" xfId="0" applyFont="1" applyFill="1" applyBorder="1"/>
    <xf numFmtId="0" fontId="23" fillId="2" borderId="0" xfId="0" applyNumberFormat="1" applyFont="1" applyFill="1" applyBorder="1" applyAlignment="1">
      <alignment horizontal="left" vertical="top" wrapText="1" readingOrder="1"/>
    </xf>
    <xf numFmtId="0" fontId="20" fillId="4" borderId="0" xfId="0" applyNumberFormat="1" applyFont="1" applyFill="1" applyBorder="1" applyAlignment="1">
      <alignment vertical="top" wrapText="1"/>
    </xf>
    <xf numFmtId="0" fontId="24" fillId="4" borderId="0" xfId="0" applyNumberFormat="1" applyFont="1" applyFill="1" applyBorder="1" applyAlignment="1">
      <alignment vertical="top" wrapText="1" readingOrder="1"/>
    </xf>
    <xf numFmtId="43" fontId="25" fillId="4" borderId="0" xfId="1" applyFont="1" applyFill="1" applyAlignment="1"/>
    <xf numFmtId="0" fontId="20" fillId="4" borderId="0" xfId="0" applyFont="1" applyFill="1" applyBorder="1"/>
    <xf numFmtId="0" fontId="14" fillId="2" borderId="0" xfId="0" applyNumberFormat="1" applyFont="1" applyFill="1" applyBorder="1" applyAlignment="1">
      <alignment horizontal="left" vertical="top" wrapText="1" readingOrder="1"/>
    </xf>
    <xf numFmtId="0" fontId="19" fillId="4" borderId="0" xfId="0" applyNumberFormat="1" applyFont="1" applyFill="1" applyBorder="1" applyAlignment="1">
      <alignment vertical="top" wrapText="1"/>
    </xf>
    <xf numFmtId="0" fontId="2" fillId="4" borderId="0" xfId="0" applyNumberFormat="1" applyFont="1" applyFill="1" applyBorder="1" applyAlignment="1">
      <alignment vertical="top" wrapText="1" readingOrder="1"/>
    </xf>
    <xf numFmtId="0" fontId="19" fillId="4" borderId="0" xfId="0" applyFont="1" applyFill="1" applyBorder="1"/>
    <xf numFmtId="43" fontId="26" fillId="4" borderId="0" xfId="1" applyFont="1" applyFill="1" applyAlignment="1"/>
    <xf numFmtId="0" fontId="27" fillId="2" borderId="0" xfId="0" applyNumberFormat="1" applyFont="1" applyFill="1" applyBorder="1" applyAlignment="1">
      <alignment horizontal="left" vertical="top" wrapText="1" readingOrder="1"/>
    </xf>
    <xf numFmtId="0" fontId="28" fillId="4" borderId="0" xfId="0" applyNumberFormat="1" applyFont="1" applyFill="1" applyBorder="1" applyAlignment="1">
      <alignment vertical="top" wrapText="1"/>
    </xf>
    <xf numFmtId="0" fontId="29" fillId="4" borderId="0" xfId="0" applyNumberFormat="1" applyFont="1" applyFill="1" applyBorder="1" applyAlignment="1">
      <alignment vertical="top" wrapText="1" readingOrder="1"/>
    </xf>
    <xf numFmtId="9" fontId="28" fillId="4" borderId="0" xfId="3" applyFont="1" applyFill="1" applyBorder="1" applyAlignment="1">
      <alignment horizontal="center"/>
    </xf>
    <xf numFmtId="0" fontId="28" fillId="4" borderId="0" xfId="0" applyFont="1" applyFill="1" applyBorder="1"/>
    <xf numFmtId="0" fontId="31" fillId="4" borderId="0" xfId="0" applyFont="1" applyFill="1" applyBorder="1"/>
    <xf numFmtId="0" fontId="18" fillId="4" borderId="0" xfId="0" applyFont="1" applyFill="1" applyBorder="1"/>
    <xf numFmtId="0" fontId="4" fillId="3" borderId="1" xfId="0" applyNumberFormat="1" applyFont="1" applyFill="1" applyBorder="1" applyAlignment="1">
      <alignment horizontal="center" vertical="center" wrapText="1" readingOrder="1"/>
    </xf>
    <xf numFmtId="0" fontId="5" fillId="4" borderId="1" xfId="0" applyNumberFormat="1" applyFont="1" applyFill="1" applyBorder="1" applyAlignment="1">
      <alignment horizontal="center" vertical="center" wrapText="1" readingOrder="1"/>
    </xf>
    <xf numFmtId="0" fontId="5" fillId="4" borderId="1" xfId="0" applyNumberFormat="1" applyFont="1" applyFill="1" applyBorder="1" applyAlignment="1">
      <alignment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left" vertical="center" wrapText="1" readingOrder="1"/>
    </xf>
    <xf numFmtId="44" fontId="12" fillId="4" borderId="1" xfId="2" applyFont="1" applyFill="1" applyBorder="1" applyAlignment="1">
      <alignment horizontal="right" vertical="center" wrapText="1" readingOrder="1"/>
    </xf>
    <xf numFmtId="44" fontId="13" fillId="4" borderId="1" xfId="2" applyFont="1" applyFill="1" applyBorder="1" applyAlignment="1">
      <alignment horizontal="right" vertical="center" wrapText="1" readingOrder="1"/>
    </xf>
    <xf numFmtId="0" fontId="8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vertical="center" wrapText="1" readingOrder="1"/>
    </xf>
    <xf numFmtId="0" fontId="9" fillId="4" borderId="1" xfId="0" applyNumberFormat="1" applyFont="1" applyFill="1" applyBorder="1" applyAlignment="1">
      <alignment horizontal="center" vertical="center" wrapText="1" readingOrder="1"/>
    </xf>
    <xf numFmtId="0" fontId="10" fillId="4" borderId="1" xfId="0" applyNumberFormat="1" applyFont="1" applyFill="1" applyBorder="1" applyAlignment="1">
      <alignment horizontal="left" vertical="center" wrapText="1" readingOrder="1"/>
    </xf>
    <xf numFmtId="44" fontId="14" fillId="4" borderId="1" xfId="2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wrapText="1" readingOrder="1"/>
    </xf>
    <xf numFmtId="0" fontId="4" fillId="3" borderId="1" xfId="0" applyNumberFormat="1" applyFont="1" applyFill="1" applyBorder="1" applyAlignment="1">
      <alignment horizontal="center" wrapText="1" readingOrder="1"/>
    </xf>
    <xf numFmtId="0" fontId="30" fillId="5" borderId="6" xfId="0" applyFont="1" applyFill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30" fillId="5" borderId="10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30" fillId="5" borderId="11" xfId="0" applyFont="1" applyFill="1" applyBorder="1" applyAlignment="1">
      <alignment horizontal="center"/>
    </xf>
    <xf numFmtId="0" fontId="30" fillId="5" borderId="12" xfId="0" applyFont="1" applyFill="1" applyBorder="1" applyAlignment="1">
      <alignment horizontal="center"/>
    </xf>
    <xf numFmtId="0" fontId="30" fillId="5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58"/>
  <sheetViews>
    <sheetView showGridLines="0" tabSelected="1" zoomScale="130" zoomScaleNormal="130" workbookViewId="0">
      <pane xSplit="8" ySplit="14" topLeftCell="I15" activePane="bottomRight" state="frozen"/>
      <selection pane="topRight" activeCell="I1" sqref="I1"/>
      <selection pane="bottomLeft" activeCell="A15" sqref="A15"/>
      <selection pane="bottomRight" activeCell="A5" sqref="A5"/>
    </sheetView>
  </sheetViews>
  <sheetFormatPr baseColWidth="10" defaultRowHeight="15" x14ac:dyDescent="0.25"/>
  <cols>
    <col min="1" max="1" width="3.42578125" style="1" customWidth="1"/>
    <col min="2" max="2" width="4" style="1" customWidth="1"/>
    <col min="3" max="3" width="5.5703125" style="1" customWidth="1"/>
    <col min="4" max="4" width="3.85546875" style="1" customWidth="1"/>
    <col min="5" max="5" width="3.42578125" style="1" customWidth="1"/>
    <col min="6" max="6" width="6.42578125" style="1" customWidth="1"/>
    <col min="7" max="7" width="3.5703125" style="1" customWidth="1"/>
    <col min="8" max="8" width="19.5703125" style="1" customWidth="1"/>
    <col min="9" max="9" width="5.7109375" style="1" customWidth="1"/>
    <col min="10" max="10" width="3.28515625" style="1" customWidth="1"/>
    <col min="11" max="11" width="12.140625" style="1" customWidth="1"/>
    <col min="12" max="12" width="17.28515625" style="1" customWidth="1"/>
    <col min="13" max="13" width="15.85546875" style="1" customWidth="1"/>
    <col min="14" max="14" width="16" style="1" customWidth="1"/>
    <col min="15" max="15" width="10" style="1" customWidth="1"/>
    <col min="16" max="16" width="16" style="1" customWidth="1"/>
    <col min="17" max="17" width="15.5703125" style="1" customWidth="1"/>
    <col min="18" max="19" width="15.85546875" style="1" customWidth="1"/>
    <col min="20" max="20" width="15" style="1" customWidth="1"/>
    <col min="21" max="21" width="12.85546875" style="1" customWidth="1"/>
    <col min="22" max="22" width="14.42578125" style="1" customWidth="1"/>
    <col min="23" max="23" width="13.28515625" style="1" customWidth="1"/>
    <col min="24" max="24" width="8" style="1" customWidth="1"/>
    <col min="25" max="25" width="10.42578125" style="13" customWidth="1"/>
    <col min="26" max="16384" width="11.42578125" style="1"/>
  </cols>
  <sheetData>
    <row r="1" spans="1:25" s="35" customFormat="1" ht="12.75" x14ac:dyDescent="0.2">
      <c r="A1" s="51" t="s">
        <v>206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8"/>
    </row>
    <row r="2" spans="1:25" s="35" customFormat="1" ht="12.75" x14ac:dyDescent="0.2">
      <c r="A2" s="53" t="s">
        <v>204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9"/>
    </row>
    <row r="3" spans="1:25" s="35" customFormat="1" ht="12.75" x14ac:dyDescent="0.2">
      <c r="A3" s="55" t="s">
        <v>205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60"/>
    </row>
    <row r="4" spans="1:25" s="17" customFormat="1" ht="9.7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Y4" s="18"/>
    </row>
    <row r="5" spans="1:25" s="17" customFormat="1" ht="12.75" customHeight="1" x14ac:dyDescent="0.25">
      <c r="A5" s="36" t="s">
        <v>208</v>
      </c>
      <c r="B5" s="19"/>
      <c r="C5" s="19"/>
      <c r="D5" s="19"/>
      <c r="E5" s="19"/>
      <c r="F5" s="19"/>
      <c r="G5" s="19"/>
      <c r="H5" s="19"/>
      <c r="I5" s="19"/>
      <c r="Y5" s="18"/>
    </row>
    <row r="6" spans="1:25" ht="10.5" customHeight="1" x14ac:dyDescent="0.25"/>
    <row r="7" spans="1:25" s="11" customFormat="1" ht="27" customHeight="1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3" t="s">
        <v>23</v>
      </c>
      <c r="X7" s="3" t="s">
        <v>24</v>
      </c>
      <c r="Y7" s="3" t="s">
        <v>207</v>
      </c>
    </row>
    <row r="8" spans="1:25" s="10" customFormat="1" x14ac:dyDescent="0.25">
      <c r="A8" s="49" t="s">
        <v>201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9">
        <f>+L15+L16+L17</f>
        <v>539682000000</v>
      </c>
      <c r="M8" s="9">
        <f t="shared" ref="M8:X8" si="0">+M15+M16+M17</f>
        <v>423741591761.98999</v>
      </c>
      <c r="N8" s="9">
        <f t="shared" si="0"/>
        <v>115940408238.00999</v>
      </c>
      <c r="O8" s="9">
        <f t="shared" si="0"/>
        <v>0</v>
      </c>
      <c r="P8" s="9">
        <f t="shared" si="0"/>
        <v>229351300550.98999</v>
      </c>
      <c r="Q8" s="9">
        <f t="shared" si="0"/>
        <v>194390291211</v>
      </c>
      <c r="R8" s="9">
        <f t="shared" si="0"/>
        <v>14135554132.42</v>
      </c>
      <c r="S8" s="9">
        <f t="shared" si="0"/>
        <v>215215746418.57001</v>
      </c>
      <c r="T8" s="9">
        <f t="shared" si="0"/>
        <v>14123333130.42</v>
      </c>
      <c r="U8" s="9">
        <f t="shared" si="0"/>
        <v>12221002</v>
      </c>
      <c r="V8" s="9">
        <f t="shared" si="0"/>
        <v>14123119983.42</v>
      </c>
      <c r="W8" s="9">
        <f t="shared" si="0"/>
        <v>213147</v>
      </c>
      <c r="X8" s="9">
        <f t="shared" si="0"/>
        <v>0</v>
      </c>
      <c r="Y8" s="15">
        <f>+IFERROR(P8/L8,0)</f>
        <v>0.42497489364290453</v>
      </c>
    </row>
    <row r="9" spans="1:25" s="10" customFormat="1" x14ac:dyDescent="0.25">
      <c r="A9" s="49" t="s">
        <v>202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9">
        <f>+L117</f>
        <v>27938911807</v>
      </c>
      <c r="M9" s="9">
        <f t="shared" ref="M9:X9" si="1">+M117</f>
        <v>11078406813</v>
      </c>
      <c r="N9" s="9">
        <f t="shared" si="1"/>
        <v>16860504994</v>
      </c>
      <c r="O9" s="9">
        <f t="shared" si="1"/>
        <v>0</v>
      </c>
      <c r="P9" s="9">
        <f t="shared" si="1"/>
        <v>2856036270</v>
      </c>
      <c r="Q9" s="9">
        <f t="shared" si="1"/>
        <v>8222370543</v>
      </c>
      <c r="R9" s="9">
        <f t="shared" si="1"/>
        <v>4288703</v>
      </c>
      <c r="S9" s="9">
        <f t="shared" si="1"/>
        <v>2851747567</v>
      </c>
      <c r="T9" s="9">
        <f t="shared" si="1"/>
        <v>674155</v>
      </c>
      <c r="U9" s="9">
        <f t="shared" si="1"/>
        <v>3614548</v>
      </c>
      <c r="V9" s="9">
        <f t="shared" si="1"/>
        <v>0</v>
      </c>
      <c r="W9" s="9">
        <f t="shared" si="1"/>
        <v>674155</v>
      </c>
      <c r="X9" s="9">
        <f t="shared" si="1"/>
        <v>0</v>
      </c>
      <c r="Y9" s="15">
        <f t="shared" ref="Y9:Y10" si="2">+IFERROR(P9/L9,0)</f>
        <v>0.10222432032175389</v>
      </c>
    </row>
    <row r="10" spans="1:25" s="8" customFormat="1" x14ac:dyDescent="0.25">
      <c r="A10" s="50" t="s">
        <v>203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12">
        <f>+L8+L9</f>
        <v>567620911807</v>
      </c>
      <c r="M10" s="12">
        <f t="shared" ref="M10:X10" si="3">+M8+M9</f>
        <v>434819998574.98999</v>
      </c>
      <c r="N10" s="12">
        <f t="shared" si="3"/>
        <v>132800913232.00999</v>
      </c>
      <c r="O10" s="12">
        <f t="shared" si="3"/>
        <v>0</v>
      </c>
      <c r="P10" s="12">
        <f t="shared" si="3"/>
        <v>232207336820.98999</v>
      </c>
      <c r="Q10" s="12">
        <f t="shared" si="3"/>
        <v>202612661754</v>
      </c>
      <c r="R10" s="12">
        <f t="shared" si="3"/>
        <v>14139842835.42</v>
      </c>
      <c r="S10" s="12">
        <f t="shared" si="3"/>
        <v>218067493985.57001</v>
      </c>
      <c r="T10" s="12">
        <f t="shared" si="3"/>
        <v>14124007285.42</v>
      </c>
      <c r="U10" s="12">
        <f t="shared" si="3"/>
        <v>15835550</v>
      </c>
      <c r="V10" s="12">
        <f t="shared" si="3"/>
        <v>14123119983.42</v>
      </c>
      <c r="W10" s="12">
        <f t="shared" si="3"/>
        <v>887302</v>
      </c>
      <c r="X10" s="12">
        <f t="shared" si="3"/>
        <v>0</v>
      </c>
      <c r="Y10" s="16">
        <f t="shared" si="2"/>
        <v>0.4090887632764737</v>
      </c>
    </row>
    <row r="11" spans="1:25" s="34" customFormat="1" ht="12.75" hidden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2"/>
      <c r="M11" s="29">
        <v>434819998574.99005</v>
      </c>
      <c r="N11" s="32"/>
      <c r="O11" s="32"/>
      <c r="P11" s="29">
        <v>232207336820.98999</v>
      </c>
      <c r="Q11" s="32"/>
      <c r="R11" s="29">
        <v>14139842835.42</v>
      </c>
      <c r="S11" s="32"/>
      <c r="T11" s="29">
        <v>14124007285.42</v>
      </c>
      <c r="U11" s="32"/>
      <c r="V11" s="32"/>
      <c r="W11" s="32"/>
      <c r="X11" s="32"/>
      <c r="Y11" s="33"/>
    </row>
    <row r="12" spans="1:25" s="24" customFormat="1" ht="13.5" hidden="1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23">
        <f>+M10-M11</f>
        <v>0</v>
      </c>
      <c r="N12" s="22"/>
      <c r="O12" s="22"/>
      <c r="P12" s="23">
        <f>+P10-P11</f>
        <v>0</v>
      </c>
      <c r="Q12" s="22"/>
      <c r="R12" s="23">
        <f>+R10-R11</f>
        <v>0</v>
      </c>
      <c r="S12" s="22"/>
      <c r="T12" s="23">
        <f>+T10-T11</f>
        <v>0</v>
      </c>
      <c r="U12" s="22"/>
      <c r="V12" s="22"/>
      <c r="W12" s="22"/>
      <c r="X12" s="22"/>
      <c r="Y12" s="14"/>
    </row>
    <row r="13" spans="1:25" s="28" customFormat="1" ht="17.25" customHeigh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13"/>
    </row>
    <row r="14" spans="1:25" ht="29.25" customHeight="1" x14ac:dyDescent="0.25">
      <c r="A14" s="6" t="s">
        <v>1</v>
      </c>
      <c r="B14" s="7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  <c r="O14" s="4" t="s">
        <v>15</v>
      </c>
      <c r="P14" s="4" t="s">
        <v>16</v>
      </c>
      <c r="Q14" s="4" t="s">
        <v>17</v>
      </c>
      <c r="R14" s="4" t="s">
        <v>18</v>
      </c>
      <c r="S14" s="4" t="s">
        <v>19</v>
      </c>
      <c r="T14" s="4" t="s">
        <v>20</v>
      </c>
      <c r="U14" s="4" t="s">
        <v>21</v>
      </c>
      <c r="V14" s="4" t="s">
        <v>22</v>
      </c>
      <c r="W14" s="4" t="s">
        <v>23</v>
      </c>
      <c r="X14" s="5" t="s">
        <v>24</v>
      </c>
      <c r="Y14" s="37" t="s">
        <v>207</v>
      </c>
    </row>
    <row r="15" spans="1:25" ht="15" customHeight="1" x14ac:dyDescent="0.25">
      <c r="A15" s="38" t="s">
        <v>25</v>
      </c>
      <c r="B15" s="38"/>
      <c r="C15" s="38"/>
      <c r="D15" s="38"/>
      <c r="E15" s="38"/>
      <c r="F15" s="38"/>
      <c r="G15" s="38"/>
      <c r="H15" s="39" t="s">
        <v>26</v>
      </c>
      <c r="I15" s="38" t="s">
        <v>27</v>
      </c>
      <c r="J15" s="40" t="s">
        <v>28</v>
      </c>
      <c r="K15" s="41" t="s">
        <v>29</v>
      </c>
      <c r="L15" s="42">
        <v>430989000000</v>
      </c>
      <c r="M15" s="43">
        <v>419212843343.98999</v>
      </c>
      <c r="N15" s="43">
        <v>11776156656.01</v>
      </c>
      <c r="O15" s="43">
        <v>0</v>
      </c>
      <c r="P15" s="43">
        <v>225831300550.98999</v>
      </c>
      <c r="Q15" s="43">
        <v>193381542793</v>
      </c>
      <c r="R15" s="43">
        <v>14135554132.42</v>
      </c>
      <c r="S15" s="43">
        <v>211695746418.57001</v>
      </c>
      <c r="T15" s="43">
        <v>14123333130.42</v>
      </c>
      <c r="U15" s="43">
        <v>12221002</v>
      </c>
      <c r="V15" s="43">
        <v>14123119983.42</v>
      </c>
      <c r="W15" s="43">
        <v>213147</v>
      </c>
      <c r="X15" s="43">
        <v>0</v>
      </c>
      <c r="Y15" s="15">
        <f t="shared" ref="Y15:Y78" si="4">+IFERROR(P15/L15,0)</f>
        <v>0.52398390806027528</v>
      </c>
    </row>
    <row r="16" spans="1:25" ht="15" customHeight="1" x14ac:dyDescent="0.25">
      <c r="A16" s="38" t="s">
        <v>25</v>
      </c>
      <c r="B16" s="38"/>
      <c r="C16" s="38"/>
      <c r="D16" s="38"/>
      <c r="E16" s="38"/>
      <c r="F16" s="38"/>
      <c r="G16" s="38"/>
      <c r="H16" s="39" t="s">
        <v>26</v>
      </c>
      <c r="I16" s="38" t="s">
        <v>27</v>
      </c>
      <c r="J16" s="40" t="s">
        <v>30</v>
      </c>
      <c r="K16" s="41" t="s">
        <v>31</v>
      </c>
      <c r="L16" s="42">
        <v>928000000</v>
      </c>
      <c r="M16" s="43">
        <v>0</v>
      </c>
      <c r="N16" s="43">
        <v>928000000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15">
        <f t="shared" si="4"/>
        <v>0</v>
      </c>
    </row>
    <row r="17" spans="1:25" ht="15" customHeight="1" x14ac:dyDescent="0.25">
      <c r="A17" s="38" t="s">
        <v>25</v>
      </c>
      <c r="B17" s="38"/>
      <c r="C17" s="38"/>
      <c r="D17" s="38"/>
      <c r="E17" s="38"/>
      <c r="F17" s="38"/>
      <c r="G17" s="38"/>
      <c r="H17" s="39" t="s">
        <v>26</v>
      </c>
      <c r="I17" s="38" t="s">
        <v>27</v>
      </c>
      <c r="J17" s="40" t="s">
        <v>32</v>
      </c>
      <c r="K17" s="41" t="s">
        <v>33</v>
      </c>
      <c r="L17" s="42">
        <v>107765000000</v>
      </c>
      <c r="M17" s="43">
        <v>4528748418</v>
      </c>
      <c r="N17" s="43">
        <v>103236251582</v>
      </c>
      <c r="O17" s="43">
        <v>0</v>
      </c>
      <c r="P17" s="43">
        <v>3520000000</v>
      </c>
      <c r="Q17" s="43">
        <v>1008748418</v>
      </c>
      <c r="R17" s="43">
        <v>0</v>
      </c>
      <c r="S17" s="43">
        <v>3520000000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15">
        <f t="shared" si="4"/>
        <v>3.2663666310954388E-2</v>
      </c>
    </row>
    <row r="18" spans="1:25" ht="15" customHeight="1" x14ac:dyDescent="0.25">
      <c r="A18" s="38" t="s">
        <v>25</v>
      </c>
      <c r="B18" s="38" t="s">
        <v>34</v>
      </c>
      <c r="C18" s="38"/>
      <c r="D18" s="38"/>
      <c r="E18" s="38"/>
      <c r="F18" s="38"/>
      <c r="G18" s="38"/>
      <c r="H18" s="39" t="s">
        <v>35</v>
      </c>
      <c r="I18" s="38" t="s">
        <v>27</v>
      </c>
      <c r="J18" s="40" t="s">
        <v>28</v>
      </c>
      <c r="K18" s="41" t="s">
        <v>29</v>
      </c>
      <c r="L18" s="43">
        <v>200168000000</v>
      </c>
      <c r="M18" s="43">
        <v>200168000000</v>
      </c>
      <c r="N18" s="43">
        <v>0</v>
      </c>
      <c r="O18" s="43">
        <v>0</v>
      </c>
      <c r="P18" s="43">
        <v>13815565065</v>
      </c>
      <c r="Q18" s="43">
        <v>186352434935</v>
      </c>
      <c r="R18" s="43">
        <v>13815565065</v>
      </c>
      <c r="S18" s="43">
        <v>0</v>
      </c>
      <c r="T18" s="43">
        <v>13815565065</v>
      </c>
      <c r="U18" s="43">
        <v>0</v>
      </c>
      <c r="V18" s="43">
        <v>13815565065</v>
      </c>
      <c r="W18" s="43">
        <v>0</v>
      </c>
      <c r="X18" s="43">
        <v>0</v>
      </c>
      <c r="Y18" s="15">
        <f t="shared" si="4"/>
        <v>6.9019848652132204E-2</v>
      </c>
    </row>
    <row r="19" spans="1:25" ht="15" customHeight="1" x14ac:dyDescent="0.25">
      <c r="A19" s="38" t="s">
        <v>25</v>
      </c>
      <c r="B19" s="38" t="s">
        <v>34</v>
      </c>
      <c r="C19" s="38" t="s">
        <v>34</v>
      </c>
      <c r="D19" s="38"/>
      <c r="E19" s="38"/>
      <c r="F19" s="38"/>
      <c r="G19" s="38"/>
      <c r="H19" s="39" t="s">
        <v>36</v>
      </c>
      <c r="I19" s="38" t="s">
        <v>27</v>
      </c>
      <c r="J19" s="40" t="s">
        <v>28</v>
      </c>
      <c r="K19" s="41" t="s">
        <v>29</v>
      </c>
      <c r="L19" s="43">
        <v>200168000000</v>
      </c>
      <c r="M19" s="43">
        <v>200168000000</v>
      </c>
      <c r="N19" s="43">
        <v>0</v>
      </c>
      <c r="O19" s="43">
        <v>0</v>
      </c>
      <c r="P19" s="43">
        <v>13815565065</v>
      </c>
      <c r="Q19" s="43">
        <v>186352434935</v>
      </c>
      <c r="R19" s="43">
        <v>13815565065</v>
      </c>
      <c r="S19" s="43">
        <v>0</v>
      </c>
      <c r="T19" s="43">
        <v>13815565065</v>
      </c>
      <c r="U19" s="43">
        <v>0</v>
      </c>
      <c r="V19" s="43">
        <v>13815565065</v>
      </c>
      <c r="W19" s="43">
        <v>0</v>
      </c>
      <c r="X19" s="43">
        <v>0</v>
      </c>
      <c r="Y19" s="15">
        <f t="shared" si="4"/>
        <v>6.9019848652132204E-2</v>
      </c>
    </row>
    <row r="20" spans="1:25" ht="15" customHeight="1" x14ac:dyDescent="0.25">
      <c r="A20" s="38" t="s">
        <v>25</v>
      </c>
      <c r="B20" s="38" t="s">
        <v>34</v>
      </c>
      <c r="C20" s="38" t="s">
        <v>34</v>
      </c>
      <c r="D20" s="38" t="s">
        <v>34</v>
      </c>
      <c r="E20" s="38"/>
      <c r="F20" s="38"/>
      <c r="G20" s="38"/>
      <c r="H20" s="39" t="s">
        <v>37</v>
      </c>
      <c r="I20" s="38" t="s">
        <v>27</v>
      </c>
      <c r="J20" s="40" t="s">
        <v>28</v>
      </c>
      <c r="K20" s="41" t="s">
        <v>29</v>
      </c>
      <c r="L20" s="43">
        <v>136159000000</v>
      </c>
      <c r="M20" s="43">
        <v>136159000000</v>
      </c>
      <c r="N20" s="43">
        <v>0</v>
      </c>
      <c r="O20" s="43">
        <v>0</v>
      </c>
      <c r="P20" s="43">
        <v>9458522795</v>
      </c>
      <c r="Q20" s="43">
        <v>126700477205</v>
      </c>
      <c r="R20" s="43">
        <v>9458522795</v>
      </c>
      <c r="S20" s="43">
        <v>0</v>
      </c>
      <c r="T20" s="43">
        <v>9458522795</v>
      </c>
      <c r="U20" s="43">
        <v>0</v>
      </c>
      <c r="V20" s="43">
        <v>9458522795</v>
      </c>
      <c r="W20" s="43">
        <v>0</v>
      </c>
      <c r="X20" s="43">
        <v>0</v>
      </c>
      <c r="Y20" s="15">
        <f t="shared" si="4"/>
        <v>6.9466746928223619E-2</v>
      </c>
    </row>
    <row r="21" spans="1:25" ht="15" customHeight="1" x14ac:dyDescent="0.25">
      <c r="A21" s="38" t="s">
        <v>25</v>
      </c>
      <c r="B21" s="38" t="s">
        <v>34</v>
      </c>
      <c r="C21" s="38" t="s">
        <v>34</v>
      </c>
      <c r="D21" s="38" t="s">
        <v>34</v>
      </c>
      <c r="E21" s="38" t="s">
        <v>38</v>
      </c>
      <c r="F21" s="38"/>
      <c r="G21" s="38"/>
      <c r="H21" s="39" t="s">
        <v>39</v>
      </c>
      <c r="I21" s="38" t="s">
        <v>27</v>
      </c>
      <c r="J21" s="40" t="s">
        <v>28</v>
      </c>
      <c r="K21" s="41" t="s">
        <v>29</v>
      </c>
      <c r="L21" s="43">
        <v>133609000000</v>
      </c>
      <c r="M21" s="43">
        <v>133609000000</v>
      </c>
      <c r="N21" s="43">
        <v>0</v>
      </c>
      <c r="O21" s="43">
        <v>0</v>
      </c>
      <c r="P21" s="43">
        <v>9247498585</v>
      </c>
      <c r="Q21" s="43">
        <v>124361501415</v>
      </c>
      <c r="R21" s="43">
        <v>9247498585</v>
      </c>
      <c r="S21" s="43">
        <v>0</v>
      </c>
      <c r="T21" s="43">
        <v>9247498585</v>
      </c>
      <c r="U21" s="43">
        <v>0</v>
      </c>
      <c r="V21" s="43">
        <v>9247498585</v>
      </c>
      <c r="W21" s="43">
        <v>0</v>
      </c>
      <c r="X21" s="43">
        <v>0</v>
      </c>
      <c r="Y21" s="15">
        <f t="shared" si="4"/>
        <v>6.9213141218031723E-2</v>
      </c>
    </row>
    <row r="22" spans="1:25" ht="15" customHeight="1" x14ac:dyDescent="0.25">
      <c r="A22" s="44" t="s">
        <v>25</v>
      </c>
      <c r="B22" s="44" t="s">
        <v>34</v>
      </c>
      <c r="C22" s="44" t="s">
        <v>34</v>
      </c>
      <c r="D22" s="44" t="s">
        <v>34</v>
      </c>
      <c r="E22" s="44" t="s">
        <v>38</v>
      </c>
      <c r="F22" s="44" t="s">
        <v>38</v>
      </c>
      <c r="G22" s="44"/>
      <c r="H22" s="45" t="s">
        <v>40</v>
      </c>
      <c r="I22" s="44" t="s">
        <v>27</v>
      </c>
      <c r="J22" s="46" t="s">
        <v>28</v>
      </c>
      <c r="K22" s="47" t="s">
        <v>29</v>
      </c>
      <c r="L22" s="48">
        <v>104709000000</v>
      </c>
      <c r="M22" s="48">
        <v>104709000000</v>
      </c>
      <c r="N22" s="48">
        <v>0</v>
      </c>
      <c r="O22" s="48">
        <v>0</v>
      </c>
      <c r="P22" s="48">
        <v>8220019134</v>
      </c>
      <c r="Q22" s="48">
        <v>96488980866</v>
      </c>
      <c r="R22" s="48">
        <v>8220019134</v>
      </c>
      <c r="S22" s="48">
        <v>0</v>
      </c>
      <c r="T22" s="48">
        <v>8220019134</v>
      </c>
      <c r="U22" s="48">
        <v>0</v>
      </c>
      <c r="V22" s="48">
        <v>8220019134</v>
      </c>
      <c r="W22" s="48">
        <v>0</v>
      </c>
      <c r="X22" s="48">
        <v>0</v>
      </c>
      <c r="Y22" s="15">
        <f t="shared" si="4"/>
        <v>7.8503463255307562E-2</v>
      </c>
    </row>
    <row r="23" spans="1:25" ht="15" customHeight="1" x14ac:dyDescent="0.25">
      <c r="A23" s="44" t="s">
        <v>25</v>
      </c>
      <c r="B23" s="44" t="s">
        <v>34</v>
      </c>
      <c r="C23" s="44" t="s">
        <v>34</v>
      </c>
      <c r="D23" s="44" t="s">
        <v>34</v>
      </c>
      <c r="E23" s="44" t="s">
        <v>38</v>
      </c>
      <c r="F23" s="44" t="s">
        <v>41</v>
      </c>
      <c r="G23" s="44"/>
      <c r="H23" s="45" t="s">
        <v>42</v>
      </c>
      <c r="I23" s="44" t="s">
        <v>27</v>
      </c>
      <c r="J23" s="46" t="s">
        <v>28</v>
      </c>
      <c r="K23" s="47" t="s">
        <v>29</v>
      </c>
      <c r="L23" s="48">
        <v>3900000000</v>
      </c>
      <c r="M23" s="48">
        <v>3900000000</v>
      </c>
      <c r="N23" s="48">
        <v>0</v>
      </c>
      <c r="O23" s="48">
        <v>0</v>
      </c>
      <c r="P23" s="48">
        <v>298873036</v>
      </c>
      <c r="Q23" s="48">
        <v>3601126964</v>
      </c>
      <c r="R23" s="48">
        <v>298873036</v>
      </c>
      <c r="S23" s="48">
        <v>0</v>
      </c>
      <c r="T23" s="48">
        <v>298873036</v>
      </c>
      <c r="U23" s="48">
        <v>0</v>
      </c>
      <c r="V23" s="48">
        <v>298873036</v>
      </c>
      <c r="W23" s="48">
        <v>0</v>
      </c>
      <c r="X23" s="48">
        <v>0</v>
      </c>
      <c r="Y23" s="15">
        <f t="shared" si="4"/>
        <v>7.6634111794871798E-2</v>
      </c>
    </row>
    <row r="24" spans="1:25" ht="15" customHeight="1" x14ac:dyDescent="0.25">
      <c r="A24" s="44" t="s">
        <v>25</v>
      </c>
      <c r="B24" s="44" t="s">
        <v>34</v>
      </c>
      <c r="C24" s="44" t="s">
        <v>34</v>
      </c>
      <c r="D24" s="44" t="s">
        <v>34</v>
      </c>
      <c r="E24" s="44" t="s">
        <v>38</v>
      </c>
      <c r="F24" s="44" t="s">
        <v>43</v>
      </c>
      <c r="G24" s="44"/>
      <c r="H24" s="45" t="s">
        <v>44</v>
      </c>
      <c r="I24" s="44" t="s">
        <v>27</v>
      </c>
      <c r="J24" s="46" t="s">
        <v>28</v>
      </c>
      <c r="K24" s="47" t="s">
        <v>29</v>
      </c>
      <c r="L24" s="48">
        <v>5100000000</v>
      </c>
      <c r="M24" s="48">
        <v>5100000000</v>
      </c>
      <c r="N24" s="48">
        <v>0</v>
      </c>
      <c r="O24" s="48">
        <v>0</v>
      </c>
      <c r="P24" s="48">
        <v>12577255</v>
      </c>
      <c r="Q24" s="48">
        <v>5087422745</v>
      </c>
      <c r="R24" s="48">
        <v>12577255</v>
      </c>
      <c r="S24" s="48">
        <v>0</v>
      </c>
      <c r="T24" s="48">
        <v>12577255</v>
      </c>
      <c r="U24" s="48">
        <v>0</v>
      </c>
      <c r="V24" s="48">
        <v>12577255</v>
      </c>
      <c r="W24" s="48">
        <v>0</v>
      </c>
      <c r="X24" s="48">
        <v>0</v>
      </c>
      <c r="Y24" s="15">
        <f t="shared" si="4"/>
        <v>2.4661284313725489E-3</v>
      </c>
    </row>
    <row r="25" spans="1:25" ht="15" customHeight="1" x14ac:dyDescent="0.25">
      <c r="A25" s="44" t="s">
        <v>25</v>
      </c>
      <c r="B25" s="44" t="s">
        <v>34</v>
      </c>
      <c r="C25" s="44" t="s">
        <v>34</v>
      </c>
      <c r="D25" s="44" t="s">
        <v>34</v>
      </c>
      <c r="E25" s="44" t="s">
        <v>38</v>
      </c>
      <c r="F25" s="44" t="s">
        <v>45</v>
      </c>
      <c r="G25" s="44"/>
      <c r="H25" s="45" t="s">
        <v>46</v>
      </c>
      <c r="I25" s="44" t="s">
        <v>27</v>
      </c>
      <c r="J25" s="46" t="s">
        <v>28</v>
      </c>
      <c r="K25" s="47" t="s">
        <v>29</v>
      </c>
      <c r="L25" s="48">
        <v>3400000000</v>
      </c>
      <c r="M25" s="48">
        <v>3400000000</v>
      </c>
      <c r="N25" s="48">
        <v>0</v>
      </c>
      <c r="O25" s="48">
        <v>0</v>
      </c>
      <c r="P25" s="48">
        <v>448476291</v>
      </c>
      <c r="Q25" s="48">
        <v>2951523709</v>
      </c>
      <c r="R25" s="48">
        <v>448476291</v>
      </c>
      <c r="S25" s="48">
        <v>0</v>
      </c>
      <c r="T25" s="48">
        <v>448476291</v>
      </c>
      <c r="U25" s="48">
        <v>0</v>
      </c>
      <c r="V25" s="48">
        <v>448476291</v>
      </c>
      <c r="W25" s="48">
        <v>0</v>
      </c>
      <c r="X25" s="48">
        <v>0</v>
      </c>
      <c r="Y25" s="15">
        <f t="shared" si="4"/>
        <v>0.13190479147058823</v>
      </c>
    </row>
    <row r="26" spans="1:25" ht="15" customHeight="1" x14ac:dyDescent="0.25">
      <c r="A26" s="44" t="s">
        <v>25</v>
      </c>
      <c r="B26" s="44" t="s">
        <v>34</v>
      </c>
      <c r="C26" s="44" t="s">
        <v>34</v>
      </c>
      <c r="D26" s="44" t="s">
        <v>34</v>
      </c>
      <c r="E26" s="44" t="s">
        <v>38</v>
      </c>
      <c r="F26" s="44" t="s">
        <v>47</v>
      </c>
      <c r="G26" s="44"/>
      <c r="H26" s="45" t="s">
        <v>48</v>
      </c>
      <c r="I26" s="44" t="s">
        <v>27</v>
      </c>
      <c r="J26" s="46" t="s">
        <v>28</v>
      </c>
      <c r="K26" s="47" t="s">
        <v>29</v>
      </c>
      <c r="L26" s="48">
        <v>400000000</v>
      </c>
      <c r="M26" s="48">
        <v>400000000</v>
      </c>
      <c r="N26" s="48">
        <v>0</v>
      </c>
      <c r="O26" s="48">
        <v>0</v>
      </c>
      <c r="P26" s="48">
        <v>0</v>
      </c>
      <c r="Q26" s="48">
        <v>400000000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15">
        <f t="shared" si="4"/>
        <v>0</v>
      </c>
    </row>
    <row r="27" spans="1:25" ht="15" customHeight="1" x14ac:dyDescent="0.25">
      <c r="A27" s="44" t="s">
        <v>25</v>
      </c>
      <c r="B27" s="44" t="s">
        <v>34</v>
      </c>
      <c r="C27" s="44" t="s">
        <v>34</v>
      </c>
      <c r="D27" s="44" t="s">
        <v>34</v>
      </c>
      <c r="E27" s="44" t="s">
        <v>38</v>
      </c>
      <c r="F27" s="44" t="s">
        <v>49</v>
      </c>
      <c r="G27" s="44"/>
      <c r="H27" s="45" t="s">
        <v>50</v>
      </c>
      <c r="I27" s="44" t="s">
        <v>27</v>
      </c>
      <c r="J27" s="46" t="s">
        <v>28</v>
      </c>
      <c r="K27" s="47" t="s">
        <v>29</v>
      </c>
      <c r="L27" s="48">
        <v>10800000000</v>
      </c>
      <c r="M27" s="48">
        <v>10800000000</v>
      </c>
      <c r="N27" s="48">
        <v>0</v>
      </c>
      <c r="O27" s="48">
        <v>0</v>
      </c>
      <c r="P27" s="48">
        <v>0</v>
      </c>
      <c r="Q27" s="48">
        <v>10800000000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15">
        <f t="shared" si="4"/>
        <v>0</v>
      </c>
    </row>
    <row r="28" spans="1:25" ht="15" customHeight="1" x14ac:dyDescent="0.25">
      <c r="A28" s="44" t="s">
        <v>25</v>
      </c>
      <c r="B28" s="44" t="s">
        <v>34</v>
      </c>
      <c r="C28" s="44" t="s">
        <v>34</v>
      </c>
      <c r="D28" s="44" t="s">
        <v>34</v>
      </c>
      <c r="E28" s="44" t="s">
        <v>38</v>
      </c>
      <c r="F28" s="44" t="s">
        <v>51</v>
      </c>
      <c r="G28" s="44"/>
      <c r="H28" s="45" t="s">
        <v>52</v>
      </c>
      <c r="I28" s="44" t="s">
        <v>27</v>
      </c>
      <c r="J28" s="46" t="s">
        <v>28</v>
      </c>
      <c r="K28" s="47" t="s">
        <v>29</v>
      </c>
      <c r="L28" s="48">
        <v>5300000000</v>
      </c>
      <c r="M28" s="48">
        <v>5300000000</v>
      </c>
      <c r="N28" s="48">
        <v>0</v>
      </c>
      <c r="O28" s="48">
        <v>0</v>
      </c>
      <c r="P28" s="48">
        <v>267552869</v>
      </c>
      <c r="Q28" s="48">
        <v>5032447131</v>
      </c>
      <c r="R28" s="48">
        <v>267552869</v>
      </c>
      <c r="S28" s="48">
        <v>0</v>
      </c>
      <c r="T28" s="48">
        <v>267552869</v>
      </c>
      <c r="U28" s="48">
        <v>0</v>
      </c>
      <c r="V28" s="48">
        <v>267552869</v>
      </c>
      <c r="W28" s="48">
        <v>0</v>
      </c>
      <c r="X28" s="48">
        <v>0</v>
      </c>
      <c r="Y28" s="15">
        <f t="shared" si="4"/>
        <v>5.0481673396226417E-2</v>
      </c>
    </row>
    <row r="29" spans="1:25" ht="15" customHeight="1" x14ac:dyDescent="0.25">
      <c r="A29" s="38" t="s">
        <v>25</v>
      </c>
      <c r="B29" s="38" t="s">
        <v>34</v>
      </c>
      <c r="C29" s="38" t="s">
        <v>34</v>
      </c>
      <c r="D29" s="38" t="s">
        <v>34</v>
      </c>
      <c r="E29" s="38" t="s">
        <v>41</v>
      </c>
      <c r="F29" s="38"/>
      <c r="G29" s="38"/>
      <c r="H29" s="39" t="s">
        <v>53</v>
      </c>
      <c r="I29" s="38" t="s">
        <v>27</v>
      </c>
      <c r="J29" s="40" t="s">
        <v>28</v>
      </c>
      <c r="K29" s="41" t="s">
        <v>29</v>
      </c>
      <c r="L29" s="43">
        <v>2550000000</v>
      </c>
      <c r="M29" s="43">
        <v>2550000000</v>
      </c>
      <c r="N29" s="43">
        <v>0</v>
      </c>
      <c r="O29" s="43">
        <v>0</v>
      </c>
      <c r="P29" s="43">
        <v>211024210</v>
      </c>
      <c r="Q29" s="43">
        <v>2338975790</v>
      </c>
      <c r="R29" s="43">
        <v>211024210</v>
      </c>
      <c r="S29" s="43">
        <v>0</v>
      </c>
      <c r="T29" s="43">
        <v>211024210</v>
      </c>
      <c r="U29" s="43">
        <v>0</v>
      </c>
      <c r="V29" s="43">
        <v>211024210</v>
      </c>
      <c r="W29" s="43">
        <v>0</v>
      </c>
      <c r="X29" s="43">
        <v>0</v>
      </c>
      <c r="Y29" s="15">
        <f>+IFERROR(P29/L29,0)</f>
        <v>8.2754592156862747E-2</v>
      </c>
    </row>
    <row r="30" spans="1:25" ht="15" customHeight="1" x14ac:dyDescent="0.25">
      <c r="A30" s="44" t="s">
        <v>25</v>
      </c>
      <c r="B30" s="44" t="s">
        <v>34</v>
      </c>
      <c r="C30" s="44" t="s">
        <v>34</v>
      </c>
      <c r="D30" s="44" t="s">
        <v>34</v>
      </c>
      <c r="E30" s="44" t="s">
        <v>41</v>
      </c>
      <c r="F30" s="44" t="s">
        <v>54</v>
      </c>
      <c r="G30" s="44"/>
      <c r="H30" s="45" t="s">
        <v>55</v>
      </c>
      <c r="I30" s="44" t="s">
        <v>27</v>
      </c>
      <c r="J30" s="46" t="s">
        <v>28</v>
      </c>
      <c r="K30" s="47" t="s">
        <v>29</v>
      </c>
      <c r="L30" s="48">
        <v>2550000000</v>
      </c>
      <c r="M30" s="48">
        <v>2550000000</v>
      </c>
      <c r="N30" s="48">
        <v>0</v>
      </c>
      <c r="O30" s="48">
        <v>0</v>
      </c>
      <c r="P30" s="48">
        <v>211024210</v>
      </c>
      <c r="Q30" s="48">
        <v>2338975790</v>
      </c>
      <c r="R30" s="48">
        <v>211024210</v>
      </c>
      <c r="S30" s="48">
        <v>0</v>
      </c>
      <c r="T30" s="48">
        <v>211024210</v>
      </c>
      <c r="U30" s="48">
        <v>0</v>
      </c>
      <c r="V30" s="48">
        <v>211024210</v>
      </c>
      <c r="W30" s="48">
        <v>0</v>
      </c>
      <c r="X30" s="48">
        <v>0</v>
      </c>
      <c r="Y30" s="15">
        <f t="shared" si="4"/>
        <v>8.2754592156862747E-2</v>
      </c>
    </row>
    <row r="31" spans="1:25" ht="15" customHeight="1" x14ac:dyDescent="0.25">
      <c r="A31" s="38" t="s">
        <v>25</v>
      </c>
      <c r="B31" s="38" t="s">
        <v>34</v>
      </c>
      <c r="C31" s="38" t="s">
        <v>34</v>
      </c>
      <c r="D31" s="38" t="s">
        <v>56</v>
      </c>
      <c r="E31" s="38"/>
      <c r="F31" s="38"/>
      <c r="G31" s="38"/>
      <c r="H31" s="39" t="s">
        <v>57</v>
      </c>
      <c r="I31" s="38" t="s">
        <v>27</v>
      </c>
      <c r="J31" s="40" t="s">
        <v>28</v>
      </c>
      <c r="K31" s="41" t="s">
        <v>29</v>
      </c>
      <c r="L31" s="43">
        <v>51149000000</v>
      </c>
      <c r="M31" s="43">
        <v>51149000000</v>
      </c>
      <c r="N31" s="43">
        <v>0</v>
      </c>
      <c r="O31" s="43">
        <v>0</v>
      </c>
      <c r="P31" s="43">
        <v>3808925659</v>
      </c>
      <c r="Q31" s="43">
        <v>47340074341</v>
      </c>
      <c r="R31" s="43">
        <v>3808925659</v>
      </c>
      <c r="S31" s="43">
        <v>0</v>
      </c>
      <c r="T31" s="43">
        <v>3808925659</v>
      </c>
      <c r="U31" s="43">
        <v>0</v>
      </c>
      <c r="V31" s="43">
        <v>3808925659</v>
      </c>
      <c r="W31" s="43">
        <v>0</v>
      </c>
      <c r="X31" s="43">
        <v>0</v>
      </c>
      <c r="Y31" s="15">
        <f t="shared" si="4"/>
        <v>7.4467255645271652E-2</v>
      </c>
    </row>
    <row r="32" spans="1:25" ht="15" customHeight="1" x14ac:dyDescent="0.25">
      <c r="A32" s="44" t="s">
        <v>25</v>
      </c>
      <c r="B32" s="44" t="s">
        <v>34</v>
      </c>
      <c r="C32" s="44" t="s">
        <v>34</v>
      </c>
      <c r="D32" s="44" t="s">
        <v>56</v>
      </c>
      <c r="E32" s="44" t="s">
        <v>38</v>
      </c>
      <c r="F32" s="44"/>
      <c r="G32" s="44"/>
      <c r="H32" s="45" t="s">
        <v>58</v>
      </c>
      <c r="I32" s="44" t="s">
        <v>27</v>
      </c>
      <c r="J32" s="46" t="s">
        <v>28</v>
      </c>
      <c r="K32" s="47" t="s">
        <v>29</v>
      </c>
      <c r="L32" s="48">
        <v>14900000000</v>
      </c>
      <c r="M32" s="48">
        <v>14900000000</v>
      </c>
      <c r="N32" s="48">
        <v>0</v>
      </c>
      <c r="O32" s="48">
        <v>0</v>
      </c>
      <c r="P32" s="48">
        <v>1321044700</v>
      </c>
      <c r="Q32" s="48">
        <v>13578955300</v>
      </c>
      <c r="R32" s="48">
        <v>1321044700</v>
      </c>
      <c r="S32" s="48">
        <v>0</v>
      </c>
      <c r="T32" s="48">
        <v>1321044700</v>
      </c>
      <c r="U32" s="48">
        <v>0</v>
      </c>
      <c r="V32" s="48">
        <v>1321044700</v>
      </c>
      <c r="W32" s="48">
        <v>0</v>
      </c>
      <c r="X32" s="48">
        <v>0</v>
      </c>
      <c r="Y32" s="15">
        <f t="shared" si="4"/>
        <v>8.8660718120805365E-2</v>
      </c>
    </row>
    <row r="33" spans="1:25" ht="15" customHeight="1" x14ac:dyDescent="0.25">
      <c r="A33" s="44" t="s">
        <v>25</v>
      </c>
      <c r="B33" s="44" t="s">
        <v>34</v>
      </c>
      <c r="C33" s="44" t="s">
        <v>34</v>
      </c>
      <c r="D33" s="44" t="s">
        <v>56</v>
      </c>
      <c r="E33" s="44" t="s">
        <v>41</v>
      </c>
      <c r="F33" s="44"/>
      <c r="G33" s="44"/>
      <c r="H33" s="45" t="s">
        <v>59</v>
      </c>
      <c r="I33" s="44" t="s">
        <v>27</v>
      </c>
      <c r="J33" s="46" t="s">
        <v>28</v>
      </c>
      <c r="K33" s="47" t="s">
        <v>29</v>
      </c>
      <c r="L33" s="48">
        <v>10500000000</v>
      </c>
      <c r="M33" s="48">
        <v>10500000000</v>
      </c>
      <c r="N33" s="48">
        <v>0</v>
      </c>
      <c r="O33" s="48">
        <v>0</v>
      </c>
      <c r="P33" s="48">
        <v>938202800</v>
      </c>
      <c r="Q33" s="48">
        <v>9561797200</v>
      </c>
      <c r="R33" s="48">
        <v>938202800</v>
      </c>
      <c r="S33" s="48">
        <v>0</v>
      </c>
      <c r="T33" s="48">
        <v>938202800</v>
      </c>
      <c r="U33" s="48">
        <v>0</v>
      </c>
      <c r="V33" s="48">
        <v>938202800</v>
      </c>
      <c r="W33" s="48">
        <v>0</v>
      </c>
      <c r="X33" s="48">
        <v>0</v>
      </c>
      <c r="Y33" s="15">
        <f t="shared" si="4"/>
        <v>8.9352647619047626E-2</v>
      </c>
    </row>
    <row r="34" spans="1:25" ht="15" customHeight="1" x14ac:dyDescent="0.25">
      <c r="A34" s="44" t="s">
        <v>25</v>
      </c>
      <c r="B34" s="44" t="s">
        <v>34</v>
      </c>
      <c r="C34" s="44" t="s">
        <v>34</v>
      </c>
      <c r="D34" s="44" t="s">
        <v>56</v>
      </c>
      <c r="E34" s="44" t="s">
        <v>54</v>
      </c>
      <c r="F34" s="44"/>
      <c r="G34" s="44"/>
      <c r="H34" s="45" t="s">
        <v>60</v>
      </c>
      <c r="I34" s="44" t="s">
        <v>27</v>
      </c>
      <c r="J34" s="46" t="s">
        <v>28</v>
      </c>
      <c r="K34" s="47" t="s">
        <v>29</v>
      </c>
      <c r="L34" s="48">
        <v>12099000000</v>
      </c>
      <c r="M34" s="48">
        <v>12099000000</v>
      </c>
      <c r="N34" s="48">
        <v>0</v>
      </c>
      <c r="O34" s="48">
        <v>0</v>
      </c>
      <c r="P34" s="48">
        <v>574276859</v>
      </c>
      <c r="Q34" s="48">
        <v>11524723141</v>
      </c>
      <c r="R34" s="48">
        <v>574276859</v>
      </c>
      <c r="S34" s="48">
        <v>0</v>
      </c>
      <c r="T34" s="48">
        <v>574276859</v>
      </c>
      <c r="U34" s="48">
        <v>0</v>
      </c>
      <c r="V34" s="48">
        <v>574276859</v>
      </c>
      <c r="W34" s="48">
        <v>0</v>
      </c>
      <c r="X34" s="48">
        <v>0</v>
      </c>
      <c r="Y34" s="15">
        <f t="shared" si="4"/>
        <v>4.7464820150425656E-2</v>
      </c>
    </row>
    <row r="35" spans="1:25" ht="15" customHeight="1" x14ac:dyDescent="0.25">
      <c r="A35" s="44" t="s">
        <v>25</v>
      </c>
      <c r="B35" s="44" t="s">
        <v>34</v>
      </c>
      <c r="C35" s="44" t="s">
        <v>34</v>
      </c>
      <c r="D35" s="44" t="s">
        <v>56</v>
      </c>
      <c r="E35" s="44" t="s">
        <v>61</v>
      </c>
      <c r="F35" s="44"/>
      <c r="G35" s="44"/>
      <c r="H35" s="45" t="s">
        <v>62</v>
      </c>
      <c r="I35" s="44" t="s">
        <v>27</v>
      </c>
      <c r="J35" s="46" t="s">
        <v>28</v>
      </c>
      <c r="K35" s="47" t="s">
        <v>29</v>
      </c>
      <c r="L35" s="48">
        <v>5400000000</v>
      </c>
      <c r="M35" s="48">
        <v>5400000000</v>
      </c>
      <c r="N35" s="48">
        <v>0</v>
      </c>
      <c r="O35" s="48">
        <v>0</v>
      </c>
      <c r="P35" s="48">
        <v>387267500</v>
      </c>
      <c r="Q35" s="48">
        <v>5012732500</v>
      </c>
      <c r="R35" s="48">
        <v>387267500</v>
      </c>
      <c r="S35" s="48">
        <v>0</v>
      </c>
      <c r="T35" s="48">
        <v>387267500</v>
      </c>
      <c r="U35" s="48">
        <v>0</v>
      </c>
      <c r="V35" s="48">
        <v>387267500</v>
      </c>
      <c r="W35" s="48">
        <v>0</v>
      </c>
      <c r="X35" s="48">
        <v>0</v>
      </c>
      <c r="Y35" s="15">
        <f t="shared" si="4"/>
        <v>7.1716203703703699E-2</v>
      </c>
    </row>
    <row r="36" spans="1:25" ht="15" customHeight="1" x14ac:dyDescent="0.25">
      <c r="A36" s="44" t="s">
        <v>25</v>
      </c>
      <c r="B36" s="44" t="s">
        <v>34</v>
      </c>
      <c r="C36" s="44" t="s">
        <v>34</v>
      </c>
      <c r="D36" s="44" t="s">
        <v>56</v>
      </c>
      <c r="E36" s="44" t="s">
        <v>63</v>
      </c>
      <c r="F36" s="44"/>
      <c r="G36" s="44"/>
      <c r="H36" s="45" t="s">
        <v>64</v>
      </c>
      <c r="I36" s="44" t="s">
        <v>27</v>
      </c>
      <c r="J36" s="46" t="s">
        <v>28</v>
      </c>
      <c r="K36" s="47" t="s">
        <v>29</v>
      </c>
      <c r="L36" s="48">
        <v>1350000000</v>
      </c>
      <c r="M36" s="48">
        <v>1350000000</v>
      </c>
      <c r="N36" s="48">
        <v>0</v>
      </c>
      <c r="O36" s="48">
        <v>0</v>
      </c>
      <c r="P36" s="48">
        <v>103793100</v>
      </c>
      <c r="Q36" s="48">
        <v>1246206900</v>
      </c>
      <c r="R36" s="48">
        <v>103793100</v>
      </c>
      <c r="S36" s="48">
        <v>0</v>
      </c>
      <c r="T36" s="48">
        <v>103793100</v>
      </c>
      <c r="U36" s="48">
        <v>0</v>
      </c>
      <c r="V36" s="48">
        <v>103793100</v>
      </c>
      <c r="W36" s="48">
        <v>0</v>
      </c>
      <c r="X36" s="48">
        <v>0</v>
      </c>
      <c r="Y36" s="15">
        <f t="shared" si="4"/>
        <v>7.6883777777777773E-2</v>
      </c>
    </row>
    <row r="37" spans="1:25" ht="15" customHeight="1" x14ac:dyDescent="0.25">
      <c r="A37" s="44" t="s">
        <v>25</v>
      </c>
      <c r="B37" s="44" t="s">
        <v>34</v>
      </c>
      <c r="C37" s="44" t="s">
        <v>34</v>
      </c>
      <c r="D37" s="44" t="s">
        <v>56</v>
      </c>
      <c r="E37" s="44" t="s">
        <v>43</v>
      </c>
      <c r="F37" s="44"/>
      <c r="G37" s="44"/>
      <c r="H37" s="45" t="s">
        <v>65</v>
      </c>
      <c r="I37" s="44" t="s">
        <v>27</v>
      </c>
      <c r="J37" s="46" t="s">
        <v>28</v>
      </c>
      <c r="K37" s="47" t="s">
        <v>29</v>
      </c>
      <c r="L37" s="48">
        <v>4100000000</v>
      </c>
      <c r="M37" s="48">
        <v>4100000000</v>
      </c>
      <c r="N37" s="48">
        <v>0</v>
      </c>
      <c r="O37" s="48">
        <v>0</v>
      </c>
      <c r="P37" s="48">
        <v>290463200</v>
      </c>
      <c r="Q37" s="48">
        <v>3809536800</v>
      </c>
      <c r="R37" s="48">
        <v>290463200</v>
      </c>
      <c r="S37" s="48">
        <v>0</v>
      </c>
      <c r="T37" s="48">
        <v>290463200</v>
      </c>
      <c r="U37" s="48">
        <v>0</v>
      </c>
      <c r="V37" s="48">
        <v>290463200</v>
      </c>
      <c r="W37" s="48">
        <v>0</v>
      </c>
      <c r="X37" s="48">
        <v>0</v>
      </c>
      <c r="Y37" s="15">
        <f t="shared" si="4"/>
        <v>7.0844682926829272E-2</v>
      </c>
    </row>
    <row r="38" spans="1:25" ht="15" customHeight="1" x14ac:dyDescent="0.25">
      <c r="A38" s="44" t="s">
        <v>25</v>
      </c>
      <c r="B38" s="44" t="s">
        <v>34</v>
      </c>
      <c r="C38" s="44" t="s">
        <v>34</v>
      </c>
      <c r="D38" s="44" t="s">
        <v>56</v>
      </c>
      <c r="E38" s="44" t="s">
        <v>45</v>
      </c>
      <c r="F38" s="44"/>
      <c r="G38" s="44"/>
      <c r="H38" s="45" t="s">
        <v>66</v>
      </c>
      <c r="I38" s="44" t="s">
        <v>27</v>
      </c>
      <c r="J38" s="46" t="s">
        <v>28</v>
      </c>
      <c r="K38" s="47" t="s">
        <v>29</v>
      </c>
      <c r="L38" s="48">
        <v>700000000</v>
      </c>
      <c r="M38" s="48">
        <v>700000000</v>
      </c>
      <c r="N38" s="48">
        <v>0</v>
      </c>
      <c r="O38" s="48">
        <v>0</v>
      </c>
      <c r="P38" s="48">
        <v>48490200</v>
      </c>
      <c r="Q38" s="48">
        <v>651509800</v>
      </c>
      <c r="R38" s="48">
        <v>48490200</v>
      </c>
      <c r="S38" s="48">
        <v>0</v>
      </c>
      <c r="T38" s="48">
        <v>48490200</v>
      </c>
      <c r="U38" s="48">
        <v>0</v>
      </c>
      <c r="V38" s="48">
        <v>48490200</v>
      </c>
      <c r="W38" s="48">
        <v>0</v>
      </c>
      <c r="X38" s="48">
        <v>0</v>
      </c>
      <c r="Y38" s="15">
        <f t="shared" si="4"/>
        <v>6.9271714285714284E-2</v>
      </c>
    </row>
    <row r="39" spans="1:25" ht="15" customHeight="1" x14ac:dyDescent="0.25">
      <c r="A39" s="44" t="s">
        <v>25</v>
      </c>
      <c r="B39" s="44" t="s">
        <v>34</v>
      </c>
      <c r="C39" s="44" t="s">
        <v>34</v>
      </c>
      <c r="D39" s="44" t="s">
        <v>56</v>
      </c>
      <c r="E39" s="44" t="s">
        <v>47</v>
      </c>
      <c r="F39" s="44"/>
      <c r="G39" s="44"/>
      <c r="H39" s="45" t="s">
        <v>67</v>
      </c>
      <c r="I39" s="44" t="s">
        <v>27</v>
      </c>
      <c r="J39" s="46" t="s">
        <v>28</v>
      </c>
      <c r="K39" s="47" t="s">
        <v>29</v>
      </c>
      <c r="L39" s="48">
        <v>700000000</v>
      </c>
      <c r="M39" s="48">
        <v>700000000</v>
      </c>
      <c r="N39" s="48">
        <v>0</v>
      </c>
      <c r="O39" s="48">
        <v>0</v>
      </c>
      <c r="P39" s="48">
        <v>48490200</v>
      </c>
      <c r="Q39" s="48">
        <v>651509800</v>
      </c>
      <c r="R39" s="48">
        <v>48490200</v>
      </c>
      <c r="S39" s="48">
        <v>0</v>
      </c>
      <c r="T39" s="48">
        <v>48490200</v>
      </c>
      <c r="U39" s="48">
        <v>0</v>
      </c>
      <c r="V39" s="48">
        <v>48490200</v>
      </c>
      <c r="W39" s="48">
        <v>0</v>
      </c>
      <c r="X39" s="48">
        <v>0</v>
      </c>
      <c r="Y39" s="15">
        <f t="shared" si="4"/>
        <v>6.9271714285714284E-2</v>
      </c>
    </row>
    <row r="40" spans="1:25" ht="15" customHeight="1" x14ac:dyDescent="0.25">
      <c r="A40" s="44" t="s">
        <v>25</v>
      </c>
      <c r="B40" s="44" t="s">
        <v>34</v>
      </c>
      <c r="C40" s="44" t="s">
        <v>34</v>
      </c>
      <c r="D40" s="44" t="s">
        <v>56</v>
      </c>
      <c r="E40" s="44" t="s">
        <v>49</v>
      </c>
      <c r="F40" s="44"/>
      <c r="G40" s="44"/>
      <c r="H40" s="45" t="s">
        <v>68</v>
      </c>
      <c r="I40" s="44" t="s">
        <v>27</v>
      </c>
      <c r="J40" s="46" t="s">
        <v>28</v>
      </c>
      <c r="K40" s="47" t="s">
        <v>29</v>
      </c>
      <c r="L40" s="48">
        <v>1400000000</v>
      </c>
      <c r="M40" s="48">
        <v>1400000000</v>
      </c>
      <c r="N40" s="48">
        <v>0</v>
      </c>
      <c r="O40" s="48">
        <v>0</v>
      </c>
      <c r="P40" s="48">
        <v>96897100</v>
      </c>
      <c r="Q40" s="48">
        <v>1303102900</v>
      </c>
      <c r="R40" s="48">
        <v>96897100</v>
      </c>
      <c r="S40" s="48">
        <v>0</v>
      </c>
      <c r="T40" s="48">
        <v>96897100</v>
      </c>
      <c r="U40" s="48">
        <v>0</v>
      </c>
      <c r="V40" s="48">
        <v>96897100</v>
      </c>
      <c r="W40" s="48">
        <v>0</v>
      </c>
      <c r="X40" s="48">
        <v>0</v>
      </c>
      <c r="Y40" s="15">
        <f t="shared" si="4"/>
        <v>6.921221428571428E-2</v>
      </c>
    </row>
    <row r="41" spans="1:25" ht="15" customHeight="1" x14ac:dyDescent="0.25">
      <c r="A41" s="38" t="s">
        <v>25</v>
      </c>
      <c r="B41" s="38" t="s">
        <v>34</v>
      </c>
      <c r="C41" s="38" t="s">
        <v>34</v>
      </c>
      <c r="D41" s="38" t="s">
        <v>69</v>
      </c>
      <c r="E41" s="38"/>
      <c r="F41" s="38"/>
      <c r="G41" s="38"/>
      <c r="H41" s="39" t="s">
        <v>70</v>
      </c>
      <c r="I41" s="38" t="s">
        <v>27</v>
      </c>
      <c r="J41" s="40" t="s">
        <v>28</v>
      </c>
      <c r="K41" s="41" t="s">
        <v>29</v>
      </c>
      <c r="L41" s="43">
        <v>12860000000</v>
      </c>
      <c r="M41" s="43">
        <v>12860000000</v>
      </c>
      <c r="N41" s="43">
        <v>0</v>
      </c>
      <c r="O41" s="43">
        <v>0</v>
      </c>
      <c r="P41" s="43">
        <v>548116611</v>
      </c>
      <c r="Q41" s="43">
        <v>12311883389</v>
      </c>
      <c r="R41" s="43">
        <v>548116611</v>
      </c>
      <c r="S41" s="43">
        <v>0</v>
      </c>
      <c r="T41" s="43">
        <v>548116611</v>
      </c>
      <c r="U41" s="43">
        <v>0</v>
      </c>
      <c r="V41" s="43">
        <v>548116611</v>
      </c>
      <c r="W41" s="43">
        <v>0</v>
      </c>
      <c r="X41" s="43">
        <v>0</v>
      </c>
      <c r="Y41" s="15">
        <f t="shared" si="4"/>
        <v>4.2621820451010886E-2</v>
      </c>
    </row>
    <row r="42" spans="1:25" ht="15" customHeight="1" x14ac:dyDescent="0.25">
      <c r="A42" s="38" t="s">
        <v>25</v>
      </c>
      <c r="B42" s="38" t="s">
        <v>34</v>
      </c>
      <c r="C42" s="38" t="s">
        <v>34</v>
      </c>
      <c r="D42" s="38" t="s">
        <v>69</v>
      </c>
      <c r="E42" s="38" t="s">
        <v>38</v>
      </c>
      <c r="F42" s="38"/>
      <c r="G42" s="38"/>
      <c r="H42" s="39" t="s">
        <v>71</v>
      </c>
      <c r="I42" s="38" t="s">
        <v>27</v>
      </c>
      <c r="J42" s="40" t="s">
        <v>28</v>
      </c>
      <c r="K42" s="41" t="s">
        <v>29</v>
      </c>
      <c r="L42" s="43">
        <v>10860000000</v>
      </c>
      <c r="M42" s="43">
        <v>10860000000</v>
      </c>
      <c r="N42" s="43">
        <v>0</v>
      </c>
      <c r="O42" s="43">
        <v>0</v>
      </c>
      <c r="P42" s="43">
        <v>392410840</v>
      </c>
      <c r="Q42" s="43">
        <v>10467589160</v>
      </c>
      <c r="R42" s="43">
        <v>392410840</v>
      </c>
      <c r="S42" s="43">
        <v>0</v>
      </c>
      <c r="T42" s="43">
        <v>392410840</v>
      </c>
      <c r="U42" s="43">
        <v>0</v>
      </c>
      <c r="V42" s="43">
        <v>392410840</v>
      </c>
      <c r="W42" s="43">
        <v>0</v>
      </c>
      <c r="X42" s="43">
        <v>0</v>
      </c>
      <c r="Y42" s="15">
        <f t="shared" si="4"/>
        <v>3.6133594843462249E-2</v>
      </c>
    </row>
    <row r="43" spans="1:25" ht="15" customHeight="1" x14ac:dyDescent="0.25">
      <c r="A43" s="44" t="s">
        <v>25</v>
      </c>
      <c r="B43" s="44" t="s">
        <v>34</v>
      </c>
      <c r="C43" s="44" t="s">
        <v>34</v>
      </c>
      <c r="D43" s="44" t="s">
        <v>69</v>
      </c>
      <c r="E43" s="44" t="s">
        <v>38</v>
      </c>
      <c r="F43" s="44" t="s">
        <v>38</v>
      </c>
      <c r="G43" s="44"/>
      <c r="H43" s="45" t="s">
        <v>72</v>
      </c>
      <c r="I43" s="44" t="s">
        <v>27</v>
      </c>
      <c r="J43" s="46" t="s">
        <v>28</v>
      </c>
      <c r="K43" s="47" t="s">
        <v>29</v>
      </c>
      <c r="L43" s="48">
        <v>9000000000</v>
      </c>
      <c r="M43" s="48">
        <v>9000000000</v>
      </c>
      <c r="N43" s="48">
        <v>0</v>
      </c>
      <c r="O43" s="48">
        <v>0</v>
      </c>
      <c r="P43" s="48">
        <v>352883533</v>
      </c>
      <c r="Q43" s="48">
        <v>8647116467</v>
      </c>
      <c r="R43" s="48">
        <v>352883533</v>
      </c>
      <c r="S43" s="48">
        <v>0</v>
      </c>
      <c r="T43" s="48">
        <v>352883533</v>
      </c>
      <c r="U43" s="48">
        <v>0</v>
      </c>
      <c r="V43" s="48">
        <v>352883533</v>
      </c>
      <c r="W43" s="48">
        <v>0</v>
      </c>
      <c r="X43" s="48">
        <v>0</v>
      </c>
      <c r="Y43" s="15">
        <f t="shared" si="4"/>
        <v>3.9209281444444445E-2</v>
      </c>
    </row>
    <row r="44" spans="1:25" ht="15" customHeight="1" x14ac:dyDescent="0.25">
      <c r="A44" s="44" t="s">
        <v>25</v>
      </c>
      <c r="B44" s="44" t="s">
        <v>34</v>
      </c>
      <c r="C44" s="44" t="s">
        <v>34</v>
      </c>
      <c r="D44" s="44" t="s">
        <v>69</v>
      </c>
      <c r="E44" s="44" t="s">
        <v>38</v>
      </c>
      <c r="F44" s="44" t="s">
        <v>41</v>
      </c>
      <c r="G44" s="44"/>
      <c r="H44" s="45" t="s">
        <v>73</v>
      </c>
      <c r="I44" s="44" t="s">
        <v>27</v>
      </c>
      <c r="J44" s="46" t="s">
        <v>28</v>
      </c>
      <c r="K44" s="47" t="s">
        <v>29</v>
      </c>
      <c r="L44" s="48">
        <v>1860000000</v>
      </c>
      <c r="M44" s="48">
        <v>1860000000</v>
      </c>
      <c r="N44" s="48">
        <v>0</v>
      </c>
      <c r="O44" s="48">
        <v>0</v>
      </c>
      <c r="P44" s="48">
        <v>39527307</v>
      </c>
      <c r="Q44" s="48">
        <v>1820472693</v>
      </c>
      <c r="R44" s="48">
        <v>39527307</v>
      </c>
      <c r="S44" s="48">
        <v>0</v>
      </c>
      <c r="T44" s="48">
        <v>39527307</v>
      </c>
      <c r="U44" s="48">
        <v>0</v>
      </c>
      <c r="V44" s="48">
        <v>39527307</v>
      </c>
      <c r="W44" s="48">
        <v>0</v>
      </c>
      <c r="X44" s="48">
        <v>0</v>
      </c>
      <c r="Y44" s="15">
        <f t="shared" si="4"/>
        <v>2.1251240322580644E-2</v>
      </c>
    </row>
    <row r="45" spans="1:25" ht="15" customHeight="1" x14ac:dyDescent="0.25">
      <c r="A45" s="44" t="s">
        <v>25</v>
      </c>
      <c r="B45" s="44" t="s">
        <v>34</v>
      </c>
      <c r="C45" s="44" t="s">
        <v>34</v>
      </c>
      <c r="D45" s="44" t="s">
        <v>69</v>
      </c>
      <c r="E45" s="44" t="s">
        <v>41</v>
      </c>
      <c r="F45" s="44"/>
      <c r="G45" s="44"/>
      <c r="H45" s="45" t="s">
        <v>74</v>
      </c>
      <c r="I45" s="44" t="s">
        <v>27</v>
      </c>
      <c r="J45" s="46" t="s">
        <v>28</v>
      </c>
      <c r="K45" s="47" t="s">
        <v>29</v>
      </c>
      <c r="L45" s="48">
        <v>2000000000</v>
      </c>
      <c r="M45" s="48">
        <v>2000000000</v>
      </c>
      <c r="N45" s="48">
        <v>0</v>
      </c>
      <c r="O45" s="48">
        <v>0</v>
      </c>
      <c r="P45" s="48">
        <v>155705771</v>
      </c>
      <c r="Q45" s="48">
        <v>1844294229</v>
      </c>
      <c r="R45" s="48">
        <v>155705771</v>
      </c>
      <c r="S45" s="48">
        <v>0</v>
      </c>
      <c r="T45" s="48">
        <v>155705771</v>
      </c>
      <c r="U45" s="48">
        <v>0</v>
      </c>
      <c r="V45" s="48">
        <v>155705771</v>
      </c>
      <c r="W45" s="48">
        <v>0</v>
      </c>
      <c r="X45" s="48">
        <v>0</v>
      </c>
      <c r="Y45" s="15">
        <f t="shared" si="4"/>
        <v>7.7852885499999996E-2</v>
      </c>
    </row>
    <row r="46" spans="1:25" ht="15" customHeight="1" x14ac:dyDescent="0.25">
      <c r="A46" s="38" t="s">
        <v>25</v>
      </c>
      <c r="B46" s="38" t="s">
        <v>56</v>
      </c>
      <c r="C46" s="38"/>
      <c r="D46" s="38"/>
      <c r="E46" s="38"/>
      <c r="F46" s="38"/>
      <c r="G46" s="38"/>
      <c r="H46" s="39" t="s">
        <v>75</v>
      </c>
      <c r="I46" s="38" t="s">
        <v>27</v>
      </c>
      <c r="J46" s="40" t="s">
        <v>28</v>
      </c>
      <c r="K46" s="41" t="s">
        <v>29</v>
      </c>
      <c r="L46" s="43">
        <v>17565000000</v>
      </c>
      <c r="M46" s="43">
        <v>13199857159.99</v>
      </c>
      <c r="N46" s="43">
        <v>4365142840.0100002</v>
      </c>
      <c r="O46" s="43">
        <v>0</v>
      </c>
      <c r="P46" s="43">
        <v>10910985809.99</v>
      </c>
      <c r="Q46" s="43">
        <v>2288871350</v>
      </c>
      <c r="R46" s="43">
        <v>226846465.41999999</v>
      </c>
      <c r="S46" s="43">
        <v>10684139344.57</v>
      </c>
      <c r="T46" s="43">
        <v>219794830.41999999</v>
      </c>
      <c r="U46" s="43">
        <v>7051635</v>
      </c>
      <c r="V46" s="43">
        <v>219794830.41999999</v>
      </c>
      <c r="W46" s="43">
        <v>0</v>
      </c>
      <c r="X46" s="43">
        <v>0</v>
      </c>
      <c r="Y46" s="15">
        <f t="shared" si="4"/>
        <v>0.62117767207458008</v>
      </c>
    </row>
    <row r="47" spans="1:25" ht="15" customHeight="1" x14ac:dyDescent="0.25">
      <c r="A47" s="38" t="s">
        <v>25</v>
      </c>
      <c r="B47" s="38" t="s">
        <v>56</v>
      </c>
      <c r="C47" s="38" t="s">
        <v>34</v>
      </c>
      <c r="D47" s="38"/>
      <c r="E47" s="38"/>
      <c r="F47" s="38"/>
      <c r="G47" s="38"/>
      <c r="H47" s="39" t="s">
        <v>76</v>
      </c>
      <c r="I47" s="38" t="s">
        <v>27</v>
      </c>
      <c r="J47" s="40" t="s">
        <v>28</v>
      </c>
      <c r="K47" s="41" t="s">
        <v>29</v>
      </c>
      <c r="L47" s="43">
        <v>672000000</v>
      </c>
      <c r="M47" s="43">
        <v>44360000</v>
      </c>
      <c r="N47" s="43">
        <v>627640000</v>
      </c>
      <c r="O47" s="43">
        <v>0</v>
      </c>
      <c r="P47" s="43">
        <v>44359723</v>
      </c>
      <c r="Q47" s="43">
        <v>277</v>
      </c>
      <c r="R47" s="43">
        <v>0</v>
      </c>
      <c r="S47" s="43">
        <v>44359723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15">
        <f t="shared" si="4"/>
        <v>6.6011492559523807E-2</v>
      </c>
    </row>
    <row r="48" spans="1:25" ht="15" customHeight="1" x14ac:dyDescent="0.25">
      <c r="A48" s="38" t="s">
        <v>25</v>
      </c>
      <c r="B48" s="38" t="s">
        <v>56</v>
      </c>
      <c r="C48" s="38" t="s">
        <v>34</v>
      </c>
      <c r="D48" s="38" t="s">
        <v>34</v>
      </c>
      <c r="E48" s="38"/>
      <c r="F48" s="38"/>
      <c r="G48" s="38"/>
      <c r="H48" s="39" t="s">
        <v>77</v>
      </c>
      <c r="I48" s="38" t="s">
        <v>27</v>
      </c>
      <c r="J48" s="40" t="s">
        <v>28</v>
      </c>
      <c r="K48" s="41" t="s">
        <v>29</v>
      </c>
      <c r="L48" s="43">
        <v>672000000</v>
      </c>
      <c r="M48" s="43">
        <v>44360000</v>
      </c>
      <c r="N48" s="43">
        <v>627640000</v>
      </c>
      <c r="O48" s="43">
        <v>0</v>
      </c>
      <c r="P48" s="43">
        <v>44359723</v>
      </c>
      <c r="Q48" s="43">
        <v>277</v>
      </c>
      <c r="R48" s="43">
        <v>0</v>
      </c>
      <c r="S48" s="43">
        <v>44359723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15">
        <f t="shared" si="4"/>
        <v>6.6011492559523807E-2</v>
      </c>
    </row>
    <row r="49" spans="1:25" ht="15" customHeight="1" x14ac:dyDescent="0.25">
      <c r="A49" s="38" t="s">
        <v>25</v>
      </c>
      <c r="B49" s="38" t="s">
        <v>56</v>
      </c>
      <c r="C49" s="38" t="s">
        <v>34</v>
      </c>
      <c r="D49" s="38" t="s">
        <v>34</v>
      </c>
      <c r="E49" s="38" t="s">
        <v>61</v>
      </c>
      <c r="F49" s="38"/>
      <c r="G49" s="38"/>
      <c r="H49" s="39" t="s">
        <v>78</v>
      </c>
      <c r="I49" s="38" t="s">
        <v>27</v>
      </c>
      <c r="J49" s="40" t="s">
        <v>28</v>
      </c>
      <c r="K49" s="41" t="s">
        <v>29</v>
      </c>
      <c r="L49" s="43">
        <v>627640000</v>
      </c>
      <c r="M49" s="43">
        <v>0</v>
      </c>
      <c r="N49" s="43">
        <v>627640000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15">
        <f t="shared" si="4"/>
        <v>0</v>
      </c>
    </row>
    <row r="50" spans="1:25" ht="15" customHeight="1" x14ac:dyDescent="0.25">
      <c r="A50" s="44" t="s">
        <v>25</v>
      </c>
      <c r="B50" s="44" t="s">
        <v>56</v>
      </c>
      <c r="C50" s="44" t="s">
        <v>34</v>
      </c>
      <c r="D50" s="44" t="s">
        <v>34</v>
      </c>
      <c r="E50" s="44" t="s">
        <v>61</v>
      </c>
      <c r="F50" s="44" t="s">
        <v>49</v>
      </c>
      <c r="G50" s="44"/>
      <c r="H50" s="45" t="s">
        <v>79</v>
      </c>
      <c r="I50" s="44" t="s">
        <v>27</v>
      </c>
      <c r="J50" s="46" t="s">
        <v>28</v>
      </c>
      <c r="K50" s="47" t="s">
        <v>29</v>
      </c>
      <c r="L50" s="48">
        <v>627640000</v>
      </c>
      <c r="M50" s="48">
        <v>0</v>
      </c>
      <c r="N50" s="48">
        <v>627640000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15">
        <f t="shared" si="4"/>
        <v>0</v>
      </c>
    </row>
    <row r="51" spans="1:25" ht="15" customHeight="1" x14ac:dyDescent="0.25">
      <c r="A51" s="38" t="s">
        <v>25</v>
      </c>
      <c r="B51" s="38" t="s">
        <v>56</v>
      </c>
      <c r="C51" s="38" t="s">
        <v>34</v>
      </c>
      <c r="D51" s="38" t="s">
        <v>34</v>
      </c>
      <c r="E51" s="38" t="s">
        <v>43</v>
      </c>
      <c r="F51" s="38"/>
      <c r="G51" s="38"/>
      <c r="H51" s="39" t="s">
        <v>80</v>
      </c>
      <c r="I51" s="38" t="s">
        <v>27</v>
      </c>
      <c r="J51" s="40" t="s">
        <v>28</v>
      </c>
      <c r="K51" s="41" t="s">
        <v>29</v>
      </c>
      <c r="L51" s="43">
        <v>44360000</v>
      </c>
      <c r="M51" s="43">
        <v>44360000</v>
      </c>
      <c r="N51" s="43">
        <v>0</v>
      </c>
      <c r="O51" s="43">
        <v>0</v>
      </c>
      <c r="P51" s="43">
        <v>44359723</v>
      </c>
      <c r="Q51" s="43">
        <v>277</v>
      </c>
      <c r="R51" s="43">
        <v>0</v>
      </c>
      <c r="S51" s="43">
        <v>44359723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15">
        <f t="shared" si="4"/>
        <v>0.9999937556357078</v>
      </c>
    </row>
    <row r="52" spans="1:25" ht="15" customHeight="1" x14ac:dyDescent="0.25">
      <c r="A52" s="44" t="s">
        <v>25</v>
      </c>
      <c r="B52" s="44" t="s">
        <v>56</v>
      </c>
      <c r="C52" s="44" t="s">
        <v>34</v>
      </c>
      <c r="D52" s="44" t="s">
        <v>34</v>
      </c>
      <c r="E52" s="44" t="s">
        <v>43</v>
      </c>
      <c r="F52" s="44" t="s">
        <v>41</v>
      </c>
      <c r="G52" s="44"/>
      <c r="H52" s="45" t="s">
        <v>81</v>
      </c>
      <c r="I52" s="44" t="s">
        <v>27</v>
      </c>
      <c r="J52" s="46" t="s">
        <v>28</v>
      </c>
      <c r="K52" s="47" t="s">
        <v>29</v>
      </c>
      <c r="L52" s="48">
        <v>44360000</v>
      </c>
      <c r="M52" s="48">
        <v>44360000</v>
      </c>
      <c r="N52" s="48">
        <v>0</v>
      </c>
      <c r="O52" s="48">
        <v>0</v>
      </c>
      <c r="P52" s="48">
        <v>44359723</v>
      </c>
      <c r="Q52" s="48">
        <v>277</v>
      </c>
      <c r="R52" s="48">
        <v>0</v>
      </c>
      <c r="S52" s="48">
        <v>44359723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15">
        <f t="shared" si="4"/>
        <v>0.9999937556357078</v>
      </c>
    </row>
    <row r="53" spans="1:25" ht="15" customHeight="1" x14ac:dyDescent="0.25">
      <c r="A53" s="38" t="s">
        <v>25</v>
      </c>
      <c r="B53" s="38" t="s">
        <v>56</v>
      </c>
      <c r="C53" s="38" t="s">
        <v>56</v>
      </c>
      <c r="D53" s="38"/>
      <c r="E53" s="38"/>
      <c r="F53" s="38"/>
      <c r="G53" s="38"/>
      <c r="H53" s="39" t="s">
        <v>82</v>
      </c>
      <c r="I53" s="38" t="s">
        <v>27</v>
      </c>
      <c r="J53" s="40" t="s">
        <v>28</v>
      </c>
      <c r="K53" s="41" t="s">
        <v>29</v>
      </c>
      <c r="L53" s="43">
        <v>16893000000</v>
      </c>
      <c r="M53" s="43">
        <v>13155497159.99</v>
      </c>
      <c r="N53" s="43">
        <v>3737502840.0100002</v>
      </c>
      <c r="O53" s="43">
        <v>0</v>
      </c>
      <c r="P53" s="43">
        <v>10866626086.99</v>
      </c>
      <c r="Q53" s="43">
        <v>2288871073</v>
      </c>
      <c r="R53" s="43">
        <v>226846465.41999999</v>
      </c>
      <c r="S53" s="43">
        <v>10639779621.57</v>
      </c>
      <c r="T53" s="43">
        <v>219794830.41999999</v>
      </c>
      <c r="U53" s="43">
        <v>7051635</v>
      </c>
      <c r="V53" s="43">
        <v>219794830.41999999</v>
      </c>
      <c r="W53" s="43">
        <v>0</v>
      </c>
      <c r="X53" s="43">
        <v>0</v>
      </c>
      <c r="Y53" s="15">
        <f t="shared" si="4"/>
        <v>0.64326206635825489</v>
      </c>
    </row>
    <row r="54" spans="1:25" ht="15" customHeight="1" x14ac:dyDescent="0.25">
      <c r="A54" s="38" t="s">
        <v>25</v>
      </c>
      <c r="B54" s="38" t="s">
        <v>56</v>
      </c>
      <c r="C54" s="38" t="s">
        <v>56</v>
      </c>
      <c r="D54" s="38" t="s">
        <v>34</v>
      </c>
      <c r="E54" s="38"/>
      <c r="F54" s="38"/>
      <c r="G54" s="38"/>
      <c r="H54" s="39" t="s">
        <v>83</v>
      </c>
      <c r="I54" s="38" t="s">
        <v>27</v>
      </c>
      <c r="J54" s="40" t="s">
        <v>28</v>
      </c>
      <c r="K54" s="41" t="s">
        <v>29</v>
      </c>
      <c r="L54" s="43">
        <v>292377045</v>
      </c>
      <c r="M54" s="43">
        <v>48337045</v>
      </c>
      <c r="N54" s="43">
        <v>244040000</v>
      </c>
      <c r="O54" s="43">
        <v>0</v>
      </c>
      <c r="P54" s="43">
        <v>48337045</v>
      </c>
      <c r="Q54" s="43">
        <v>0</v>
      </c>
      <c r="R54" s="43">
        <v>2000000</v>
      </c>
      <c r="S54" s="43">
        <v>46337045</v>
      </c>
      <c r="T54" s="43">
        <v>2000000</v>
      </c>
      <c r="U54" s="43">
        <v>0</v>
      </c>
      <c r="V54" s="43">
        <v>2000000</v>
      </c>
      <c r="W54" s="43">
        <v>0</v>
      </c>
      <c r="X54" s="43">
        <v>0</v>
      </c>
      <c r="Y54" s="15">
        <f t="shared" si="4"/>
        <v>0.16532435027517295</v>
      </c>
    </row>
    <row r="55" spans="1:25" ht="15" customHeight="1" x14ac:dyDescent="0.25">
      <c r="A55" s="38" t="s">
        <v>25</v>
      </c>
      <c r="B55" s="38" t="s">
        <v>56</v>
      </c>
      <c r="C55" s="38" t="s">
        <v>56</v>
      </c>
      <c r="D55" s="38" t="s">
        <v>34</v>
      </c>
      <c r="E55" s="38" t="s">
        <v>41</v>
      </c>
      <c r="F55" s="38"/>
      <c r="G55" s="38"/>
      <c r="H55" s="39" t="s">
        <v>84</v>
      </c>
      <c r="I55" s="38" t="s">
        <v>27</v>
      </c>
      <c r="J55" s="40" t="s">
        <v>28</v>
      </c>
      <c r="K55" s="41" t="s">
        <v>29</v>
      </c>
      <c r="L55" s="43">
        <v>37000000</v>
      </c>
      <c r="M55" s="43">
        <v>0</v>
      </c>
      <c r="N55" s="43">
        <v>37000000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15">
        <f t="shared" si="4"/>
        <v>0</v>
      </c>
    </row>
    <row r="56" spans="1:25" ht="15" customHeight="1" x14ac:dyDescent="0.25">
      <c r="A56" s="44" t="s">
        <v>25</v>
      </c>
      <c r="B56" s="44" t="s">
        <v>56</v>
      </c>
      <c r="C56" s="44" t="s">
        <v>56</v>
      </c>
      <c r="D56" s="44" t="s">
        <v>34</v>
      </c>
      <c r="E56" s="44" t="s">
        <v>41</v>
      </c>
      <c r="F56" s="44" t="s">
        <v>54</v>
      </c>
      <c r="G56" s="44"/>
      <c r="H56" s="45" t="s">
        <v>85</v>
      </c>
      <c r="I56" s="44" t="s">
        <v>27</v>
      </c>
      <c r="J56" s="46" t="s">
        <v>28</v>
      </c>
      <c r="K56" s="47" t="s">
        <v>29</v>
      </c>
      <c r="L56" s="48">
        <v>7000000</v>
      </c>
      <c r="M56" s="48">
        <v>0</v>
      </c>
      <c r="N56" s="48">
        <v>7000000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15">
        <f t="shared" si="4"/>
        <v>0</v>
      </c>
    </row>
    <row r="57" spans="1:25" ht="15" customHeight="1" x14ac:dyDescent="0.25">
      <c r="A57" s="44" t="s">
        <v>25</v>
      </c>
      <c r="B57" s="44" t="s">
        <v>56</v>
      </c>
      <c r="C57" s="44" t="s">
        <v>56</v>
      </c>
      <c r="D57" s="44" t="s">
        <v>34</v>
      </c>
      <c r="E57" s="44" t="s">
        <v>41</v>
      </c>
      <c r="F57" s="44" t="s">
        <v>47</v>
      </c>
      <c r="G57" s="44"/>
      <c r="H57" s="45" t="s">
        <v>86</v>
      </c>
      <c r="I57" s="44" t="s">
        <v>27</v>
      </c>
      <c r="J57" s="46" t="s">
        <v>28</v>
      </c>
      <c r="K57" s="47" t="s">
        <v>29</v>
      </c>
      <c r="L57" s="48">
        <v>30000000</v>
      </c>
      <c r="M57" s="48">
        <v>0</v>
      </c>
      <c r="N57" s="48">
        <v>30000000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15">
        <f t="shared" si="4"/>
        <v>0</v>
      </c>
    </row>
    <row r="58" spans="1:25" ht="15" customHeight="1" x14ac:dyDescent="0.25">
      <c r="A58" s="38" t="s">
        <v>25</v>
      </c>
      <c r="B58" s="38" t="s">
        <v>56</v>
      </c>
      <c r="C58" s="38" t="s">
        <v>56</v>
      </c>
      <c r="D58" s="38" t="s">
        <v>34</v>
      </c>
      <c r="E58" s="38" t="s">
        <v>54</v>
      </c>
      <c r="F58" s="38"/>
      <c r="G58" s="38"/>
      <c r="H58" s="39" t="s">
        <v>87</v>
      </c>
      <c r="I58" s="38" t="s">
        <v>27</v>
      </c>
      <c r="J58" s="40" t="s">
        <v>28</v>
      </c>
      <c r="K58" s="41" t="s">
        <v>29</v>
      </c>
      <c r="L58" s="43">
        <v>255377045</v>
      </c>
      <c r="M58" s="43">
        <v>48337045</v>
      </c>
      <c r="N58" s="43">
        <v>207040000</v>
      </c>
      <c r="O58" s="43">
        <v>0</v>
      </c>
      <c r="P58" s="43">
        <v>48337045</v>
      </c>
      <c r="Q58" s="43">
        <v>0</v>
      </c>
      <c r="R58" s="43">
        <v>2000000</v>
      </c>
      <c r="S58" s="43">
        <v>46337045</v>
      </c>
      <c r="T58" s="43">
        <v>2000000</v>
      </c>
      <c r="U58" s="43">
        <v>0</v>
      </c>
      <c r="V58" s="43">
        <v>2000000</v>
      </c>
      <c r="W58" s="43">
        <v>0</v>
      </c>
      <c r="X58" s="43">
        <v>0</v>
      </c>
      <c r="Y58" s="15">
        <f t="shared" si="4"/>
        <v>0.18927717250389517</v>
      </c>
    </row>
    <row r="59" spans="1:25" ht="15" customHeight="1" x14ac:dyDescent="0.25">
      <c r="A59" s="44" t="s">
        <v>25</v>
      </c>
      <c r="B59" s="44" t="s">
        <v>56</v>
      </c>
      <c r="C59" s="44" t="s">
        <v>56</v>
      </c>
      <c r="D59" s="44" t="s">
        <v>34</v>
      </c>
      <c r="E59" s="44" t="s">
        <v>54</v>
      </c>
      <c r="F59" s="44" t="s">
        <v>41</v>
      </c>
      <c r="G59" s="44"/>
      <c r="H59" s="45" t="s">
        <v>88</v>
      </c>
      <c r="I59" s="44" t="s">
        <v>27</v>
      </c>
      <c r="J59" s="46" t="s">
        <v>28</v>
      </c>
      <c r="K59" s="47" t="s">
        <v>29</v>
      </c>
      <c r="L59" s="48">
        <v>105650000</v>
      </c>
      <c r="M59" s="48">
        <v>750000</v>
      </c>
      <c r="N59" s="48">
        <v>104900000</v>
      </c>
      <c r="O59" s="48">
        <v>0</v>
      </c>
      <c r="P59" s="48">
        <v>750000</v>
      </c>
      <c r="Q59" s="48">
        <v>0</v>
      </c>
      <c r="R59" s="48">
        <v>750000</v>
      </c>
      <c r="S59" s="48">
        <v>0</v>
      </c>
      <c r="T59" s="48">
        <v>750000</v>
      </c>
      <c r="U59" s="48">
        <v>0</v>
      </c>
      <c r="V59" s="48">
        <v>750000</v>
      </c>
      <c r="W59" s="48">
        <v>0</v>
      </c>
      <c r="X59" s="48">
        <v>0</v>
      </c>
      <c r="Y59" s="15">
        <f t="shared" si="4"/>
        <v>7.0989115002366302E-3</v>
      </c>
    </row>
    <row r="60" spans="1:25" ht="15" customHeight="1" x14ac:dyDescent="0.25">
      <c r="A60" s="44" t="s">
        <v>25</v>
      </c>
      <c r="B60" s="44" t="s">
        <v>56</v>
      </c>
      <c r="C60" s="44" t="s">
        <v>56</v>
      </c>
      <c r="D60" s="44" t="s">
        <v>34</v>
      </c>
      <c r="E60" s="44" t="s">
        <v>54</v>
      </c>
      <c r="F60" s="44" t="s">
        <v>54</v>
      </c>
      <c r="G60" s="44"/>
      <c r="H60" s="45" t="s">
        <v>89</v>
      </c>
      <c r="I60" s="44" t="s">
        <v>27</v>
      </c>
      <c r="J60" s="46" t="s">
        <v>28</v>
      </c>
      <c r="K60" s="47" t="s">
        <v>29</v>
      </c>
      <c r="L60" s="48">
        <v>46727045</v>
      </c>
      <c r="M60" s="48">
        <v>46687045</v>
      </c>
      <c r="N60" s="48">
        <v>40000</v>
      </c>
      <c r="O60" s="48">
        <v>0</v>
      </c>
      <c r="P60" s="48">
        <v>46687045</v>
      </c>
      <c r="Q60" s="48">
        <v>0</v>
      </c>
      <c r="R60" s="48">
        <v>350000</v>
      </c>
      <c r="S60" s="48">
        <v>46337045</v>
      </c>
      <c r="T60" s="48">
        <v>350000</v>
      </c>
      <c r="U60" s="48">
        <v>0</v>
      </c>
      <c r="V60" s="48">
        <v>350000</v>
      </c>
      <c r="W60" s="48">
        <v>0</v>
      </c>
      <c r="X60" s="48">
        <v>0</v>
      </c>
      <c r="Y60" s="15">
        <f t="shared" si="4"/>
        <v>0.99914396469967237</v>
      </c>
    </row>
    <row r="61" spans="1:25" ht="15" customHeight="1" x14ac:dyDescent="0.25">
      <c r="A61" s="44" t="s">
        <v>25</v>
      </c>
      <c r="B61" s="44" t="s">
        <v>56</v>
      </c>
      <c r="C61" s="44" t="s">
        <v>56</v>
      </c>
      <c r="D61" s="44" t="s">
        <v>34</v>
      </c>
      <c r="E61" s="44" t="s">
        <v>54</v>
      </c>
      <c r="F61" s="44" t="s">
        <v>63</v>
      </c>
      <c r="G61" s="44"/>
      <c r="H61" s="45" t="s">
        <v>90</v>
      </c>
      <c r="I61" s="44" t="s">
        <v>27</v>
      </c>
      <c r="J61" s="46" t="s">
        <v>28</v>
      </c>
      <c r="K61" s="47" t="s">
        <v>29</v>
      </c>
      <c r="L61" s="48">
        <v>60500000</v>
      </c>
      <c r="M61" s="48">
        <v>900000</v>
      </c>
      <c r="N61" s="48">
        <v>59600000</v>
      </c>
      <c r="O61" s="48">
        <v>0</v>
      </c>
      <c r="P61" s="48">
        <v>900000</v>
      </c>
      <c r="Q61" s="48">
        <v>0</v>
      </c>
      <c r="R61" s="48">
        <v>900000</v>
      </c>
      <c r="S61" s="48">
        <v>0</v>
      </c>
      <c r="T61" s="48">
        <v>900000</v>
      </c>
      <c r="U61" s="48">
        <v>0</v>
      </c>
      <c r="V61" s="48">
        <v>900000</v>
      </c>
      <c r="W61" s="48">
        <v>0</v>
      </c>
      <c r="X61" s="48">
        <v>0</v>
      </c>
      <c r="Y61" s="15">
        <f t="shared" si="4"/>
        <v>1.487603305785124E-2</v>
      </c>
    </row>
    <row r="62" spans="1:25" ht="15" customHeight="1" x14ac:dyDescent="0.25">
      <c r="A62" s="44" t="s">
        <v>25</v>
      </c>
      <c r="B62" s="44" t="s">
        <v>56</v>
      </c>
      <c r="C62" s="44" t="s">
        <v>56</v>
      </c>
      <c r="D62" s="44" t="s">
        <v>34</v>
      </c>
      <c r="E62" s="44" t="s">
        <v>54</v>
      </c>
      <c r="F62" s="44" t="s">
        <v>43</v>
      </c>
      <c r="G62" s="44"/>
      <c r="H62" s="45" t="s">
        <v>91</v>
      </c>
      <c r="I62" s="44" t="s">
        <v>27</v>
      </c>
      <c r="J62" s="46" t="s">
        <v>28</v>
      </c>
      <c r="K62" s="47" t="s">
        <v>29</v>
      </c>
      <c r="L62" s="48">
        <v>20000000</v>
      </c>
      <c r="M62" s="48">
        <v>0</v>
      </c>
      <c r="N62" s="48">
        <v>20000000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15">
        <f t="shared" si="4"/>
        <v>0</v>
      </c>
    </row>
    <row r="63" spans="1:25" ht="15" customHeight="1" x14ac:dyDescent="0.25">
      <c r="A63" s="44" t="s">
        <v>25</v>
      </c>
      <c r="B63" s="44" t="s">
        <v>56</v>
      </c>
      <c r="C63" s="44" t="s">
        <v>56</v>
      </c>
      <c r="D63" s="44" t="s">
        <v>34</v>
      </c>
      <c r="E63" s="44" t="s">
        <v>54</v>
      </c>
      <c r="F63" s="44" t="s">
        <v>45</v>
      </c>
      <c r="G63" s="44"/>
      <c r="H63" s="45" t="s">
        <v>92</v>
      </c>
      <c r="I63" s="44" t="s">
        <v>27</v>
      </c>
      <c r="J63" s="46" t="s">
        <v>28</v>
      </c>
      <c r="K63" s="47" t="s">
        <v>29</v>
      </c>
      <c r="L63" s="48">
        <v>2500000</v>
      </c>
      <c r="M63" s="48">
        <v>0</v>
      </c>
      <c r="N63" s="48">
        <v>2500000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15">
        <f t="shared" si="4"/>
        <v>0</v>
      </c>
    </row>
    <row r="64" spans="1:25" ht="15" customHeight="1" x14ac:dyDescent="0.25">
      <c r="A64" s="44" t="s">
        <v>25</v>
      </c>
      <c r="B64" s="44" t="s">
        <v>56</v>
      </c>
      <c r="C64" s="44" t="s">
        <v>56</v>
      </c>
      <c r="D64" s="44" t="s">
        <v>34</v>
      </c>
      <c r="E64" s="44" t="s">
        <v>54</v>
      </c>
      <c r="F64" s="44" t="s">
        <v>47</v>
      </c>
      <c r="G64" s="44"/>
      <c r="H64" s="45" t="s">
        <v>93</v>
      </c>
      <c r="I64" s="44" t="s">
        <v>27</v>
      </c>
      <c r="J64" s="46" t="s">
        <v>28</v>
      </c>
      <c r="K64" s="47" t="s">
        <v>29</v>
      </c>
      <c r="L64" s="48">
        <v>20000000</v>
      </c>
      <c r="M64" s="48">
        <v>0</v>
      </c>
      <c r="N64" s="48">
        <v>20000000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15">
        <f t="shared" si="4"/>
        <v>0</v>
      </c>
    </row>
    <row r="65" spans="1:25" ht="15" customHeight="1" x14ac:dyDescent="0.25">
      <c r="A65" s="38" t="s">
        <v>25</v>
      </c>
      <c r="B65" s="38" t="s">
        <v>56</v>
      </c>
      <c r="C65" s="38" t="s">
        <v>56</v>
      </c>
      <c r="D65" s="38" t="s">
        <v>34</v>
      </c>
      <c r="E65" s="38" t="s">
        <v>61</v>
      </c>
      <c r="F65" s="38"/>
      <c r="G65" s="38"/>
      <c r="H65" s="39" t="s">
        <v>94</v>
      </c>
      <c r="I65" s="38" t="s">
        <v>27</v>
      </c>
      <c r="J65" s="40" t="s">
        <v>28</v>
      </c>
      <c r="K65" s="41" t="s">
        <v>29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15">
        <f t="shared" si="4"/>
        <v>0</v>
      </c>
    </row>
    <row r="66" spans="1:25" ht="15" customHeight="1" x14ac:dyDescent="0.25">
      <c r="A66" s="44" t="s">
        <v>25</v>
      </c>
      <c r="B66" s="44" t="s">
        <v>56</v>
      </c>
      <c r="C66" s="44" t="s">
        <v>56</v>
      </c>
      <c r="D66" s="44" t="s">
        <v>34</v>
      </c>
      <c r="E66" s="44" t="s">
        <v>61</v>
      </c>
      <c r="F66" s="44" t="s">
        <v>45</v>
      </c>
      <c r="G66" s="44"/>
      <c r="H66" s="45" t="s">
        <v>95</v>
      </c>
      <c r="I66" s="44" t="s">
        <v>27</v>
      </c>
      <c r="J66" s="46" t="s">
        <v>28</v>
      </c>
      <c r="K66" s="47" t="s">
        <v>29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15">
        <f t="shared" si="4"/>
        <v>0</v>
      </c>
    </row>
    <row r="67" spans="1:25" ht="15" customHeight="1" x14ac:dyDescent="0.25">
      <c r="A67" s="38" t="s">
        <v>25</v>
      </c>
      <c r="B67" s="38" t="s">
        <v>56</v>
      </c>
      <c r="C67" s="38" t="s">
        <v>56</v>
      </c>
      <c r="D67" s="38" t="s">
        <v>56</v>
      </c>
      <c r="E67" s="38"/>
      <c r="F67" s="38"/>
      <c r="G67" s="38"/>
      <c r="H67" s="39" t="s">
        <v>96</v>
      </c>
      <c r="I67" s="38" t="s">
        <v>27</v>
      </c>
      <c r="J67" s="40" t="s">
        <v>28</v>
      </c>
      <c r="K67" s="41" t="s">
        <v>29</v>
      </c>
      <c r="L67" s="43">
        <v>16600622955</v>
      </c>
      <c r="M67" s="43">
        <v>13107160114.99</v>
      </c>
      <c r="N67" s="43">
        <v>3493462840.0100002</v>
      </c>
      <c r="O67" s="43">
        <v>0</v>
      </c>
      <c r="P67" s="43">
        <v>10818289041.99</v>
      </c>
      <c r="Q67" s="43">
        <v>2288871073</v>
      </c>
      <c r="R67" s="43">
        <v>224846465.41999999</v>
      </c>
      <c r="S67" s="43">
        <v>10593442576.57</v>
      </c>
      <c r="T67" s="43">
        <v>217794830.41999999</v>
      </c>
      <c r="U67" s="43">
        <v>7051635</v>
      </c>
      <c r="V67" s="43">
        <v>217794830.41999999</v>
      </c>
      <c r="W67" s="43">
        <v>0</v>
      </c>
      <c r="X67" s="43">
        <v>0</v>
      </c>
      <c r="Y67" s="15">
        <f t="shared" si="4"/>
        <v>0.65167970330484504</v>
      </c>
    </row>
    <row r="68" spans="1:25" ht="15" customHeight="1" x14ac:dyDescent="0.25">
      <c r="A68" s="38" t="s">
        <v>25</v>
      </c>
      <c r="B68" s="38" t="s">
        <v>56</v>
      </c>
      <c r="C68" s="38" t="s">
        <v>56</v>
      </c>
      <c r="D68" s="38" t="s">
        <v>56</v>
      </c>
      <c r="E68" s="38" t="s">
        <v>63</v>
      </c>
      <c r="F68" s="38"/>
      <c r="G68" s="38"/>
      <c r="H68" s="39" t="s">
        <v>97</v>
      </c>
      <c r="I68" s="38" t="s">
        <v>27</v>
      </c>
      <c r="J68" s="40" t="s">
        <v>28</v>
      </c>
      <c r="K68" s="41" t="s">
        <v>29</v>
      </c>
      <c r="L68" s="43">
        <v>1302500000</v>
      </c>
      <c r="M68" s="43">
        <v>1370000</v>
      </c>
      <c r="N68" s="43">
        <v>1301130000</v>
      </c>
      <c r="O68" s="43">
        <v>0</v>
      </c>
      <c r="P68" s="43">
        <v>1370000</v>
      </c>
      <c r="Q68" s="43">
        <v>0</v>
      </c>
      <c r="R68" s="43">
        <v>1370000</v>
      </c>
      <c r="S68" s="43">
        <v>0</v>
      </c>
      <c r="T68" s="43">
        <v>1370000</v>
      </c>
      <c r="U68" s="43">
        <v>0</v>
      </c>
      <c r="V68" s="43">
        <v>1370000</v>
      </c>
      <c r="W68" s="43">
        <v>0</v>
      </c>
      <c r="X68" s="43">
        <v>0</v>
      </c>
      <c r="Y68" s="15">
        <f t="shared" si="4"/>
        <v>1.0518234165067179E-3</v>
      </c>
    </row>
    <row r="69" spans="1:25" ht="15" customHeight="1" x14ac:dyDescent="0.25">
      <c r="A69" s="44" t="s">
        <v>25</v>
      </c>
      <c r="B69" s="44" t="s">
        <v>56</v>
      </c>
      <c r="C69" s="44" t="s">
        <v>56</v>
      </c>
      <c r="D69" s="44" t="s">
        <v>56</v>
      </c>
      <c r="E69" s="44" t="s">
        <v>63</v>
      </c>
      <c r="F69" s="44" t="s">
        <v>61</v>
      </c>
      <c r="G69" s="44"/>
      <c r="H69" s="45" t="s">
        <v>98</v>
      </c>
      <c r="I69" s="44" t="s">
        <v>27</v>
      </c>
      <c r="J69" s="46" t="s">
        <v>28</v>
      </c>
      <c r="K69" s="47" t="s">
        <v>29</v>
      </c>
      <c r="L69" s="48">
        <v>1302500000</v>
      </c>
      <c r="M69" s="48">
        <v>1370000</v>
      </c>
      <c r="N69" s="48">
        <v>1301130000</v>
      </c>
      <c r="O69" s="48">
        <v>0</v>
      </c>
      <c r="P69" s="48">
        <v>1370000</v>
      </c>
      <c r="Q69" s="48">
        <v>0</v>
      </c>
      <c r="R69" s="48">
        <v>1370000</v>
      </c>
      <c r="S69" s="48">
        <v>0</v>
      </c>
      <c r="T69" s="48">
        <v>1370000</v>
      </c>
      <c r="U69" s="48">
        <v>0</v>
      </c>
      <c r="V69" s="48">
        <v>1370000</v>
      </c>
      <c r="W69" s="48">
        <v>0</v>
      </c>
      <c r="X69" s="48">
        <v>0</v>
      </c>
      <c r="Y69" s="15">
        <f t="shared" si="4"/>
        <v>1.0518234165067179E-3</v>
      </c>
    </row>
    <row r="70" spans="1:25" ht="15" customHeight="1" x14ac:dyDescent="0.25">
      <c r="A70" s="38" t="s">
        <v>25</v>
      </c>
      <c r="B70" s="38" t="s">
        <v>56</v>
      </c>
      <c r="C70" s="38" t="s">
        <v>56</v>
      </c>
      <c r="D70" s="38" t="s">
        <v>56</v>
      </c>
      <c r="E70" s="38" t="s">
        <v>43</v>
      </c>
      <c r="F70" s="38"/>
      <c r="G70" s="38"/>
      <c r="H70" s="39" t="s">
        <v>99</v>
      </c>
      <c r="I70" s="38" t="s">
        <v>27</v>
      </c>
      <c r="J70" s="40" t="s">
        <v>28</v>
      </c>
      <c r="K70" s="41" t="s">
        <v>29</v>
      </c>
      <c r="L70" s="43">
        <v>2146113000</v>
      </c>
      <c r="M70" s="43">
        <v>1945913000</v>
      </c>
      <c r="N70" s="43">
        <v>200200000</v>
      </c>
      <c r="O70" s="43">
        <v>0</v>
      </c>
      <c r="P70" s="43">
        <v>1248587711</v>
      </c>
      <c r="Q70" s="43">
        <v>697325289</v>
      </c>
      <c r="R70" s="43">
        <v>110456631</v>
      </c>
      <c r="S70" s="43">
        <v>1138131080</v>
      </c>
      <c r="T70" s="43">
        <v>110456631</v>
      </c>
      <c r="U70" s="43">
        <v>0</v>
      </c>
      <c r="V70" s="43">
        <v>110456631</v>
      </c>
      <c r="W70" s="43">
        <v>0</v>
      </c>
      <c r="X70" s="43">
        <v>0</v>
      </c>
      <c r="Y70" s="15">
        <f t="shared" si="4"/>
        <v>0.58179029296220652</v>
      </c>
    </row>
    <row r="71" spans="1:25" ht="15" customHeight="1" x14ac:dyDescent="0.25">
      <c r="A71" s="44" t="s">
        <v>25</v>
      </c>
      <c r="B71" s="44" t="s">
        <v>56</v>
      </c>
      <c r="C71" s="44" t="s">
        <v>56</v>
      </c>
      <c r="D71" s="44" t="s">
        <v>56</v>
      </c>
      <c r="E71" s="44" t="s">
        <v>43</v>
      </c>
      <c r="F71" s="44" t="s">
        <v>54</v>
      </c>
      <c r="G71" s="44"/>
      <c r="H71" s="45" t="s">
        <v>100</v>
      </c>
      <c r="I71" s="44" t="s">
        <v>27</v>
      </c>
      <c r="J71" s="46" t="s">
        <v>28</v>
      </c>
      <c r="K71" s="47" t="s">
        <v>29</v>
      </c>
      <c r="L71" s="48">
        <v>5000000</v>
      </c>
      <c r="M71" s="48">
        <v>2800000</v>
      </c>
      <c r="N71" s="48">
        <v>2200000</v>
      </c>
      <c r="O71" s="48">
        <v>0</v>
      </c>
      <c r="P71" s="48">
        <v>890000</v>
      </c>
      <c r="Q71" s="48">
        <v>1910000</v>
      </c>
      <c r="R71" s="48">
        <v>890000</v>
      </c>
      <c r="S71" s="48">
        <v>0</v>
      </c>
      <c r="T71" s="48">
        <v>890000</v>
      </c>
      <c r="U71" s="48">
        <v>0</v>
      </c>
      <c r="V71" s="48">
        <v>890000</v>
      </c>
      <c r="W71" s="48">
        <v>0</v>
      </c>
      <c r="X71" s="48">
        <v>0</v>
      </c>
      <c r="Y71" s="15">
        <f t="shared" si="4"/>
        <v>0.17799999999999999</v>
      </c>
    </row>
    <row r="72" spans="1:25" ht="15" customHeight="1" x14ac:dyDescent="0.25">
      <c r="A72" s="44" t="s">
        <v>25</v>
      </c>
      <c r="B72" s="44" t="s">
        <v>56</v>
      </c>
      <c r="C72" s="44" t="s">
        <v>56</v>
      </c>
      <c r="D72" s="44" t="s">
        <v>56</v>
      </c>
      <c r="E72" s="44" t="s">
        <v>43</v>
      </c>
      <c r="F72" s="44" t="s">
        <v>61</v>
      </c>
      <c r="G72" s="44"/>
      <c r="H72" s="45" t="s">
        <v>101</v>
      </c>
      <c r="I72" s="44" t="s">
        <v>27</v>
      </c>
      <c r="J72" s="46" t="s">
        <v>28</v>
      </c>
      <c r="K72" s="47" t="s">
        <v>29</v>
      </c>
      <c r="L72" s="48">
        <v>370000000</v>
      </c>
      <c r="M72" s="48">
        <v>242000000</v>
      </c>
      <c r="N72" s="48">
        <v>128000000</v>
      </c>
      <c r="O72" s="48">
        <v>0</v>
      </c>
      <c r="P72" s="48">
        <v>240000000</v>
      </c>
      <c r="Q72" s="48">
        <v>2000000</v>
      </c>
      <c r="R72" s="48">
        <v>0</v>
      </c>
      <c r="S72" s="48">
        <v>240000000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15">
        <f t="shared" si="4"/>
        <v>0.64864864864864868</v>
      </c>
    </row>
    <row r="73" spans="1:25" ht="15" customHeight="1" x14ac:dyDescent="0.25">
      <c r="A73" s="44" t="s">
        <v>25</v>
      </c>
      <c r="B73" s="44" t="s">
        <v>56</v>
      </c>
      <c r="C73" s="44" t="s">
        <v>56</v>
      </c>
      <c r="D73" s="44" t="s">
        <v>56</v>
      </c>
      <c r="E73" s="44" t="s">
        <v>43</v>
      </c>
      <c r="F73" s="44" t="s">
        <v>63</v>
      </c>
      <c r="G73" s="44"/>
      <c r="H73" s="45" t="s">
        <v>102</v>
      </c>
      <c r="I73" s="44" t="s">
        <v>27</v>
      </c>
      <c r="J73" s="46" t="s">
        <v>28</v>
      </c>
      <c r="K73" s="47" t="s">
        <v>29</v>
      </c>
      <c r="L73" s="48">
        <v>50000000</v>
      </c>
      <c r="M73" s="48">
        <v>0</v>
      </c>
      <c r="N73" s="48">
        <v>50000000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15">
        <f t="shared" si="4"/>
        <v>0</v>
      </c>
    </row>
    <row r="74" spans="1:25" ht="15" customHeight="1" x14ac:dyDescent="0.25">
      <c r="A74" s="44" t="s">
        <v>25</v>
      </c>
      <c r="B74" s="44" t="s">
        <v>56</v>
      </c>
      <c r="C74" s="44" t="s">
        <v>56</v>
      </c>
      <c r="D74" s="44" t="s">
        <v>56</v>
      </c>
      <c r="E74" s="44" t="s">
        <v>43</v>
      </c>
      <c r="F74" s="44" t="s">
        <v>45</v>
      </c>
      <c r="G74" s="44"/>
      <c r="H74" s="45" t="s">
        <v>103</v>
      </c>
      <c r="I74" s="44" t="s">
        <v>27</v>
      </c>
      <c r="J74" s="46" t="s">
        <v>28</v>
      </c>
      <c r="K74" s="47" t="s">
        <v>29</v>
      </c>
      <c r="L74" s="48">
        <v>25000000</v>
      </c>
      <c r="M74" s="48">
        <v>5000000</v>
      </c>
      <c r="N74" s="48">
        <v>20000000</v>
      </c>
      <c r="O74" s="48">
        <v>0</v>
      </c>
      <c r="P74" s="48">
        <v>4142678</v>
      </c>
      <c r="Q74" s="48">
        <v>857322</v>
      </c>
      <c r="R74" s="48">
        <v>2024598</v>
      </c>
      <c r="S74" s="48">
        <v>2118080</v>
      </c>
      <c r="T74" s="48">
        <v>2024598</v>
      </c>
      <c r="U74" s="48">
        <v>0</v>
      </c>
      <c r="V74" s="48">
        <v>2024598</v>
      </c>
      <c r="W74" s="48">
        <v>0</v>
      </c>
      <c r="X74" s="48">
        <v>0</v>
      </c>
      <c r="Y74" s="15">
        <f t="shared" si="4"/>
        <v>0.16570712000000001</v>
      </c>
    </row>
    <row r="75" spans="1:25" ht="15" customHeight="1" x14ac:dyDescent="0.25">
      <c r="A75" s="44" t="s">
        <v>25</v>
      </c>
      <c r="B75" s="44" t="s">
        <v>56</v>
      </c>
      <c r="C75" s="44" t="s">
        <v>56</v>
      </c>
      <c r="D75" s="44" t="s">
        <v>56</v>
      </c>
      <c r="E75" s="44" t="s">
        <v>43</v>
      </c>
      <c r="F75" s="44" t="s">
        <v>47</v>
      </c>
      <c r="G75" s="44"/>
      <c r="H75" s="45" t="s">
        <v>104</v>
      </c>
      <c r="I75" s="44" t="s">
        <v>27</v>
      </c>
      <c r="J75" s="46" t="s">
        <v>28</v>
      </c>
      <c r="K75" s="47" t="s">
        <v>29</v>
      </c>
      <c r="L75" s="48">
        <v>896113000</v>
      </c>
      <c r="M75" s="48">
        <v>896113000</v>
      </c>
      <c r="N75" s="48">
        <v>0</v>
      </c>
      <c r="O75" s="48">
        <v>0</v>
      </c>
      <c r="P75" s="48">
        <v>896113000</v>
      </c>
      <c r="Q75" s="48">
        <v>0</v>
      </c>
      <c r="R75" s="48">
        <v>100000</v>
      </c>
      <c r="S75" s="48">
        <v>896013000</v>
      </c>
      <c r="T75" s="48">
        <v>100000</v>
      </c>
      <c r="U75" s="48">
        <v>0</v>
      </c>
      <c r="V75" s="48">
        <v>100000</v>
      </c>
      <c r="W75" s="48">
        <v>0</v>
      </c>
      <c r="X75" s="48">
        <v>0</v>
      </c>
      <c r="Y75" s="15">
        <f t="shared" si="4"/>
        <v>1</v>
      </c>
    </row>
    <row r="76" spans="1:25" ht="15" customHeight="1" x14ac:dyDescent="0.25">
      <c r="A76" s="44" t="s">
        <v>25</v>
      </c>
      <c r="B76" s="44" t="s">
        <v>56</v>
      </c>
      <c r="C76" s="44" t="s">
        <v>56</v>
      </c>
      <c r="D76" s="44" t="s">
        <v>56</v>
      </c>
      <c r="E76" s="44" t="s">
        <v>43</v>
      </c>
      <c r="F76" s="44" t="s">
        <v>49</v>
      </c>
      <c r="G76" s="44"/>
      <c r="H76" s="45" t="s">
        <v>105</v>
      </c>
      <c r="I76" s="44" t="s">
        <v>27</v>
      </c>
      <c r="J76" s="46" t="s">
        <v>28</v>
      </c>
      <c r="K76" s="47" t="s">
        <v>29</v>
      </c>
      <c r="L76" s="48">
        <v>800000000</v>
      </c>
      <c r="M76" s="48">
        <v>800000000</v>
      </c>
      <c r="N76" s="48">
        <v>0</v>
      </c>
      <c r="O76" s="48">
        <v>0</v>
      </c>
      <c r="P76" s="48">
        <v>107442033</v>
      </c>
      <c r="Q76" s="48">
        <v>692557967</v>
      </c>
      <c r="R76" s="48">
        <v>107442033</v>
      </c>
      <c r="S76" s="48">
        <v>0</v>
      </c>
      <c r="T76" s="48">
        <v>107442033</v>
      </c>
      <c r="U76" s="48">
        <v>0</v>
      </c>
      <c r="V76" s="48">
        <v>107442033</v>
      </c>
      <c r="W76" s="48">
        <v>0</v>
      </c>
      <c r="X76" s="48">
        <v>0</v>
      </c>
      <c r="Y76" s="15">
        <f t="shared" si="4"/>
        <v>0.13430254124999999</v>
      </c>
    </row>
    <row r="77" spans="1:25" ht="15" customHeight="1" x14ac:dyDescent="0.25">
      <c r="A77" s="38" t="s">
        <v>25</v>
      </c>
      <c r="B77" s="38" t="s">
        <v>56</v>
      </c>
      <c r="C77" s="38" t="s">
        <v>56</v>
      </c>
      <c r="D77" s="38" t="s">
        <v>56</v>
      </c>
      <c r="E77" s="38" t="s">
        <v>45</v>
      </c>
      <c r="F77" s="38"/>
      <c r="G77" s="38"/>
      <c r="H77" s="39" t="s">
        <v>106</v>
      </c>
      <c r="I77" s="38" t="s">
        <v>27</v>
      </c>
      <c r="J77" s="40" t="s">
        <v>28</v>
      </c>
      <c r="K77" s="41" t="s">
        <v>29</v>
      </c>
      <c r="L77" s="43">
        <v>3243278332</v>
      </c>
      <c r="M77" s="43">
        <v>2202456465.0999999</v>
      </c>
      <c r="N77" s="43">
        <v>1040821866.9</v>
      </c>
      <c r="O77" s="43">
        <v>0</v>
      </c>
      <c r="P77" s="43">
        <v>1998136465.0999999</v>
      </c>
      <c r="Q77" s="43">
        <v>204320000</v>
      </c>
      <c r="R77" s="43">
        <v>64537070.420000002</v>
      </c>
      <c r="S77" s="43">
        <v>1933599394.6800001</v>
      </c>
      <c r="T77" s="43">
        <v>57485435.420000002</v>
      </c>
      <c r="U77" s="43">
        <v>7051635</v>
      </c>
      <c r="V77" s="43">
        <v>57485435.420000002</v>
      </c>
      <c r="W77" s="43">
        <v>0</v>
      </c>
      <c r="X77" s="43">
        <v>0</v>
      </c>
      <c r="Y77" s="15">
        <f t="shared" si="4"/>
        <v>0.61608541129056571</v>
      </c>
    </row>
    <row r="78" spans="1:25" ht="15" customHeight="1" x14ac:dyDescent="0.25">
      <c r="A78" s="44" t="s">
        <v>25</v>
      </c>
      <c r="B78" s="44" t="s">
        <v>56</v>
      </c>
      <c r="C78" s="44" t="s">
        <v>56</v>
      </c>
      <c r="D78" s="44" t="s">
        <v>56</v>
      </c>
      <c r="E78" s="44" t="s">
        <v>45</v>
      </c>
      <c r="F78" s="44" t="s">
        <v>38</v>
      </c>
      <c r="G78" s="44"/>
      <c r="H78" s="45" t="s">
        <v>107</v>
      </c>
      <c r="I78" s="44" t="s">
        <v>27</v>
      </c>
      <c r="J78" s="46" t="s">
        <v>28</v>
      </c>
      <c r="K78" s="47" t="s">
        <v>29</v>
      </c>
      <c r="L78" s="48">
        <v>1266336249</v>
      </c>
      <c r="M78" s="48">
        <v>1266336249</v>
      </c>
      <c r="N78" s="48">
        <v>0</v>
      </c>
      <c r="O78" s="48">
        <v>0</v>
      </c>
      <c r="P78" s="48">
        <v>1066336249</v>
      </c>
      <c r="Q78" s="48">
        <v>200000000</v>
      </c>
      <c r="R78" s="48">
        <v>0</v>
      </c>
      <c r="S78" s="48">
        <v>1066336249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15">
        <f t="shared" si="4"/>
        <v>0.84206406461322103</v>
      </c>
    </row>
    <row r="79" spans="1:25" ht="15" customHeight="1" x14ac:dyDescent="0.25">
      <c r="A79" s="44" t="s">
        <v>25</v>
      </c>
      <c r="B79" s="44" t="s">
        <v>56</v>
      </c>
      <c r="C79" s="44" t="s">
        <v>56</v>
      </c>
      <c r="D79" s="44" t="s">
        <v>56</v>
      </c>
      <c r="E79" s="44" t="s">
        <v>45</v>
      </c>
      <c r="F79" s="44" t="s">
        <v>41</v>
      </c>
      <c r="G79" s="44"/>
      <c r="H79" s="45" t="s">
        <v>108</v>
      </c>
      <c r="I79" s="44" t="s">
        <v>27</v>
      </c>
      <c r="J79" s="46" t="s">
        <v>28</v>
      </c>
      <c r="K79" s="47" t="s">
        <v>29</v>
      </c>
      <c r="L79" s="48">
        <v>1378734355</v>
      </c>
      <c r="M79" s="48">
        <v>890629134.10000002</v>
      </c>
      <c r="N79" s="48">
        <v>488105220.89999998</v>
      </c>
      <c r="O79" s="48">
        <v>0</v>
      </c>
      <c r="P79" s="48">
        <v>886309134.10000002</v>
      </c>
      <c r="Q79" s="48">
        <v>4320000</v>
      </c>
      <c r="R79" s="48">
        <v>64537070.420000002</v>
      </c>
      <c r="S79" s="48">
        <v>821772063.67999995</v>
      </c>
      <c r="T79" s="48">
        <v>57485435.420000002</v>
      </c>
      <c r="U79" s="48">
        <v>7051635</v>
      </c>
      <c r="V79" s="48">
        <v>57485435.420000002</v>
      </c>
      <c r="W79" s="48">
        <v>0</v>
      </c>
      <c r="X79" s="48">
        <v>0</v>
      </c>
      <c r="Y79" s="15">
        <f t="shared" ref="Y79:Y142" si="5">+IFERROR(P79/L79,0)</f>
        <v>0.64284256853815758</v>
      </c>
    </row>
    <row r="80" spans="1:25" ht="15" customHeight="1" x14ac:dyDescent="0.25">
      <c r="A80" s="44" t="s">
        <v>25</v>
      </c>
      <c r="B80" s="44" t="s">
        <v>56</v>
      </c>
      <c r="C80" s="44" t="s">
        <v>56</v>
      </c>
      <c r="D80" s="44" t="s">
        <v>56</v>
      </c>
      <c r="E80" s="44" t="s">
        <v>45</v>
      </c>
      <c r="F80" s="44" t="s">
        <v>54</v>
      </c>
      <c r="G80" s="44"/>
      <c r="H80" s="45" t="s">
        <v>109</v>
      </c>
      <c r="I80" s="44" t="s">
        <v>27</v>
      </c>
      <c r="J80" s="46" t="s">
        <v>28</v>
      </c>
      <c r="K80" s="47" t="s">
        <v>29</v>
      </c>
      <c r="L80" s="48">
        <v>598207728</v>
      </c>
      <c r="M80" s="48">
        <v>45491082</v>
      </c>
      <c r="N80" s="48">
        <v>552716646</v>
      </c>
      <c r="O80" s="48">
        <v>0</v>
      </c>
      <c r="P80" s="48">
        <v>45491082</v>
      </c>
      <c r="Q80" s="48">
        <v>0</v>
      </c>
      <c r="R80" s="48">
        <v>0</v>
      </c>
      <c r="S80" s="48">
        <v>45491082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15">
        <f t="shared" si="5"/>
        <v>7.6045627414562583E-2</v>
      </c>
    </row>
    <row r="81" spans="1:25" ht="15" customHeight="1" x14ac:dyDescent="0.25">
      <c r="A81" s="38" t="s">
        <v>25</v>
      </c>
      <c r="B81" s="38" t="s">
        <v>56</v>
      </c>
      <c r="C81" s="38" t="s">
        <v>56</v>
      </c>
      <c r="D81" s="38" t="s">
        <v>56</v>
      </c>
      <c r="E81" s="38" t="s">
        <v>47</v>
      </c>
      <c r="F81" s="38"/>
      <c r="G81" s="38"/>
      <c r="H81" s="39" t="s">
        <v>110</v>
      </c>
      <c r="I81" s="38" t="s">
        <v>27</v>
      </c>
      <c r="J81" s="40" t="s">
        <v>28</v>
      </c>
      <c r="K81" s="41" t="s">
        <v>29</v>
      </c>
      <c r="L81" s="43">
        <v>8887191440</v>
      </c>
      <c r="M81" s="43">
        <v>8714240649.8899994</v>
      </c>
      <c r="N81" s="43">
        <v>172950790.11000001</v>
      </c>
      <c r="O81" s="43">
        <v>0</v>
      </c>
      <c r="P81" s="43">
        <v>7544669224.8900003</v>
      </c>
      <c r="Q81" s="43">
        <v>1169571425</v>
      </c>
      <c r="R81" s="43">
        <v>35261025</v>
      </c>
      <c r="S81" s="43">
        <v>7509408199.8900003</v>
      </c>
      <c r="T81" s="43">
        <v>35261025</v>
      </c>
      <c r="U81" s="43">
        <v>0</v>
      </c>
      <c r="V81" s="43">
        <v>35261025</v>
      </c>
      <c r="W81" s="43">
        <v>0</v>
      </c>
      <c r="X81" s="43">
        <v>0</v>
      </c>
      <c r="Y81" s="15">
        <f t="shared" si="5"/>
        <v>0.84893740343349688</v>
      </c>
    </row>
    <row r="82" spans="1:25" ht="15" customHeight="1" x14ac:dyDescent="0.25">
      <c r="A82" s="44" t="s">
        <v>25</v>
      </c>
      <c r="B82" s="44" t="s">
        <v>56</v>
      </c>
      <c r="C82" s="44" t="s">
        <v>56</v>
      </c>
      <c r="D82" s="44" t="s">
        <v>56</v>
      </c>
      <c r="E82" s="44" t="s">
        <v>47</v>
      </c>
      <c r="F82" s="44" t="s">
        <v>41</v>
      </c>
      <c r="G82" s="44"/>
      <c r="H82" s="45" t="s">
        <v>111</v>
      </c>
      <c r="I82" s="44" t="s">
        <v>27</v>
      </c>
      <c r="J82" s="46" t="s">
        <v>28</v>
      </c>
      <c r="K82" s="47" t="s">
        <v>29</v>
      </c>
      <c r="L82" s="48">
        <v>379201000</v>
      </c>
      <c r="M82" s="48">
        <v>379200000</v>
      </c>
      <c r="N82" s="48">
        <v>1000</v>
      </c>
      <c r="O82" s="48">
        <v>0</v>
      </c>
      <c r="P82" s="48">
        <v>90200000</v>
      </c>
      <c r="Q82" s="48">
        <v>289000000</v>
      </c>
      <c r="R82" s="48">
        <v>200000</v>
      </c>
      <c r="S82" s="48">
        <v>90000000</v>
      </c>
      <c r="T82" s="48">
        <v>200000</v>
      </c>
      <c r="U82" s="48">
        <v>0</v>
      </c>
      <c r="V82" s="48">
        <v>200000</v>
      </c>
      <c r="W82" s="48">
        <v>0</v>
      </c>
      <c r="X82" s="48">
        <v>0</v>
      </c>
      <c r="Y82" s="15">
        <f t="shared" si="5"/>
        <v>0.23786857102170089</v>
      </c>
    </row>
    <row r="83" spans="1:25" ht="15" customHeight="1" x14ac:dyDescent="0.25">
      <c r="A83" s="44" t="s">
        <v>25</v>
      </c>
      <c r="B83" s="44" t="s">
        <v>56</v>
      </c>
      <c r="C83" s="44" t="s">
        <v>56</v>
      </c>
      <c r="D83" s="44" t="s">
        <v>56</v>
      </c>
      <c r="E83" s="44" t="s">
        <v>47</v>
      </c>
      <c r="F83" s="44" t="s">
        <v>54</v>
      </c>
      <c r="G83" s="44"/>
      <c r="H83" s="45" t="s">
        <v>112</v>
      </c>
      <c r="I83" s="44" t="s">
        <v>27</v>
      </c>
      <c r="J83" s="46" t="s">
        <v>28</v>
      </c>
      <c r="K83" s="47" t="s">
        <v>29</v>
      </c>
      <c r="L83" s="48">
        <v>746640000</v>
      </c>
      <c r="M83" s="48">
        <v>741635000</v>
      </c>
      <c r="N83" s="48">
        <v>5005000</v>
      </c>
      <c r="O83" s="48">
        <v>0</v>
      </c>
      <c r="P83" s="48">
        <v>478400000</v>
      </c>
      <c r="Q83" s="48">
        <v>263235000</v>
      </c>
      <c r="R83" s="48">
        <v>400000</v>
      </c>
      <c r="S83" s="48">
        <v>478000000</v>
      </c>
      <c r="T83" s="48">
        <v>400000</v>
      </c>
      <c r="U83" s="48">
        <v>0</v>
      </c>
      <c r="V83" s="48">
        <v>400000</v>
      </c>
      <c r="W83" s="48">
        <v>0</v>
      </c>
      <c r="X83" s="48">
        <v>0</v>
      </c>
      <c r="Y83" s="15">
        <f t="shared" si="5"/>
        <v>0.64073716918461376</v>
      </c>
    </row>
    <row r="84" spans="1:25" ht="15" customHeight="1" x14ac:dyDescent="0.25">
      <c r="A84" s="44" t="s">
        <v>25</v>
      </c>
      <c r="B84" s="44" t="s">
        <v>56</v>
      </c>
      <c r="C84" s="44" t="s">
        <v>56</v>
      </c>
      <c r="D84" s="44" t="s">
        <v>56</v>
      </c>
      <c r="E84" s="44" t="s">
        <v>47</v>
      </c>
      <c r="F84" s="44" t="s">
        <v>61</v>
      </c>
      <c r="G84" s="44"/>
      <c r="H84" s="45" t="s">
        <v>113</v>
      </c>
      <c r="I84" s="44" t="s">
        <v>27</v>
      </c>
      <c r="J84" s="46" t="s">
        <v>28</v>
      </c>
      <c r="K84" s="47" t="s">
        <v>29</v>
      </c>
      <c r="L84" s="48">
        <v>2171991728</v>
      </c>
      <c r="M84" s="48">
        <v>2171988488</v>
      </c>
      <c r="N84" s="48">
        <v>3240</v>
      </c>
      <c r="O84" s="48">
        <v>0</v>
      </c>
      <c r="P84" s="48">
        <v>1782699513</v>
      </c>
      <c r="Q84" s="48">
        <v>389288975</v>
      </c>
      <c r="R84" s="48">
        <v>30711025</v>
      </c>
      <c r="S84" s="48">
        <v>1751988488</v>
      </c>
      <c r="T84" s="48">
        <v>30711025</v>
      </c>
      <c r="U84" s="48">
        <v>0</v>
      </c>
      <c r="V84" s="48">
        <v>30711025</v>
      </c>
      <c r="W84" s="48">
        <v>0</v>
      </c>
      <c r="X84" s="48">
        <v>0</v>
      </c>
      <c r="Y84" s="15">
        <f t="shared" si="5"/>
        <v>0.82076717421089551</v>
      </c>
    </row>
    <row r="85" spans="1:25" ht="15" customHeight="1" x14ac:dyDescent="0.25">
      <c r="A85" s="44" t="s">
        <v>25</v>
      </c>
      <c r="B85" s="44" t="s">
        <v>56</v>
      </c>
      <c r="C85" s="44" t="s">
        <v>56</v>
      </c>
      <c r="D85" s="44" t="s">
        <v>56</v>
      </c>
      <c r="E85" s="44" t="s">
        <v>47</v>
      </c>
      <c r="F85" s="44" t="s">
        <v>63</v>
      </c>
      <c r="G85" s="44"/>
      <c r="H85" s="45" t="s">
        <v>114</v>
      </c>
      <c r="I85" s="44" t="s">
        <v>27</v>
      </c>
      <c r="J85" s="46" t="s">
        <v>28</v>
      </c>
      <c r="K85" s="47" t="s">
        <v>29</v>
      </c>
      <c r="L85" s="48">
        <v>5237940612</v>
      </c>
      <c r="M85" s="48">
        <v>5189669711.8900003</v>
      </c>
      <c r="N85" s="48">
        <v>48270900.109999999</v>
      </c>
      <c r="O85" s="48">
        <v>0</v>
      </c>
      <c r="P85" s="48">
        <v>5189669711.8900003</v>
      </c>
      <c r="Q85" s="48">
        <v>0</v>
      </c>
      <c r="R85" s="48">
        <v>250000</v>
      </c>
      <c r="S85" s="48">
        <v>5189419711.8900003</v>
      </c>
      <c r="T85" s="48">
        <v>250000</v>
      </c>
      <c r="U85" s="48">
        <v>0</v>
      </c>
      <c r="V85" s="48">
        <v>250000</v>
      </c>
      <c r="W85" s="48">
        <v>0</v>
      </c>
      <c r="X85" s="48">
        <v>0</v>
      </c>
      <c r="Y85" s="15">
        <f t="shared" si="5"/>
        <v>0.99078437430172228</v>
      </c>
    </row>
    <row r="86" spans="1:25" ht="15" customHeight="1" x14ac:dyDescent="0.25">
      <c r="A86" s="44" t="s">
        <v>25</v>
      </c>
      <c r="B86" s="44" t="s">
        <v>56</v>
      </c>
      <c r="C86" s="44" t="s">
        <v>56</v>
      </c>
      <c r="D86" s="44" t="s">
        <v>56</v>
      </c>
      <c r="E86" s="44" t="s">
        <v>47</v>
      </c>
      <c r="F86" s="44" t="s">
        <v>43</v>
      </c>
      <c r="G86" s="44"/>
      <c r="H86" s="45" t="s">
        <v>115</v>
      </c>
      <c r="I86" s="44" t="s">
        <v>27</v>
      </c>
      <c r="J86" s="46" t="s">
        <v>28</v>
      </c>
      <c r="K86" s="47" t="s">
        <v>29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15">
        <f t="shared" si="5"/>
        <v>0</v>
      </c>
    </row>
    <row r="87" spans="1:25" ht="15" customHeight="1" x14ac:dyDescent="0.25">
      <c r="A87" s="44" t="s">
        <v>25</v>
      </c>
      <c r="B87" s="44" t="s">
        <v>56</v>
      </c>
      <c r="C87" s="44" t="s">
        <v>56</v>
      </c>
      <c r="D87" s="44" t="s">
        <v>56</v>
      </c>
      <c r="E87" s="44" t="s">
        <v>47</v>
      </c>
      <c r="F87" s="44" t="s">
        <v>45</v>
      </c>
      <c r="G87" s="44"/>
      <c r="H87" s="45" t="s">
        <v>116</v>
      </c>
      <c r="I87" s="44" t="s">
        <v>27</v>
      </c>
      <c r="J87" s="46" t="s">
        <v>28</v>
      </c>
      <c r="K87" s="47" t="s">
        <v>29</v>
      </c>
      <c r="L87" s="48">
        <v>351418100</v>
      </c>
      <c r="M87" s="48">
        <v>231747450</v>
      </c>
      <c r="N87" s="48">
        <v>119670650</v>
      </c>
      <c r="O87" s="48">
        <v>0</v>
      </c>
      <c r="P87" s="48">
        <v>3700000</v>
      </c>
      <c r="Q87" s="48">
        <v>228047450</v>
      </c>
      <c r="R87" s="48">
        <v>3700000</v>
      </c>
      <c r="S87" s="48">
        <v>0</v>
      </c>
      <c r="T87" s="48">
        <v>3700000</v>
      </c>
      <c r="U87" s="48">
        <v>0</v>
      </c>
      <c r="V87" s="48">
        <v>3700000</v>
      </c>
      <c r="W87" s="48">
        <v>0</v>
      </c>
      <c r="X87" s="48">
        <v>0</v>
      </c>
      <c r="Y87" s="15">
        <f t="shared" si="5"/>
        <v>1.0528769007629373E-2</v>
      </c>
    </row>
    <row r="88" spans="1:25" ht="15" customHeight="1" x14ac:dyDescent="0.25">
      <c r="A88" s="38" t="s">
        <v>25</v>
      </c>
      <c r="B88" s="38" t="s">
        <v>56</v>
      </c>
      <c r="C88" s="38" t="s">
        <v>56</v>
      </c>
      <c r="D88" s="38" t="s">
        <v>56</v>
      </c>
      <c r="E88" s="38" t="s">
        <v>49</v>
      </c>
      <c r="F88" s="38"/>
      <c r="G88" s="38"/>
      <c r="H88" s="39" t="s">
        <v>117</v>
      </c>
      <c r="I88" s="38" t="s">
        <v>27</v>
      </c>
      <c r="J88" s="40" t="s">
        <v>28</v>
      </c>
      <c r="K88" s="41" t="s">
        <v>29</v>
      </c>
      <c r="L88" s="43">
        <v>621540183</v>
      </c>
      <c r="M88" s="43">
        <v>167180000</v>
      </c>
      <c r="N88" s="43">
        <v>454360183</v>
      </c>
      <c r="O88" s="43">
        <v>0</v>
      </c>
      <c r="P88" s="43">
        <v>7724035</v>
      </c>
      <c r="Q88" s="43">
        <v>159455965</v>
      </c>
      <c r="R88" s="43">
        <v>7724035</v>
      </c>
      <c r="S88" s="43">
        <v>0</v>
      </c>
      <c r="T88" s="43">
        <v>7724035</v>
      </c>
      <c r="U88" s="43">
        <v>0</v>
      </c>
      <c r="V88" s="43">
        <v>7724035</v>
      </c>
      <c r="W88" s="43">
        <v>0</v>
      </c>
      <c r="X88" s="43">
        <v>0</v>
      </c>
      <c r="Y88" s="15">
        <f t="shared" si="5"/>
        <v>1.2427249615170898E-2</v>
      </c>
    </row>
    <row r="89" spans="1:25" ht="15" customHeight="1" x14ac:dyDescent="0.25">
      <c r="A89" s="44" t="s">
        <v>25</v>
      </c>
      <c r="B89" s="44" t="s">
        <v>56</v>
      </c>
      <c r="C89" s="44" t="s">
        <v>56</v>
      </c>
      <c r="D89" s="44" t="s">
        <v>56</v>
      </c>
      <c r="E89" s="44" t="s">
        <v>49</v>
      </c>
      <c r="F89" s="44" t="s">
        <v>54</v>
      </c>
      <c r="G89" s="44"/>
      <c r="H89" s="45" t="s">
        <v>118</v>
      </c>
      <c r="I89" s="44" t="s">
        <v>27</v>
      </c>
      <c r="J89" s="46" t="s">
        <v>28</v>
      </c>
      <c r="K89" s="47" t="s">
        <v>29</v>
      </c>
      <c r="L89" s="48">
        <v>150000000</v>
      </c>
      <c r="M89" s="48">
        <v>0</v>
      </c>
      <c r="N89" s="48">
        <v>150000000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15">
        <f t="shared" si="5"/>
        <v>0</v>
      </c>
    </row>
    <row r="90" spans="1:25" ht="15" customHeight="1" x14ac:dyDescent="0.25">
      <c r="A90" s="44" t="s">
        <v>25</v>
      </c>
      <c r="B90" s="44" t="s">
        <v>56</v>
      </c>
      <c r="C90" s="44" t="s">
        <v>56</v>
      </c>
      <c r="D90" s="44" t="s">
        <v>56</v>
      </c>
      <c r="E90" s="44" t="s">
        <v>49</v>
      </c>
      <c r="F90" s="44" t="s">
        <v>61</v>
      </c>
      <c r="G90" s="44"/>
      <c r="H90" s="45" t="s">
        <v>119</v>
      </c>
      <c r="I90" s="44" t="s">
        <v>27</v>
      </c>
      <c r="J90" s="46" t="s">
        <v>28</v>
      </c>
      <c r="K90" s="47" t="s">
        <v>29</v>
      </c>
      <c r="L90" s="48">
        <v>166000000</v>
      </c>
      <c r="M90" s="48">
        <v>166000000</v>
      </c>
      <c r="N90" s="48">
        <v>0</v>
      </c>
      <c r="O90" s="48">
        <v>0</v>
      </c>
      <c r="P90" s="48">
        <v>6544035</v>
      </c>
      <c r="Q90" s="48">
        <v>159455965</v>
      </c>
      <c r="R90" s="48">
        <v>6544035</v>
      </c>
      <c r="S90" s="48">
        <v>0</v>
      </c>
      <c r="T90" s="48">
        <v>6544035</v>
      </c>
      <c r="U90" s="48">
        <v>0</v>
      </c>
      <c r="V90" s="48">
        <v>6544035</v>
      </c>
      <c r="W90" s="48">
        <v>0</v>
      </c>
      <c r="X90" s="48">
        <v>0</v>
      </c>
      <c r="Y90" s="15">
        <f t="shared" si="5"/>
        <v>3.9421897590361445E-2</v>
      </c>
    </row>
    <row r="91" spans="1:25" ht="15" customHeight="1" x14ac:dyDescent="0.25">
      <c r="A91" s="44" t="s">
        <v>25</v>
      </c>
      <c r="B91" s="44" t="s">
        <v>56</v>
      </c>
      <c r="C91" s="44" t="s">
        <v>56</v>
      </c>
      <c r="D91" s="44" t="s">
        <v>56</v>
      </c>
      <c r="E91" s="44" t="s">
        <v>49</v>
      </c>
      <c r="F91" s="44" t="s">
        <v>43</v>
      </c>
      <c r="G91" s="44"/>
      <c r="H91" s="45" t="s">
        <v>120</v>
      </c>
      <c r="I91" s="44" t="s">
        <v>27</v>
      </c>
      <c r="J91" s="46" t="s">
        <v>28</v>
      </c>
      <c r="K91" s="47" t="s">
        <v>29</v>
      </c>
      <c r="L91" s="48">
        <v>170000000</v>
      </c>
      <c r="M91" s="48">
        <v>0</v>
      </c>
      <c r="N91" s="48">
        <v>170000000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15">
        <f t="shared" si="5"/>
        <v>0</v>
      </c>
    </row>
    <row r="92" spans="1:25" ht="15" customHeight="1" x14ac:dyDescent="0.25">
      <c r="A92" s="44" t="s">
        <v>25</v>
      </c>
      <c r="B92" s="44" t="s">
        <v>56</v>
      </c>
      <c r="C92" s="44" t="s">
        <v>56</v>
      </c>
      <c r="D92" s="44" t="s">
        <v>56</v>
      </c>
      <c r="E92" s="44" t="s">
        <v>49</v>
      </c>
      <c r="F92" s="44" t="s">
        <v>45</v>
      </c>
      <c r="G92" s="44"/>
      <c r="H92" s="45" t="s">
        <v>121</v>
      </c>
      <c r="I92" s="44" t="s">
        <v>27</v>
      </c>
      <c r="J92" s="46" t="s">
        <v>28</v>
      </c>
      <c r="K92" s="47" t="s">
        <v>29</v>
      </c>
      <c r="L92" s="48">
        <v>135540183</v>
      </c>
      <c r="M92" s="48">
        <v>1180000</v>
      </c>
      <c r="N92" s="48">
        <v>134360183</v>
      </c>
      <c r="O92" s="48">
        <v>0</v>
      </c>
      <c r="P92" s="48">
        <v>1180000</v>
      </c>
      <c r="Q92" s="48">
        <v>0</v>
      </c>
      <c r="R92" s="48">
        <v>1180000</v>
      </c>
      <c r="S92" s="48">
        <v>0</v>
      </c>
      <c r="T92" s="48">
        <v>1180000</v>
      </c>
      <c r="U92" s="48">
        <v>0</v>
      </c>
      <c r="V92" s="48">
        <v>1180000</v>
      </c>
      <c r="W92" s="48">
        <v>0</v>
      </c>
      <c r="X92" s="48">
        <v>0</v>
      </c>
      <c r="Y92" s="15">
        <f t="shared" si="5"/>
        <v>8.7059053181299008E-3</v>
      </c>
    </row>
    <row r="93" spans="1:25" ht="15" customHeight="1" x14ac:dyDescent="0.25">
      <c r="A93" s="44" t="s">
        <v>25</v>
      </c>
      <c r="B93" s="44" t="s">
        <v>56</v>
      </c>
      <c r="C93" s="44" t="s">
        <v>56</v>
      </c>
      <c r="D93" s="44" t="s">
        <v>56</v>
      </c>
      <c r="E93" s="44" t="s">
        <v>51</v>
      </c>
      <c r="F93" s="44"/>
      <c r="G93" s="44"/>
      <c r="H93" s="45" t="s">
        <v>122</v>
      </c>
      <c r="I93" s="44" t="s">
        <v>27</v>
      </c>
      <c r="J93" s="46" t="s">
        <v>28</v>
      </c>
      <c r="K93" s="47" t="s">
        <v>29</v>
      </c>
      <c r="L93" s="48">
        <v>400000000</v>
      </c>
      <c r="M93" s="48">
        <v>76000000</v>
      </c>
      <c r="N93" s="48">
        <v>324000000</v>
      </c>
      <c r="O93" s="48">
        <v>0</v>
      </c>
      <c r="P93" s="48">
        <v>17801606</v>
      </c>
      <c r="Q93" s="48">
        <v>58198394</v>
      </c>
      <c r="R93" s="48">
        <v>5497704</v>
      </c>
      <c r="S93" s="48">
        <v>12303902</v>
      </c>
      <c r="T93" s="48">
        <v>5497704</v>
      </c>
      <c r="U93" s="48">
        <v>0</v>
      </c>
      <c r="V93" s="48">
        <v>5497704</v>
      </c>
      <c r="W93" s="48">
        <v>0</v>
      </c>
      <c r="X93" s="48">
        <v>0</v>
      </c>
      <c r="Y93" s="15">
        <f t="shared" si="5"/>
        <v>4.4504015000000001E-2</v>
      </c>
    </row>
    <row r="94" spans="1:25" ht="15" customHeight="1" x14ac:dyDescent="0.25">
      <c r="A94" s="38" t="s">
        <v>25</v>
      </c>
      <c r="B94" s="38" t="s">
        <v>69</v>
      </c>
      <c r="C94" s="38"/>
      <c r="D94" s="38"/>
      <c r="E94" s="38"/>
      <c r="F94" s="38"/>
      <c r="G94" s="38"/>
      <c r="H94" s="39" t="s">
        <v>123</v>
      </c>
      <c r="I94" s="38" t="s">
        <v>27</v>
      </c>
      <c r="J94" s="40" t="s">
        <v>28</v>
      </c>
      <c r="K94" s="41" t="s">
        <v>29</v>
      </c>
      <c r="L94" s="43">
        <v>212968000000</v>
      </c>
      <c r="M94" s="43">
        <v>205844986184</v>
      </c>
      <c r="N94" s="43">
        <v>7123013816</v>
      </c>
      <c r="O94" s="43">
        <v>0</v>
      </c>
      <c r="P94" s="43">
        <v>201104749676</v>
      </c>
      <c r="Q94" s="43">
        <v>4740236508</v>
      </c>
      <c r="R94" s="43">
        <v>93142602</v>
      </c>
      <c r="S94" s="43">
        <v>201011607074</v>
      </c>
      <c r="T94" s="43">
        <v>87973235</v>
      </c>
      <c r="U94" s="43">
        <v>5169367</v>
      </c>
      <c r="V94" s="43">
        <v>87760088</v>
      </c>
      <c r="W94" s="43">
        <v>213147</v>
      </c>
      <c r="X94" s="43">
        <v>0</v>
      </c>
      <c r="Y94" s="15">
        <f t="shared" si="5"/>
        <v>0.94429562035610981</v>
      </c>
    </row>
    <row r="95" spans="1:25" ht="15" customHeight="1" x14ac:dyDescent="0.25">
      <c r="A95" s="38" t="s">
        <v>25</v>
      </c>
      <c r="B95" s="38" t="s">
        <v>69</v>
      </c>
      <c r="C95" s="38"/>
      <c r="D95" s="38"/>
      <c r="E95" s="38"/>
      <c r="F95" s="38"/>
      <c r="G95" s="38"/>
      <c r="H95" s="39" t="s">
        <v>123</v>
      </c>
      <c r="I95" s="38" t="s">
        <v>27</v>
      </c>
      <c r="J95" s="40" t="s">
        <v>32</v>
      </c>
      <c r="K95" s="41" t="s">
        <v>33</v>
      </c>
      <c r="L95" s="43">
        <v>107765000000</v>
      </c>
      <c r="M95" s="43">
        <v>4528748418</v>
      </c>
      <c r="N95" s="43">
        <v>103236251582</v>
      </c>
      <c r="O95" s="43">
        <v>0</v>
      </c>
      <c r="P95" s="43">
        <v>3520000000</v>
      </c>
      <c r="Q95" s="43">
        <v>1008748418</v>
      </c>
      <c r="R95" s="43">
        <v>0</v>
      </c>
      <c r="S95" s="43">
        <v>3520000000</v>
      </c>
      <c r="T95" s="43">
        <v>0</v>
      </c>
      <c r="U95" s="43">
        <v>0</v>
      </c>
      <c r="V95" s="43">
        <v>0</v>
      </c>
      <c r="W95" s="43">
        <v>0</v>
      </c>
      <c r="X95" s="43">
        <v>0</v>
      </c>
      <c r="Y95" s="15">
        <f t="shared" si="5"/>
        <v>3.2663666310954388E-2</v>
      </c>
    </row>
    <row r="96" spans="1:25" ht="15" customHeight="1" x14ac:dyDescent="0.25">
      <c r="A96" s="38" t="s">
        <v>25</v>
      </c>
      <c r="B96" s="38" t="s">
        <v>69</v>
      </c>
      <c r="C96" s="38" t="s">
        <v>69</v>
      </c>
      <c r="D96" s="38"/>
      <c r="E96" s="38"/>
      <c r="F96" s="38"/>
      <c r="G96" s="38"/>
      <c r="H96" s="39" t="s">
        <v>124</v>
      </c>
      <c r="I96" s="38" t="s">
        <v>27</v>
      </c>
      <c r="J96" s="40" t="s">
        <v>28</v>
      </c>
      <c r="K96" s="41" t="s">
        <v>29</v>
      </c>
      <c r="L96" s="43">
        <v>211457000000</v>
      </c>
      <c r="M96" s="43">
        <v>204333986184</v>
      </c>
      <c r="N96" s="43">
        <v>7123013816</v>
      </c>
      <c r="O96" s="43">
        <v>0</v>
      </c>
      <c r="P96" s="43">
        <v>201017918717</v>
      </c>
      <c r="Q96" s="43">
        <v>3316067467</v>
      </c>
      <c r="R96" s="43">
        <v>6311643</v>
      </c>
      <c r="S96" s="43">
        <v>201011607074</v>
      </c>
      <c r="T96" s="43">
        <v>1142276</v>
      </c>
      <c r="U96" s="43">
        <v>5169367</v>
      </c>
      <c r="V96" s="43">
        <v>929129</v>
      </c>
      <c r="W96" s="43">
        <v>213147</v>
      </c>
      <c r="X96" s="43">
        <v>0</v>
      </c>
      <c r="Y96" s="15">
        <f t="shared" si="5"/>
        <v>0.95063260481800083</v>
      </c>
    </row>
    <row r="97" spans="1:25" ht="15" customHeight="1" x14ac:dyDescent="0.25">
      <c r="A97" s="38" t="s">
        <v>25</v>
      </c>
      <c r="B97" s="38" t="s">
        <v>69</v>
      </c>
      <c r="C97" s="38" t="s">
        <v>69</v>
      </c>
      <c r="D97" s="38"/>
      <c r="E97" s="38"/>
      <c r="F97" s="38"/>
      <c r="G97" s="38"/>
      <c r="H97" s="39" t="s">
        <v>124</v>
      </c>
      <c r="I97" s="38" t="s">
        <v>27</v>
      </c>
      <c r="J97" s="40" t="s">
        <v>32</v>
      </c>
      <c r="K97" s="41" t="s">
        <v>33</v>
      </c>
      <c r="L97" s="43">
        <v>107765000000</v>
      </c>
      <c r="M97" s="43">
        <v>4528748418</v>
      </c>
      <c r="N97" s="43">
        <v>103236251582</v>
      </c>
      <c r="O97" s="43">
        <v>0</v>
      </c>
      <c r="P97" s="43">
        <v>3520000000</v>
      </c>
      <c r="Q97" s="43">
        <v>1008748418</v>
      </c>
      <c r="R97" s="43">
        <v>0</v>
      </c>
      <c r="S97" s="43">
        <v>3520000000</v>
      </c>
      <c r="T97" s="43">
        <v>0</v>
      </c>
      <c r="U97" s="43">
        <v>0</v>
      </c>
      <c r="V97" s="43">
        <v>0</v>
      </c>
      <c r="W97" s="43">
        <v>0</v>
      </c>
      <c r="X97" s="43">
        <v>0</v>
      </c>
      <c r="Y97" s="15">
        <f t="shared" si="5"/>
        <v>3.2663666310954388E-2</v>
      </c>
    </row>
    <row r="98" spans="1:25" ht="15" customHeight="1" x14ac:dyDescent="0.25">
      <c r="A98" s="38" t="s">
        <v>25</v>
      </c>
      <c r="B98" s="38" t="s">
        <v>69</v>
      </c>
      <c r="C98" s="38" t="s">
        <v>69</v>
      </c>
      <c r="D98" s="38" t="s">
        <v>34</v>
      </c>
      <c r="E98" s="38"/>
      <c r="F98" s="38"/>
      <c r="G98" s="38"/>
      <c r="H98" s="39" t="s">
        <v>125</v>
      </c>
      <c r="I98" s="38" t="s">
        <v>27</v>
      </c>
      <c r="J98" s="40" t="s">
        <v>28</v>
      </c>
      <c r="K98" s="41" t="s">
        <v>29</v>
      </c>
      <c r="L98" s="43">
        <v>211457000000</v>
      </c>
      <c r="M98" s="43">
        <v>204333986184</v>
      </c>
      <c r="N98" s="43">
        <v>7123013816</v>
      </c>
      <c r="O98" s="43">
        <v>0</v>
      </c>
      <c r="P98" s="43">
        <v>201017918717</v>
      </c>
      <c r="Q98" s="43">
        <v>3316067467</v>
      </c>
      <c r="R98" s="43">
        <v>6311643</v>
      </c>
      <c r="S98" s="43">
        <v>201011607074</v>
      </c>
      <c r="T98" s="43">
        <v>1142276</v>
      </c>
      <c r="U98" s="43">
        <v>5169367</v>
      </c>
      <c r="V98" s="43">
        <v>929129</v>
      </c>
      <c r="W98" s="43">
        <v>213147</v>
      </c>
      <c r="X98" s="43">
        <v>0</v>
      </c>
      <c r="Y98" s="15">
        <f t="shared" si="5"/>
        <v>0.95063260481800083</v>
      </c>
    </row>
    <row r="99" spans="1:25" ht="15" customHeight="1" x14ac:dyDescent="0.25">
      <c r="A99" s="38" t="s">
        <v>25</v>
      </c>
      <c r="B99" s="38" t="s">
        <v>69</v>
      </c>
      <c r="C99" s="38" t="s">
        <v>69</v>
      </c>
      <c r="D99" s="38" t="s">
        <v>34</v>
      </c>
      <c r="E99" s="38"/>
      <c r="F99" s="38"/>
      <c r="G99" s="38"/>
      <c r="H99" s="39" t="s">
        <v>125</v>
      </c>
      <c r="I99" s="38" t="s">
        <v>27</v>
      </c>
      <c r="J99" s="40" t="s">
        <v>32</v>
      </c>
      <c r="K99" s="41" t="s">
        <v>33</v>
      </c>
      <c r="L99" s="43">
        <v>107765000000</v>
      </c>
      <c r="M99" s="43">
        <v>4528748418</v>
      </c>
      <c r="N99" s="43">
        <v>103236251582</v>
      </c>
      <c r="O99" s="43">
        <v>0</v>
      </c>
      <c r="P99" s="43">
        <v>3520000000</v>
      </c>
      <c r="Q99" s="43">
        <v>1008748418</v>
      </c>
      <c r="R99" s="43">
        <v>0</v>
      </c>
      <c r="S99" s="43">
        <v>3520000000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15">
        <f t="shared" si="5"/>
        <v>3.2663666310954388E-2</v>
      </c>
    </row>
    <row r="100" spans="1:25" ht="15" customHeight="1" x14ac:dyDescent="0.25">
      <c r="A100" s="44" t="s">
        <v>25</v>
      </c>
      <c r="B100" s="44" t="s">
        <v>69</v>
      </c>
      <c r="C100" s="44" t="s">
        <v>69</v>
      </c>
      <c r="D100" s="44" t="s">
        <v>34</v>
      </c>
      <c r="E100" s="44" t="s">
        <v>45</v>
      </c>
      <c r="F100" s="44"/>
      <c r="G100" s="44"/>
      <c r="H100" s="45" t="s">
        <v>126</v>
      </c>
      <c r="I100" s="44" t="s">
        <v>27</v>
      </c>
      <c r="J100" s="46" t="s">
        <v>28</v>
      </c>
      <c r="K100" s="47" t="s">
        <v>29</v>
      </c>
      <c r="L100" s="48">
        <v>211140000000</v>
      </c>
      <c r="M100" s="48">
        <v>204290516184</v>
      </c>
      <c r="N100" s="48">
        <v>6849483816</v>
      </c>
      <c r="O100" s="48">
        <v>0</v>
      </c>
      <c r="P100" s="48">
        <v>200974448717</v>
      </c>
      <c r="Q100" s="48">
        <v>3316067467</v>
      </c>
      <c r="R100" s="48">
        <v>6311643</v>
      </c>
      <c r="S100" s="48">
        <v>200968137074</v>
      </c>
      <c r="T100" s="48">
        <v>1142276</v>
      </c>
      <c r="U100" s="48">
        <v>5169367</v>
      </c>
      <c r="V100" s="48">
        <v>929129</v>
      </c>
      <c r="W100" s="48">
        <v>213147</v>
      </c>
      <c r="X100" s="48">
        <v>0</v>
      </c>
      <c r="Y100" s="15">
        <f t="shared" si="5"/>
        <v>0.95185397706261243</v>
      </c>
    </row>
    <row r="101" spans="1:25" ht="15" customHeight="1" x14ac:dyDescent="0.25">
      <c r="A101" s="44" t="s">
        <v>25</v>
      </c>
      <c r="B101" s="44" t="s">
        <v>69</v>
      </c>
      <c r="C101" s="44" t="s">
        <v>69</v>
      </c>
      <c r="D101" s="44" t="s">
        <v>34</v>
      </c>
      <c r="E101" s="44" t="s">
        <v>47</v>
      </c>
      <c r="F101" s="44"/>
      <c r="G101" s="44"/>
      <c r="H101" s="45" t="s">
        <v>127</v>
      </c>
      <c r="I101" s="44" t="s">
        <v>27</v>
      </c>
      <c r="J101" s="46" t="s">
        <v>32</v>
      </c>
      <c r="K101" s="47" t="s">
        <v>33</v>
      </c>
      <c r="L101" s="48">
        <v>107229000000</v>
      </c>
      <c r="M101" s="48">
        <v>4528748418</v>
      </c>
      <c r="N101" s="48">
        <v>102700251582</v>
      </c>
      <c r="O101" s="48">
        <v>0</v>
      </c>
      <c r="P101" s="48">
        <v>3520000000</v>
      </c>
      <c r="Q101" s="48">
        <v>1008748418</v>
      </c>
      <c r="R101" s="48">
        <v>0</v>
      </c>
      <c r="S101" s="48">
        <v>3520000000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15">
        <f t="shared" si="5"/>
        <v>3.2826940473192887E-2</v>
      </c>
    </row>
    <row r="102" spans="1:25" ht="15" customHeight="1" x14ac:dyDescent="0.25">
      <c r="A102" s="44" t="s">
        <v>25</v>
      </c>
      <c r="B102" s="44" t="s">
        <v>69</v>
      </c>
      <c r="C102" s="44" t="s">
        <v>69</v>
      </c>
      <c r="D102" s="44" t="s">
        <v>34</v>
      </c>
      <c r="E102" s="44" t="s">
        <v>128</v>
      </c>
      <c r="F102" s="44"/>
      <c r="G102" s="44"/>
      <c r="H102" s="45" t="s">
        <v>129</v>
      </c>
      <c r="I102" s="44" t="s">
        <v>27</v>
      </c>
      <c r="J102" s="46" t="s">
        <v>32</v>
      </c>
      <c r="K102" s="47" t="s">
        <v>33</v>
      </c>
      <c r="L102" s="48">
        <v>536000000</v>
      </c>
      <c r="M102" s="48">
        <v>0</v>
      </c>
      <c r="N102" s="48">
        <v>536000000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15">
        <f t="shared" si="5"/>
        <v>0</v>
      </c>
    </row>
    <row r="103" spans="1:25" ht="15" customHeight="1" x14ac:dyDescent="0.25">
      <c r="A103" s="44" t="s">
        <v>25</v>
      </c>
      <c r="B103" s="44" t="s">
        <v>69</v>
      </c>
      <c r="C103" s="44" t="s">
        <v>69</v>
      </c>
      <c r="D103" s="44" t="s">
        <v>34</v>
      </c>
      <c r="E103" s="44" t="s">
        <v>130</v>
      </c>
      <c r="F103" s="44"/>
      <c r="G103" s="44"/>
      <c r="H103" s="45" t="s">
        <v>131</v>
      </c>
      <c r="I103" s="44" t="s">
        <v>27</v>
      </c>
      <c r="J103" s="46" t="s">
        <v>28</v>
      </c>
      <c r="K103" s="47" t="s">
        <v>29</v>
      </c>
      <c r="L103" s="48">
        <v>317000000</v>
      </c>
      <c r="M103" s="48">
        <v>43470000</v>
      </c>
      <c r="N103" s="48">
        <v>273530000</v>
      </c>
      <c r="O103" s="48">
        <v>0</v>
      </c>
      <c r="P103" s="48">
        <v>43470000</v>
      </c>
      <c r="Q103" s="48">
        <v>0</v>
      </c>
      <c r="R103" s="48">
        <v>0</v>
      </c>
      <c r="S103" s="48">
        <v>43470000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15">
        <f t="shared" si="5"/>
        <v>0.13712933753943218</v>
      </c>
    </row>
    <row r="104" spans="1:25" ht="15" customHeight="1" x14ac:dyDescent="0.25">
      <c r="A104" s="38" t="s">
        <v>25</v>
      </c>
      <c r="B104" s="38" t="s">
        <v>69</v>
      </c>
      <c r="C104" s="38" t="s">
        <v>132</v>
      </c>
      <c r="D104" s="38"/>
      <c r="E104" s="38"/>
      <c r="F104" s="38"/>
      <c r="G104" s="38"/>
      <c r="H104" s="39" t="s">
        <v>133</v>
      </c>
      <c r="I104" s="38" t="s">
        <v>27</v>
      </c>
      <c r="J104" s="40" t="s">
        <v>28</v>
      </c>
      <c r="K104" s="41" t="s">
        <v>29</v>
      </c>
      <c r="L104" s="43">
        <v>1511000000</v>
      </c>
      <c r="M104" s="43">
        <v>1511000000</v>
      </c>
      <c r="N104" s="43">
        <v>0</v>
      </c>
      <c r="O104" s="43">
        <v>0</v>
      </c>
      <c r="P104" s="43">
        <v>86830959</v>
      </c>
      <c r="Q104" s="43">
        <v>1424169041</v>
      </c>
      <c r="R104" s="43">
        <v>86830959</v>
      </c>
      <c r="S104" s="43">
        <v>0</v>
      </c>
      <c r="T104" s="43">
        <v>86830959</v>
      </c>
      <c r="U104" s="43">
        <v>0</v>
      </c>
      <c r="V104" s="43">
        <v>86830959</v>
      </c>
      <c r="W104" s="43">
        <v>0</v>
      </c>
      <c r="X104" s="43">
        <v>0</v>
      </c>
      <c r="Y104" s="15">
        <f t="shared" si="5"/>
        <v>5.7465889477167437E-2</v>
      </c>
    </row>
    <row r="105" spans="1:25" ht="15" customHeight="1" x14ac:dyDescent="0.25">
      <c r="A105" s="38" t="s">
        <v>25</v>
      </c>
      <c r="B105" s="38" t="s">
        <v>69</v>
      </c>
      <c r="C105" s="38" t="s">
        <v>132</v>
      </c>
      <c r="D105" s="38" t="s">
        <v>56</v>
      </c>
      <c r="E105" s="38"/>
      <c r="F105" s="38"/>
      <c r="G105" s="38"/>
      <c r="H105" s="39" t="s">
        <v>134</v>
      </c>
      <c r="I105" s="38" t="s">
        <v>27</v>
      </c>
      <c r="J105" s="40" t="s">
        <v>28</v>
      </c>
      <c r="K105" s="41" t="s">
        <v>29</v>
      </c>
      <c r="L105" s="43">
        <v>1511000000</v>
      </c>
      <c r="M105" s="43">
        <v>1511000000</v>
      </c>
      <c r="N105" s="43">
        <v>0</v>
      </c>
      <c r="O105" s="43">
        <v>0</v>
      </c>
      <c r="P105" s="43">
        <v>86830959</v>
      </c>
      <c r="Q105" s="43">
        <v>1424169041</v>
      </c>
      <c r="R105" s="43">
        <v>86830959</v>
      </c>
      <c r="S105" s="43">
        <v>0</v>
      </c>
      <c r="T105" s="43">
        <v>86830959</v>
      </c>
      <c r="U105" s="43">
        <v>0</v>
      </c>
      <c r="V105" s="43">
        <v>86830959</v>
      </c>
      <c r="W105" s="43">
        <v>0</v>
      </c>
      <c r="X105" s="43">
        <v>0</v>
      </c>
      <c r="Y105" s="15">
        <f t="shared" si="5"/>
        <v>5.7465889477167437E-2</v>
      </c>
    </row>
    <row r="106" spans="1:25" ht="15" customHeight="1" x14ac:dyDescent="0.25">
      <c r="A106" s="38" t="s">
        <v>25</v>
      </c>
      <c r="B106" s="38" t="s">
        <v>69</v>
      </c>
      <c r="C106" s="38" t="s">
        <v>132</v>
      </c>
      <c r="D106" s="38" t="s">
        <v>56</v>
      </c>
      <c r="E106" s="38" t="s">
        <v>135</v>
      </c>
      <c r="F106" s="38"/>
      <c r="G106" s="38"/>
      <c r="H106" s="39" t="s">
        <v>136</v>
      </c>
      <c r="I106" s="38" t="s">
        <v>27</v>
      </c>
      <c r="J106" s="40" t="s">
        <v>28</v>
      </c>
      <c r="K106" s="41" t="s">
        <v>29</v>
      </c>
      <c r="L106" s="43">
        <v>1511000000</v>
      </c>
      <c r="M106" s="43">
        <v>1511000000</v>
      </c>
      <c r="N106" s="43">
        <v>0</v>
      </c>
      <c r="O106" s="43">
        <v>0</v>
      </c>
      <c r="P106" s="43">
        <v>86830959</v>
      </c>
      <c r="Q106" s="43">
        <v>1424169041</v>
      </c>
      <c r="R106" s="43">
        <v>86830959</v>
      </c>
      <c r="S106" s="43">
        <v>0</v>
      </c>
      <c r="T106" s="43">
        <v>86830959</v>
      </c>
      <c r="U106" s="43">
        <v>0</v>
      </c>
      <c r="V106" s="43">
        <v>86830959</v>
      </c>
      <c r="W106" s="43">
        <v>0</v>
      </c>
      <c r="X106" s="43">
        <v>0</v>
      </c>
      <c r="Y106" s="15">
        <f t="shared" si="5"/>
        <v>5.7465889477167437E-2</v>
      </c>
    </row>
    <row r="107" spans="1:25" ht="15" customHeight="1" x14ac:dyDescent="0.25">
      <c r="A107" s="44" t="s">
        <v>25</v>
      </c>
      <c r="B107" s="44" t="s">
        <v>69</v>
      </c>
      <c r="C107" s="44" t="s">
        <v>132</v>
      </c>
      <c r="D107" s="44" t="s">
        <v>56</v>
      </c>
      <c r="E107" s="44" t="s">
        <v>135</v>
      </c>
      <c r="F107" s="44" t="s">
        <v>38</v>
      </c>
      <c r="G107" s="44"/>
      <c r="H107" s="45" t="s">
        <v>137</v>
      </c>
      <c r="I107" s="44" t="s">
        <v>27</v>
      </c>
      <c r="J107" s="46" t="s">
        <v>28</v>
      </c>
      <c r="K107" s="47" t="s">
        <v>29</v>
      </c>
      <c r="L107" s="48">
        <v>1000000000</v>
      </c>
      <c r="M107" s="48">
        <v>1000000000</v>
      </c>
      <c r="N107" s="48">
        <v>0</v>
      </c>
      <c r="O107" s="48">
        <v>0</v>
      </c>
      <c r="P107" s="48">
        <v>59656903</v>
      </c>
      <c r="Q107" s="48">
        <v>940343097</v>
      </c>
      <c r="R107" s="48">
        <v>59656903</v>
      </c>
      <c r="S107" s="48">
        <v>0</v>
      </c>
      <c r="T107" s="48">
        <v>59656903</v>
      </c>
      <c r="U107" s="48">
        <v>0</v>
      </c>
      <c r="V107" s="48">
        <v>59656903</v>
      </c>
      <c r="W107" s="48">
        <v>0</v>
      </c>
      <c r="X107" s="48">
        <v>0</v>
      </c>
      <c r="Y107" s="15">
        <f t="shared" si="5"/>
        <v>5.9656902999999997E-2</v>
      </c>
    </row>
    <row r="108" spans="1:25" ht="15" customHeight="1" x14ac:dyDescent="0.25">
      <c r="A108" s="44" t="s">
        <v>25</v>
      </c>
      <c r="B108" s="44" t="s">
        <v>69</v>
      </c>
      <c r="C108" s="44" t="s">
        <v>132</v>
      </c>
      <c r="D108" s="44" t="s">
        <v>56</v>
      </c>
      <c r="E108" s="44" t="s">
        <v>135</v>
      </c>
      <c r="F108" s="44" t="s">
        <v>41</v>
      </c>
      <c r="G108" s="44"/>
      <c r="H108" s="45" t="s">
        <v>138</v>
      </c>
      <c r="I108" s="44" t="s">
        <v>27</v>
      </c>
      <c r="J108" s="46" t="s">
        <v>28</v>
      </c>
      <c r="K108" s="47" t="s">
        <v>29</v>
      </c>
      <c r="L108" s="48">
        <v>511000000</v>
      </c>
      <c r="M108" s="48">
        <v>511000000</v>
      </c>
      <c r="N108" s="48">
        <v>0</v>
      </c>
      <c r="O108" s="48">
        <v>0</v>
      </c>
      <c r="P108" s="48">
        <v>27174056</v>
      </c>
      <c r="Q108" s="48">
        <v>483825944</v>
      </c>
      <c r="R108" s="48">
        <v>27174056</v>
      </c>
      <c r="S108" s="48">
        <v>0</v>
      </c>
      <c r="T108" s="48">
        <v>27174056</v>
      </c>
      <c r="U108" s="48">
        <v>0</v>
      </c>
      <c r="V108" s="48">
        <v>27174056</v>
      </c>
      <c r="W108" s="48">
        <v>0</v>
      </c>
      <c r="X108" s="48">
        <v>0</v>
      </c>
      <c r="Y108" s="15">
        <f t="shared" si="5"/>
        <v>5.3178191780821921E-2</v>
      </c>
    </row>
    <row r="109" spans="1:25" ht="15" customHeight="1" x14ac:dyDescent="0.25">
      <c r="A109" s="38" t="s">
        <v>25</v>
      </c>
      <c r="B109" s="38" t="s">
        <v>139</v>
      </c>
      <c r="C109" s="38"/>
      <c r="D109" s="38"/>
      <c r="E109" s="38"/>
      <c r="F109" s="38"/>
      <c r="G109" s="38"/>
      <c r="H109" s="39" t="s">
        <v>140</v>
      </c>
      <c r="I109" s="38" t="s">
        <v>27</v>
      </c>
      <c r="J109" s="40" t="s">
        <v>28</v>
      </c>
      <c r="K109" s="41" t="s">
        <v>29</v>
      </c>
      <c r="L109" s="43">
        <v>288000000</v>
      </c>
      <c r="M109" s="43">
        <v>0</v>
      </c>
      <c r="N109" s="43">
        <v>288000000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15">
        <f t="shared" si="5"/>
        <v>0</v>
      </c>
    </row>
    <row r="110" spans="1:25" ht="15" customHeight="1" x14ac:dyDescent="0.25">
      <c r="A110" s="38" t="s">
        <v>25</v>
      </c>
      <c r="B110" s="38" t="s">
        <v>139</v>
      </c>
      <c r="C110" s="38"/>
      <c r="D110" s="38"/>
      <c r="E110" s="38"/>
      <c r="F110" s="38"/>
      <c r="G110" s="38"/>
      <c r="H110" s="39" t="s">
        <v>140</v>
      </c>
      <c r="I110" s="38" t="s">
        <v>27</v>
      </c>
      <c r="J110" s="40" t="s">
        <v>30</v>
      </c>
      <c r="K110" s="41" t="s">
        <v>31</v>
      </c>
      <c r="L110" s="43">
        <v>928000000</v>
      </c>
      <c r="M110" s="43">
        <v>0</v>
      </c>
      <c r="N110" s="43">
        <v>928000000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15">
        <f t="shared" si="5"/>
        <v>0</v>
      </c>
    </row>
    <row r="111" spans="1:25" ht="15" customHeight="1" x14ac:dyDescent="0.25">
      <c r="A111" s="38" t="s">
        <v>25</v>
      </c>
      <c r="B111" s="38" t="s">
        <v>139</v>
      </c>
      <c r="C111" s="38" t="s">
        <v>34</v>
      </c>
      <c r="D111" s="38"/>
      <c r="E111" s="38"/>
      <c r="F111" s="38"/>
      <c r="G111" s="38"/>
      <c r="H111" s="39" t="s">
        <v>141</v>
      </c>
      <c r="I111" s="38" t="s">
        <v>27</v>
      </c>
      <c r="J111" s="40" t="s">
        <v>28</v>
      </c>
      <c r="K111" s="41" t="s">
        <v>29</v>
      </c>
      <c r="L111" s="43">
        <v>288000000</v>
      </c>
      <c r="M111" s="43">
        <v>0</v>
      </c>
      <c r="N111" s="43">
        <v>288000000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15">
        <f t="shared" si="5"/>
        <v>0</v>
      </c>
    </row>
    <row r="112" spans="1:25" ht="15" customHeight="1" x14ac:dyDescent="0.25">
      <c r="A112" s="38" t="s">
        <v>25</v>
      </c>
      <c r="B112" s="38" t="s">
        <v>139</v>
      </c>
      <c r="C112" s="38" t="s">
        <v>34</v>
      </c>
      <c r="D112" s="38" t="s">
        <v>56</v>
      </c>
      <c r="E112" s="38"/>
      <c r="F112" s="38"/>
      <c r="G112" s="38"/>
      <c r="H112" s="39" t="s">
        <v>142</v>
      </c>
      <c r="I112" s="38" t="s">
        <v>27</v>
      </c>
      <c r="J112" s="40" t="s">
        <v>28</v>
      </c>
      <c r="K112" s="41" t="s">
        <v>29</v>
      </c>
      <c r="L112" s="43">
        <v>288000000</v>
      </c>
      <c r="M112" s="43">
        <v>0</v>
      </c>
      <c r="N112" s="43">
        <v>288000000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15">
        <f t="shared" si="5"/>
        <v>0</v>
      </c>
    </row>
    <row r="113" spans="1:25" ht="15" customHeight="1" x14ac:dyDescent="0.25">
      <c r="A113" s="44" t="s">
        <v>25</v>
      </c>
      <c r="B113" s="44" t="s">
        <v>139</v>
      </c>
      <c r="C113" s="44" t="s">
        <v>34</v>
      </c>
      <c r="D113" s="44" t="s">
        <v>56</v>
      </c>
      <c r="E113" s="44" t="s">
        <v>38</v>
      </c>
      <c r="F113" s="44"/>
      <c r="G113" s="44"/>
      <c r="H113" s="45" t="s">
        <v>143</v>
      </c>
      <c r="I113" s="44" t="s">
        <v>27</v>
      </c>
      <c r="J113" s="46" t="s">
        <v>28</v>
      </c>
      <c r="K113" s="47" t="s">
        <v>29</v>
      </c>
      <c r="L113" s="48">
        <v>280000000</v>
      </c>
      <c r="M113" s="48">
        <v>0</v>
      </c>
      <c r="N113" s="48">
        <v>280000000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15">
        <f t="shared" si="5"/>
        <v>0</v>
      </c>
    </row>
    <row r="114" spans="1:25" ht="15" customHeight="1" x14ac:dyDescent="0.25">
      <c r="A114" s="44" t="s">
        <v>25</v>
      </c>
      <c r="B114" s="44" t="s">
        <v>139</v>
      </c>
      <c r="C114" s="44" t="s">
        <v>34</v>
      </c>
      <c r="D114" s="44" t="s">
        <v>56</v>
      </c>
      <c r="E114" s="44" t="s">
        <v>43</v>
      </c>
      <c r="F114" s="44"/>
      <c r="G114" s="44"/>
      <c r="H114" s="45" t="s">
        <v>144</v>
      </c>
      <c r="I114" s="44" t="s">
        <v>27</v>
      </c>
      <c r="J114" s="46" t="s">
        <v>28</v>
      </c>
      <c r="K114" s="47" t="s">
        <v>29</v>
      </c>
      <c r="L114" s="48">
        <v>8000000</v>
      </c>
      <c r="M114" s="48">
        <v>0</v>
      </c>
      <c r="N114" s="48">
        <v>8000000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15">
        <f t="shared" si="5"/>
        <v>0</v>
      </c>
    </row>
    <row r="115" spans="1:25" ht="15" customHeight="1" x14ac:dyDescent="0.25">
      <c r="A115" s="38" t="s">
        <v>25</v>
      </c>
      <c r="B115" s="38" t="s">
        <v>139</v>
      </c>
      <c r="C115" s="38" t="s">
        <v>132</v>
      </c>
      <c r="D115" s="38"/>
      <c r="E115" s="38"/>
      <c r="F115" s="38"/>
      <c r="G115" s="38"/>
      <c r="H115" s="39" t="s">
        <v>145</v>
      </c>
      <c r="I115" s="38" t="s">
        <v>27</v>
      </c>
      <c r="J115" s="40" t="s">
        <v>30</v>
      </c>
      <c r="K115" s="41" t="s">
        <v>31</v>
      </c>
      <c r="L115" s="43">
        <v>928000000</v>
      </c>
      <c r="M115" s="43">
        <v>0</v>
      </c>
      <c r="N115" s="43">
        <v>928000000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15">
        <f t="shared" si="5"/>
        <v>0</v>
      </c>
    </row>
    <row r="116" spans="1:25" ht="15" customHeight="1" x14ac:dyDescent="0.25">
      <c r="A116" s="44" t="s">
        <v>25</v>
      </c>
      <c r="B116" s="44" t="s">
        <v>139</v>
      </c>
      <c r="C116" s="44" t="s">
        <v>132</v>
      </c>
      <c r="D116" s="44" t="s">
        <v>34</v>
      </c>
      <c r="E116" s="44"/>
      <c r="F116" s="44"/>
      <c r="G116" s="44"/>
      <c r="H116" s="45" t="s">
        <v>146</v>
      </c>
      <c r="I116" s="44" t="s">
        <v>27</v>
      </c>
      <c r="J116" s="46" t="s">
        <v>30</v>
      </c>
      <c r="K116" s="47" t="s">
        <v>31</v>
      </c>
      <c r="L116" s="48">
        <v>928000000</v>
      </c>
      <c r="M116" s="48">
        <v>0</v>
      </c>
      <c r="N116" s="48">
        <v>928000000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15">
        <f t="shared" si="5"/>
        <v>0</v>
      </c>
    </row>
    <row r="117" spans="1:25" ht="15" customHeight="1" x14ac:dyDescent="0.25">
      <c r="A117" s="38" t="s">
        <v>147</v>
      </c>
      <c r="B117" s="38"/>
      <c r="C117" s="38"/>
      <c r="D117" s="38"/>
      <c r="E117" s="38"/>
      <c r="F117" s="38"/>
      <c r="G117" s="38"/>
      <c r="H117" s="39" t="s">
        <v>148</v>
      </c>
      <c r="I117" s="38" t="s">
        <v>27</v>
      </c>
      <c r="J117" s="40" t="s">
        <v>28</v>
      </c>
      <c r="K117" s="41" t="s">
        <v>29</v>
      </c>
      <c r="L117" s="43">
        <v>27938911807</v>
      </c>
      <c r="M117" s="43">
        <v>11078406813</v>
      </c>
      <c r="N117" s="43">
        <v>16860504994</v>
      </c>
      <c r="O117" s="43">
        <v>0</v>
      </c>
      <c r="P117" s="43">
        <v>2856036270</v>
      </c>
      <c r="Q117" s="43">
        <v>8222370543</v>
      </c>
      <c r="R117" s="43">
        <v>4288703</v>
      </c>
      <c r="S117" s="43">
        <v>2851747567</v>
      </c>
      <c r="T117" s="43">
        <v>674155</v>
      </c>
      <c r="U117" s="43">
        <v>3614548</v>
      </c>
      <c r="V117" s="43">
        <v>0</v>
      </c>
      <c r="W117" s="43">
        <v>674155</v>
      </c>
      <c r="X117" s="43">
        <v>0</v>
      </c>
      <c r="Y117" s="15">
        <f t="shared" si="5"/>
        <v>0.10222432032175389</v>
      </c>
    </row>
    <row r="118" spans="1:25" ht="15" customHeight="1" x14ac:dyDescent="0.25">
      <c r="A118" s="38" t="s">
        <v>147</v>
      </c>
      <c r="B118" s="38" t="s">
        <v>149</v>
      </c>
      <c r="C118" s="38"/>
      <c r="D118" s="38"/>
      <c r="E118" s="38"/>
      <c r="F118" s="38"/>
      <c r="G118" s="38"/>
      <c r="H118" s="39" t="s">
        <v>150</v>
      </c>
      <c r="I118" s="38" t="s">
        <v>27</v>
      </c>
      <c r="J118" s="40" t="s">
        <v>28</v>
      </c>
      <c r="K118" s="41" t="s">
        <v>29</v>
      </c>
      <c r="L118" s="43">
        <v>24938911807</v>
      </c>
      <c r="M118" s="43">
        <v>11078406813</v>
      </c>
      <c r="N118" s="43">
        <v>13860504994</v>
      </c>
      <c r="O118" s="43">
        <v>0</v>
      </c>
      <c r="P118" s="43">
        <v>2856036270</v>
      </c>
      <c r="Q118" s="43">
        <v>8222370543</v>
      </c>
      <c r="R118" s="43">
        <v>4288703</v>
      </c>
      <c r="S118" s="43">
        <v>2851747567</v>
      </c>
      <c r="T118" s="43">
        <v>674155</v>
      </c>
      <c r="U118" s="43">
        <v>3614548</v>
      </c>
      <c r="V118" s="43">
        <v>0</v>
      </c>
      <c r="W118" s="43">
        <v>674155</v>
      </c>
      <c r="X118" s="43">
        <v>0</v>
      </c>
      <c r="Y118" s="15">
        <f t="shared" si="5"/>
        <v>0.11452128673867602</v>
      </c>
    </row>
    <row r="119" spans="1:25" ht="15" customHeight="1" x14ac:dyDescent="0.25">
      <c r="A119" s="38" t="s">
        <v>147</v>
      </c>
      <c r="B119" s="38" t="s">
        <v>149</v>
      </c>
      <c r="C119" s="38" t="s">
        <v>151</v>
      </c>
      <c r="D119" s="38"/>
      <c r="E119" s="38"/>
      <c r="F119" s="38"/>
      <c r="G119" s="38"/>
      <c r="H119" s="39" t="s">
        <v>152</v>
      </c>
      <c r="I119" s="38" t="s">
        <v>27</v>
      </c>
      <c r="J119" s="40" t="s">
        <v>28</v>
      </c>
      <c r="K119" s="41" t="s">
        <v>29</v>
      </c>
      <c r="L119" s="43">
        <v>24938911807</v>
      </c>
      <c r="M119" s="43">
        <v>11078406813</v>
      </c>
      <c r="N119" s="43">
        <v>13860504994</v>
      </c>
      <c r="O119" s="43">
        <v>0</v>
      </c>
      <c r="P119" s="43">
        <v>2856036270</v>
      </c>
      <c r="Q119" s="43">
        <v>8222370543</v>
      </c>
      <c r="R119" s="43">
        <v>4288703</v>
      </c>
      <c r="S119" s="43">
        <v>2851747567</v>
      </c>
      <c r="T119" s="43">
        <v>674155</v>
      </c>
      <c r="U119" s="43">
        <v>3614548</v>
      </c>
      <c r="V119" s="43">
        <v>0</v>
      </c>
      <c r="W119" s="43">
        <v>674155</v>
      </c>
      <c r="X119" s="43">
        <v>0</v>
      </c>
      <c r="Y119" s="15">
        <f t="shared" si="5"/>
        <v>0.11452128673867602</v>
      </c>
    </row>
    <row r="120" spans="1:25" ht="15" customHeight="1" x14ac:dyDescent="0.25">
      <c r="A120" s="38" t="s">
        <v>147</v>
      </c>
      <c r="B120" s="38" t="s">
        <v>149</v>
      </c>
      <c r="C120" s="38" t="s">
        <v>151</v>
      </c>
      <c r="D120" s="38" t="s">
        <v>32</v>
      </c>
      <c r="E120" s="38"/>
      <c r="F120" s="38"/>
      <c r="G120" s="38"/>
      <c r="H120" s="39" t="s">
        <v>153</v>
      </c>
      <c r="I120" s="38" t="s">
        <v>27</v>
      </c>
      <c r="J120" s="40" t="s">
        <v>28</v>
      </c>
      <c r="K120" s="41" t="s">
        <v>29</v>
      </c>
      <c r="L120" s="43">
        <v>19341296353</v>
      </c>
      <c r="M120" s="43">
        <v>8530097154</v>
      </c>
      <c r="N120" s="43">
        <v>10811199199</v>
      </c>
      <c r="O120" s="43">
        <v>0</v>
      </c>
      <c r="P120" s="43">
        <v>2020701051</v>
      </c>
      <c r="Q120" s="43">
        <v>6509396103</v>
      </c>
      <c r="R120" s="43">
        <v>4288703</v>
      </c>
      <c r="S120" s="43">
        <v>2016412348</v>
      </c>
      <c r="T120" s="43">
        <v>674155</v>
      </c>
      <c r="U120" s="43">
        <v>3614548</v>
      </c>
      <c r="V120" s="43">
        <v>0</v>
      </c>
      <c r="W120" s="43">
        <v>674155</v>
      </c>
      <c r="X120" s="43">
        <v>0</v>
      </c>
      <c r="Y120" s="15">
        <f t="shared" si="5"/>
        <v>0.10447598827503474</v>
      </c>
    </row>
    <row r="121" spans="1:25" ht="15" customHeight="1" x14ac:dyDescent="0.25">
      <c r="A121" s="38" t="s">
        <v>147</v>
      </c>
      <c r="B121" s="38" t="s">
        <v>149</v>
      </c>
      <c r="C121" s="38" t="s">
        <v>151</v>
      </c>
      <c r="D121" s="38" t="s">
        <v>32</v>
      </c>
      <c r="E121" s="38" t="s">
        <v>154</v>
      </c>
      <c r="F121" s="38"/>
      <c r="G121" s="38"/>
      <c r="H121" s="39" t="s">
        <v>155</v>
      </c>
      <c r="I121" s="38" t="s">
        <v>27</v>
      </c>
      <c r="J121" s="40" t="s">
        <v>28</v>
      </c>
      <c r="K121" s="41" t="s">
        <v>29</v>
      </c>
      <c r="L121" s="43">
        <v>19341296353</v>
      </c>
      <c r="M121" s="43">
        <v>8530097154</v>
      </c>
      <c r="N121" s="43">
        <v>10811199199</v>
      </c>
      <c r="O121" s="43">
        <v>0</v>
      </c>
      <c r="P121" s="43">
        <v>2020701051</v>
      </c>
      <c r="Q121" s="43">
        <v>6509396103</v>
      </c>
      <c r="R121" s="43">
        <v>4288703</v>
      </c>
      <c r="S121" s="43">
        <v>2016412348</v>
      </c>
      <c r="T121" s="43">
        <v>674155</v>
      </c>
      <c r="U121" s="43">
        <v>3614548</v>
      </c>
      <c r="V121" s="43">
        <v>0</v>
      </c>
      <c r="W121" s="43">
        <v>674155</v>
      </c>
      <c r="X121" s="43">
        <v>0</v>
      </c>
      <c r="Y121" s="15">
        <f t="shared" si="5"/>
        <v>0.10447598827503474</v>
      </c>
    </row>
    <row r="122" spans="1:25" ht="15" customHeight="1" x14ac:dyDescent="0.25">
      <c r="A122" s="38" t="s">
        <v>147</v>
      </c>
      <c r="B122" s="38" t="s">
        <v>149</v>
      </c>
      <c r="C122" s="38" t="s">
        <v>151</v>
      </c>
      <c r="D122" s="38" t="s">
        <v>32</v>
      </c>
      <c r="E122" s="38" t="s">
        <v>154</v>
      </c>
      <c r="F122" s="38" t="s">
        <v>156</v>
      </c>
      <c r="G122" s="38"/>
      <c r="H122" s="39" t="s">
        <v>157</v>
      </c>
      <c r="I122" s="38" t="s">
        <v>27</v>
      </c>
      <c r="J122" s="40" t="s">
        <v>28</v>
      </c>
      <c r="K122" s="41" t="s">
        <v>29</v>
      </c>
      <c r="L122" s="43">
        <v>3295033756</v>
      </c>
      <c r="M122" s="43">
        <v>1561880576</v>
      </c>
      <c r="N122" s="43">
        <v>1733153180</v>
      </c>
      <c r="O122" s="43">
        <v>0</v>
      </c>
      <c r="P122" s="43">
        <v>260991486</v>
      </c>
      <c r="Q122" s="43">
        <v>1300889090</v>
      </c>
      <c r="R122" s="43">
        <v>2683096</v>
      </c>
      <c r="S122" s="43">
        <v>258308390</v>
      </c>
      <c r="T122" s="43">
        <v>587869</v>
      </c>
      <c r="U122" s="43">
        <v>2095227</v>
      </c>
      <c r="V122" s="43">
        <v>0</v>
      </c>
      <c r="W122" s="43">
        <v>587869</v>
      </c>
      <c r="X122" s="43">
        <v>0</v>
      </c>
      <c r="Y122" s="15">
        <f t="shared" si="5"/>
        <v>7.9207530279395408E-2</v>
      </c>
    </row>
    <row r="123" spans="1:25" ht="15" customHeight="1" x14ac:dyDescent="0.25">
      <c r="A123" s="38" t="s">
        <v>147</v>
      </c>
      <c r="B123" s="38" t="s">
        <v>149</v>
      </c>
      <c r="C123" s="38" t="s">
        <v>151</v>
      </c>
      <c r="D123" s="38" t="s">
        <v>32</v>
      </c>
      <c r="E123" s="38" t="s">
        <v>154</v>
      </c>
      <c r="F123" s="38" t="s">
        <v>158</v>
      </c>
      <c r="G123" s="38"/>
      <c r="H123" s="39" t="s">
        <v>159</v>
      </c>
      <c r="I123" s="38" t="s">
        <v>27</v>
      </c>
      <c r="J123" s="40" t="s">
        <v>28</v>
      </c>
      <c r="K123" s="41" t="s">
        <v>29</v>
      </c>
      <c r="L123" s="43">
        <v>10795521310</v>
      </c>
      <c r="M123" s="43">
        <v>5270605272</v>
      </c>
      <c r="N123" s="43">
        <v>5524916038</v>
      </c>
      <c r="O123" s="43">
        <v>0</v>
      </c>
      <c r="P123" s="43">
        <v>715697860</v>
      </c>
      <c r="Q123" s="43">
        <v>4554907412</v>
      </c>
      <c r="R123" s="43">
        <v>1605607</v>
      </c>
      <c r="S123" s="43">
        <v>714092253</v>
      </c>
      <c r="T123" s="43">
        <v>86286</v>
      </c>
      <c r="U123" s="43">
        <v>1519321</v>
      </c>
      <c r="V123" s="43">
        <v>0</v>
      </c>
      <c r="W123" s="43">
        <v>86286</v>
      </c>
      <c r="X123" s="43">
        <v>0</v>
      </c>
      <c r="Y123" s="15">
        <f t="shared" si="5"/>
        <v>6.6295812814249358E-2</v>
      </c>
    </row>
    <row r="124" spans="1:25" ht="15" customHeight="1" x14ac:dyDescent="0.25">
      <c r="A124" s="38" t="s">
        <v>147</v>
      </c>
      <c r="B124" s="38" t="s">
        <v>149</v>
      </c>
      <c r="C124" s="38" t="s">
        <v>151</v>
      </c>
      <c r="D124" s="38" t="s">
        <v>32</v>
      </c>
      <c r="E124" s="38" t="s">
        <v>154</v>
      </c>
      <c r="F124" s="38" t="s">
        <v>160</v>
      </c>
      <c r="G124" s="38"/>
      <c r="H124" s="39" t="s">
        <v>161</v>
      </c>
      <c r="I124" s="38" t="s">
        <v>27</v>
      </c>
      <c r="J124" s="40" t="s">
        <v>28</v>
      </c>
      <c r="K124" s="41" t="s">
        <v>29</v>
      </c>
      <c r="L124" s="43">
        <v>4576715326</v>
      </c>
      <c r="M124" s="43">
        <v>1677611306</v>
      </c>
      <c r="N124" s="43">
        <v>2899104020</v>
      </c>
      <c r="O124" s="43">
        <v>0</v>
      </c>
      <c r="P124" s="43">
        <v>1024011705</v>
      </c>
      <c r="Q124" s="43">
        <v>653599601</v>
      </c>
      <c r="R124" s="43">
        <v>0</v>
      </c>
      <c r="S124" s="43">
        <v>1024011705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15">
        <f t="shared" si="5"/>
        <v>0.22374380577761982</v>
      </c>
    </row>
    <row r="125" spans="1:25" ht="15" customHeight="1" x14ac:dyDescent="0.25">
      <c r="A125" s="38" t="s">
        <v>147</v>
      </c>
      <c r="B125" s="38" t="s">
        <v>149</v>
      </c>
      <c r="C125" s="38" t="s">
        <v>151</v>
      </c>
      <c r="D125" s="38" t="s">
        <v>32</v>
      </c>
      <c r="E125" s="38" t="s">
        <v>154</v>
      </c>
      <c r="F125" s="38" t="s">
        <v>162</v>
      </c>
      <c r="G125" s="38"/>
      <c r="H125" s="39" t="s">
        <v>163</v>
      </c>
      <c r="I125" s="38" t="s">
        <v>27</v>
      </c>
      <c r="J125" s="40" t="s">
        <v>28</v>
      </c>
      <c r="K125" s="41" t="s">
        <v>29</v>
      </c>
      <c r="L125" s="43">
        <v>674025961</v>
      </c>
      <c r="M125" s="43">
        <v>20000000</v>
      </c>
      <c r="N125" s="43">
        <v>654025961</v>
      </c>
      <c r="O125" s="43">
        <v>0</v>
      </c>
      <c r="P125" s="43">
        <v>20000000</v>
      </c>
      <c r="Q125" s="43">
        <v>0</v>
      </c>
      <c r="R125" s="43">
        <v>0</v>
      </c>
      <c r="S125" s="43">
        <v>20000000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15">
        <f t="shared" si="5"/>
        <v>2.9672447586926106E-2</v>
      </c>
    </row>
    <row r="126" spans="1:25" ht="15" customHeight="1" x14ac:dyDescent="0.25">
      <c r="A126" s="44" t="s">
        <v>147</v>
      </c>
      <c r="B126" s="44" t="s">
        <v>149</v>
      </c>
      <c r="C126" s="44" t="s">
        <v>151</v>
      </c>
      <c r="D126" s="44" t="s">
        <v>32</v>
      </c>
      <c r="E126" s="44" t="s">
        <v>154</v>
      </c>
      <c r="F126" s="44" t="s">
        <v>156</v>
      </c>
      <c r="G126" s="44" t="s">
        <v>56</v>
      </c>
      <c r="H126" s="45" t="s">
        <v>164</v>
      </c>
      <c r="I126" s="44" t="s">
        <v>27</v>
      </c>
      <c r="J126" s="46" t="s">
        <v>28</v>
      </c>
      <c r="K126" s="47" t="s">
        <v>29</v>
      </c>
      <c r="L126" s="48">
        <v>3295033756</v>
      </c>
      <c r="M126" s="48">
        <v>1561880576</v>
      </c>
      <c r="N126" s="48">
        <v>1733153180</v>
      </c>
      <c r="O126" s="48">
        <v>0</v>
      </c>
      <c r="P126" s="48">
        <v>260991486</v>
      </c>
      <c r="Q126" s="48">
        <v>1300889090</v>
      </c>
      <c r="R126" s="48">
        <v>2683096</v>
      </c>
      <c r="S126" s="48">
        <v>258308390</v>
      </c>
      <c r="T126" s="48">
        <v>587869</v>
      </c>
      <c r="U126" s="48">
        <v>2095227</v>
      </c>
      <c r="V126" s="48">
        <v>0</v>
      </c>
      <c r="W126" s="48">
        <v>587869</v>
      </c>
      <c r="X126" s="48">
        <v>0</v>
      </c>
      <c r="Y126" s="15">
        <f t="shared" si="5"/>
        <v>7.9207530279395408E-2</v>
      </c>
    </row>
    <row r="127" spans="1:25" ht="15" customHeight="1" x14ac:dyDescent="0.25">
      <c r="A127" s="44" t="s">
        <v>147</v>
      </c>
      <c r="B127" s="44" t="s">
        <v>149</v>
      </c>
      <c r="C127" s="44" t="s">
        <v>151</v>
      </c>
      <c r="D127" s="44" t="s">
        <v>32</v>
      </c>
      <c r="E127" s="44" t="s">
        <v>154</v>
      </c>
      <c r="F127" s="44" t="s">
        <v>158</v>
      </c>
      <c r="G127" s="44" t="s">
        <v>56</v>
      </c>
      <c r="H127" s="45" t="s">
        <v>165</v>
      </c>
      <c r="I127" s="44" t="s">
        <v>27</v>
      </c>
      <c r="J127" s="46" t="s">
        <v>28</v>
      </c>
      <c r="K127" s="47" t="s">
        <v>29</v>
      </c>
      <c r="L127" s="48">
        <v>10795521310</v>
      </c>
      <c r="M127" s="48">
        <v>5270605272</v>
      </c>
      <c r="N127" s="48">
        <v>5524916038</v>
      </c>
      <c r="O127" s="48">
        <v>0</v>
      </c>
      <c r="P127" s="48">
        <v>715697860</v>
      </c>
      <c r="Q127" s="48">
        <v>4554907412</v>
      </c>
      <c r="R127" s="48">
        <v>1605607</v>
      </c>
      <c r="S127" s="48">
        <v>714092253</v>
      </c>
      <c r="T127" s="48">
        <v>86286</v>
      </c>
      <c r="U127" s="48">
        <v>1519321</v>
      </c>
      <c r="V127" s="48">
        <v>0</v>
      </c>
      <c r="W127" s="48">
        <v>86286</v>
      </c>
      <c r="X127" s="48">
        <v>0</v>
      </c>
      <c r="Y127" s="15">
        <f t="shared" si="5"/>
        <v>6.6295812814249358E-2</v>
      </c>
    </row>
    <row r="128" spans="1:25" ht="15" customHeight="1" x14ac:dyDescent="0.25">
      <c r="A128" s="44" t="s">
        <v>147</v>
      </c>
      <c r="B128" s="44" t="s">
        <v>149</v>
      </c>
      <c r="C128" s="44" t="s">
        <v>151</v>
      </c>
      <c r="D128" s="44" t="s">
        <v>32</v>
      </c>
      <c r="E128" s="44" t="s">
        <v>154</v>
      </c>
      <c r="F128" s="44" t="s">
        <v>160</v>
      </c>
      <c r="G128" s="44" t="s">
        <v>56</v>
      </c>
      <c r="H128" s="45" t="s">
        <v>166</v>
      </c>
      <c r="I128" s="44" t="s">
        <v>27</v>
      </c>
      <c r="J128" s="46" t="s">
        <v>28</v>
      </c>
      <c r="K128" s="47" t="s">
        <v>29</v>
      </c>
      <c r="L128" s="48">
        <v>4576715326</v>
      </c>
      <c r="M128" s="48">
        <v>1677611306</v>
      </c>
      <c r="N128" s="48">
        <v>2899104020</v>
      </c>
      <c r="O128" s="48">
        <v>0</v>
      </c>
      <c r="P128" s="48">
        <v>1024011705</v>
      </c>
      <c r="Q128" s="48">
        <v>653599601</v>
      </c>
      <c r="R128" s="48">
        <v>0</v>
      </c>
      <c r="S128" s="48">
        <v>1024011705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15">
        <f t="shared" si="5"/>
        <v>0.22374380577761982</v>
      </c>
    </row>
    <row r="129" spans="1:25" ht="15" customHeight="1" x14ac:dyDescent="0.25">
      <c r="A129" s="44" t="s">
        <v>147</v>
      </c>
      <c r="B129" s="44" t="s">
        <v>149</v>
      </c>
      <c r="C129" s="44" t="s">
        <v>151</v>
      </c>
      <c r="D129" s="44" t="s">
        <v>32</v>
      </c>
      <c r="E129" s="44" t="s">
        <v>154</v>
      </c>
      <c r="F129" s="44" t="s">
        <v>162</v>
      </c>
      <c r="G129" s="44" t="s">
        <v>56</v>
      </c>
      <c r="H129" s="45" t="s">
        <v>167</v>
      </c>
      <c r="I129" s="44" t="s">
        <v>27</v>
      </c>
      <c r="J129" s="46" t="s">
        <v>28</v>
      </c>
      <c r="K129" s="47" t="s">
        <v>29</v>
      </c>
      <c r="L129" s="48">
        <v>674025961</v>
      </c>
      <c r="M129" s="48">
        <v>20000000</v>
      </c>
      <c r="N129" s="48">
        <v>654025961</v>
      </c>
      <c r="O129" s="48">
        <v>0</v>
      </c>
      <c r="P129" s="48">
        <v>20000000</v>
      </c>
      <c r="Q129" s="48">
        <v>0</v>
      </c>
      <c r="R129" s="48">
        <v>0</v>
      </c>
      <c r="S129" s="48">
        <v>20000000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15">
        <f t="shared" si="5"/>
        <v>2.9672447586926106E-2</v>
      </c>
    </row>
    <row r="130" spans="1:25" ht="15" customHeight="1" x14ac:dyDescent="0.25">
      <c r="A130" s="38" t="s">
        <v>147</v>
      </c>
      <c r="B130" s="38" t="s">
        <v>149</v>
      </c>
      <c r="C130" s="38" t="s">
        <v>151</v>
      </c>
      <c r="D130" s="38" t="s">
        <v>168</v>
      </c>
      <c r="E130" s="38"/>
      <c r="F130" s="38"/>
      <c r="G130" s="38"/>
      <c r="H130" s="39" t="s">
        <v>169</v>
      </c>
      <c r="I130" s="38" t="s">
        <v>27</v>
      </c>
      <c r="J130" s="40" t="s">
        <v>28</v>
      </c>
      <c r="K130" s="41" t="s">
        <v>29</v>
      </c>
      <c r="L130" s="43">
        <v>5597615454</v>
      </c>
      <c r="M130" s="43">
        <v>2548309659</v>
      </c>
      <c r="N130" s="43">
        <v>3049305795</v>
      </c>
      <c r="O130" s="43">
        <v>0</v>
      </c>
      <c r="P130" s="43">
        <v>835335219</v>
      </c>
      <c r="Q130" s="43">
        <v>1712974440</v>
      </c>
      <c r="R130" s="43">
        <v>0</v>
      </c>
      <c r="S130" s="43">
        <v>835335219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15">
        <f t="shared" si="5"/>
        <v>0.14923054751877923</v>
      </c>
    </row>
    <row r="131" spans="1:25" ht="15" customHeight="1" x14ac:dyDescent="0.25">
      <c r="A131" s="38" t="s">
        <v>147</v>
      </c>
      <c r="B131" s="38" t="s">
        <v>149</v>
      </c>
      <c r="C131" s="38" t="s">
        <v>151</v>
      </c>
      <c r="D131" s="38" t="s">
        <v>168</v>
      </c>
      <c r="E131" s="38" t="s">
        <v>154</v>
      </c>
      <c r="F131" s="38" t="s">
        <v>158</v>
      </c>
      <c r="G131" s="38" t="s">
        <v>0</v>
      </c>
      <c r="H131" s="39" t="s">
        <v>159</v>
      </c>
      <c r="I131" s="38" t="s">
        <v>27</v>
      </c>
      <c r="J131" s="40" t="s">
        <v>28</v>
      </c>
      <c r="K131" s="41" t="s">
        <v>29</v>
      </c>
      <c r="L131" s="43">
        <v>799990000</v>
      </c>
      <c r="M131" s="43">
        <v>440176259</v>
      </c>
      <c r="N131" s="43">
        <v>359813741</v>
      </c>
      <c r="O131" s="43">
        <v>0</v>
      </c>
      <c r="P131" s="43">
        <v>43700219</v>
      </c>
      <c r="Q131" s="43">
        <v>396476040</v>
      </c>
      <c r="R131" s="43">
        <v>0</v>
      </c>
      <c r="S131" s="43">
        <v>43700219</v>
      </c>
      <c r="T131" s="43">
        <v>0</v>
      </c>
      <c r="U131" s="43">
        <v>0</v>
      </c>
      <c r="V131" s="43">
        <v>0</v>
      </c>
      <c r="W131" s="43">
        <v>0</v>
      </c>
      <c r="X131" s="43">
        <v>0</v>
      </c>
      <c r="Y131" s="15">
        <f t="shared" si="5"/>
        <v>5.462595657445718E-2</v>
      </c>
    </row>
    <row r="132" spans="1:25" ht="15" customHeight="1" x14ac:dyDescent="0.25">
      <c r="A132" s="38" t="s">
        <v>147</v>
      </c>
      <c r="B132" s="38" t="s">
        <v>149</v>
      </c>
      <c r="C132" s="38" t="s">
        <v>151</v>
      </c>
      <c r="D132" s="38" t="s">
        <v>168</v>
      </c>
      <c r="E132" s="38" t="s">
        <v>154</v>
      </c>
      <c r="F132" s="38" t="s">
        <v>160</v>
      </c>
      <c r="G132" s="38" t="s">
        <v>0</v>
      </c>
      <c r="H132" s="39" t="s">
        <v>161</v>
      </c>
      <c r="I132" s="38" t="s">
        <v>27</v>
      </c>
      <c r="J132" s="40" t="s">
        <v>28</v>
      </c>
      <c r="K132" s="41" t="s">
        <v>29</v>
      </c>
      <c r="L132" s="43">
        <v>880720975</v>
      </c>
      <c r="M132" s="43">
        <v>235479000</v>
      </c>
      <c r="N132" s="43">
        <v>645241975</v>
      </c>
      <c r="O132" s="43">
        <v>0</v>
      </c>
      <c r="P132" s="43">
        <v>110379000</v>
      </c>
      <c r="Q132" s="43">
        <v>125100000</v>
      </c>
      <c r="R132" s="43">
        <v>0</v>
      </c>
      <c r="S132" s="43">
        <v>110379000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15">
        <f t="shared" si="5"/>
        <v>0.12532800186801502</v>
      </c>
    </row>
    <row r="133" spans="1:25" ht="15" customHeight="1" x14ac:dyDescent="0.25">
      <c r="A133" s="38" t="s">
        <v>147</v>
      </c>
      <c r="B133" s="38" t="s">
        <v>149</v>
      </c>
      <c r="C133" s="38" t="s">
        <v>151</v>
      </c>
      <c r="D133" s="38" t="s">
        <v>168</v>
      </c>
      <c r="E133" s="38" t="s">
        <v>154</v>
      </c>
      <c r="F133" s="38" t="s">
        <v>170</v>
      </c>
      <c r="G133" s="38" t="s">
        <v>0</v>
      </c>
      <c r="H133" s="39" t="s">
        <v>171</v>
      </c>
      <c r="I133" s="38" t="s">
        <v>27</v>
      </c>
      <c r="J133" s="40" t="s">
        <v>28</v>
      </c>
      <c r="K133" s="41" t="s">
        <v>29</v>
      </c>
      <c r="L133" s="43">
        <v>1877453454</v>
      </c>
      <c r="M133" s="43">
        <v>877478400</v>
      </c>
      <c r="N133" s="43">
        <v>999975054</v>
      </c>
      <c r="O133" s="43">
        <v>0</v>
      </c>
      <c r="P133" s="43">
        <v>485000000</v>
      </c>
      <c r="Q133" s="43">
        <v>392478400</v>
      </c>
      <c r="R133" s="43">
        <v>0</v>
      </c>
      <c r="S133" s="43">
        <v>485000000</v>
      </c>
      <c r="T133" s="43">
        <v>0</v>
      </c>
      <c r="U133" s="43">
        <v>0</v>
      </c>
      <c r="V133" s="43">
        <v>0</v>
      </c>
      <c r="W133" s="43">
        <v>0</v>
      </c>
      <c r="X133" s="43">
        <v>0</v>
      </c>
      <c r="Y133" s="15">
        <f t="shared" si="5"/>
        <v>0.25832864136614703</v>
      </c>
    </row>
    <row r="134" spans="1:25" ht="15" customHeight="1" x14ac:dyDescent="0.25">
      <c r="A134" s="38" t="s">
        <v>147</v>
      </c>
      <c r="B134" s="38" t="s">
        <v>149</v>
      </c>
      <c r="C134" s="38" t="s">
        <v>151</v>
      </c>
      <c r="D134" s="38" t="s">
        <v>168</v>
      </c>
      <c r="E134" s="38" t="s">
        <v>154</v>
      </c>
      <c r="F134" s="38" t="s">
        <v>172</v>
      </c>
      <c r="G134" s="38" t="s">
        <v>0</v>
      </c>
      <c r="H134" s="39" t="s">
        <v>173</v>
      </c>
      <c r="I134" s="38" t="s">
        <v>27</v>
      </c>
      <c r="J134" s="40" t="s">
        <v>28</v>
      </c>
      <c r="K134" s="41" t="s">
        <v>29</v>
      </c>
      <c r="L134" s="43">
        <v>994950216</v>
      </c>
      <c r="M134" s="43">
        <v>461000000</v>
      </c>
      <c r="N134" s="43">
        <v>533950216</v>
      </c>
      <c r="O134" s="43">
        <v>0</v>
      </c>
      <c r="P134" s="43">
        <v>15000000</v>
      </c>
      <c r="Q134" s="43">
        <v>446000000</v>
      </c>
      <c r="R134" s="43">
        <v>0</v>
      </c>
      <c r="S134" s="43">
        <v>15000000</v>
      </c>
      <c r="T134" s="43">
        <v>0</v>
      </c>
      <c r="U134" s="43">
        <v>0</v>
      </c>
      <c r="V134" s="43">
        <v>0</v>
      </c>
      <c r="W134" s="43">
        <v>0</v>
      </c>
      <c r="X134" s="43">
        <v>0</v>
      </c>
      <c r="Y134" s="15">
        <f t="shared" si="5"/>
        <v>1.50761312061467E-2</v>
      </c>
    </row>
    <row r="135" spans="1:25" ht="15" customHeight="1" x14ac:dyDescent="0.25">
      <c r="A135" s="38" t="s">
        <v>147</v>
      </c>
      <c r="B135" s="38" t="s">
        <v>149</v>
      </c>
      <c r="C135" s="38" t="s">
        <v>151</v>
      </c>
      <c r="D135" s="38" t="s">
        <v>168</v>
      </c>
      <c r="E135" s="38" t="s">
        <v>154</v>
      </c>
      <c r="F135" s="38" t="s">
        <v>174</v>
      </c>
      <c r="G135" s="38" t="s">
        <v>0</v>
      </c>
      <c r="H135" s="39" t="s">
        <v>175</v>
      </c>
      <c r="I135" s="38" t="s">
        <v>27</v>
      </c>
      <c r="J135" s="40" t="s">
        <v>28</v>
      </c>
      <c r="K135" s="41" t="s">
        <v>29</v>
      </c>
      <c r="L135" s="43">
        <v>1044500809</v>
      </c>
      <c r="M135" s="43">
        <v>534176000</v>
      </c>
      <c r="N135" s="43">
        <v>510324809</v>
      </c>
      <c r="O135" s="43">
        <v>0</v>
      </c>
      <c r="P135" s="43">
        <v>181256000</v>
      </c>
      <c r="Q135" s="43">
        <v>352920000</v>
      </c>
      <c r="R135" s="43">
        <v>0</v>
      </c>
      <c r="S135" s="43">
        <v>181256000</v>
      </c>
      <c r="T135" s="43">
        <v>0</v>
      </c>
      <c r="U135" s="43">
        <v>0</v>
      </c>
      <c r="V135" s="43">
        <v>0</v>
      </c>
      <c r="W135" s="43">
        <v>0</v>
      </c>
      <c r="X135" s="43">
        <v>0</v>
      </c>
      <c r="Y135" s="15">
        <f t="shared" si="5"/>
        <v>0.17353361379732546</v>
      </c>
    </row>
    <row r="136" spans="1:25" ht="15" customHeight="1" x14ac:dyDescent="0.25">
      <c r="A136" s="44" t="s">
        <v>147</v>
      </c>
      <c r="B136" s="44" t="s">
        <v>149</v>
      </c>
      <c r="C136" s="44" t="s">
        <v>151</v>
      </c>
      <c r="D136" s="44" t="s">
        <v>168</v>
      </c>
      <c r="E136" s="44" t="s">
        <v>154</v>
      </c>
      <c r="F136" s="44" t="s">
        <v>158</v>
      </c>
      <c r="G136" s="44" t="s">
        <v>56</v>
      </c>
      <c r="H136" s="45" t="s">
        <v>176</v>
      </c>
      <c r="I136" s="44" t="s">
        <v>27</v>
      </c>
      <c r="J136" s="46" t="s">
        <v>28</v>
      </c>
      <c r="K136" s="47" t="s">
        <v>29</v>
      </c>
      <c r="L136" s="48">
        <v>799990000</v>
      </c>
      <c r="M136" s="48">
        <v>440176259</v>
      </c>
      <c r="N136" s="48">
        <v>359813741</v>
      </c>
      <c r="O136" s="48">
        <v>0</v>
      </c>
      <c r="P136" s="48">
        <v>43700219</v>
      </c>
      <c r="Q136" s="48">
        <v>396476040</v>
      </c>
      <c r="R136" s="48">
        <v>0</v>
      </c>
      <c r="S136" s="48">
        <v>43700219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15">
        <f t="shared" si="5"/>
        <v>5.462595657445718E-2</v>
      </c>
    </row>
    <row r="137" spans="1:25" ht="15" customHeight="1" x14ac:dyDescent="0.25">
      <c r="A137" s="44" t="s">
        <v>147</v>
      </c>
      <c r="B137" s="44" t="s">
        <v>149</v>
      </c>
      <c r="C137" s="44" t="s">
        <v>151</v>
      </c>
      <c r="D137" s="44" t="s">
        <v>168</v>
      </c>
      <c r="E137" s="44" t="s">
        <v>154</v>
      </c>
      <c r="F137" s="44" t="s">
        <v>160</v>
      </c>
      <c r="G137" s="44" t="s">
        <v>56</v>
      </c>
      <c r="H137" s="45" t="s">
        <v>177</v>
      </c>
      <c r="I137" s="44" t="s">
        <v>27</v>
      </c>
      <c r="J137" s="46" t="s">
        <v>28</v>
      </c>
      <c r="K137" s="47" t="s">
        <v>29</v>
      </c>
      <c r="L137" s="48">
        <v>880720975</v>
      </c>
      <c r="M137" s="48">
        <v>235479000</v>
      </c>
      <c r="N137" s="48">
        <v>645241975</v>
      </c>
      <c r="O137" s="48">
        <v>0</v>
      </c>
      <c r="P137" s="48">
        <v>110379000</v>
      </c>
      <c r="Q137" s="48">
        <v>125100000</v>
      </c>
      <c r="R137" s="48">
        <v>0</v>
      </c>
      <c r="S137" s="48">
        <v>110379000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15">
        <f t="shared" si="5"/>
        <v>0.12532800186801502</v>
      </c>
    </row>
    <row r="138" spans="1:25" ht="15" customHeight="1" x14ac:dyDescent="0.25">
      <c r="A138" s="44" t="s">
        <v>147</v>
      </c>
      <c r="B138" s="44" t="s">
        <v>149</v>
      </c>
      <c r="C138" s="44" t="s">
        <v>151</v>
      </c>
      <c r="D138" s="44" t="s">
        <v>168</v>
      </c>
      <c r="E138" s="44" t="s">
        <v>154</v>
      </c>
      <c r="F138" s="44" t="s">
        <v>170</v>
      </c>
      <c r="G138" s="44" t="s">
        <v>56</v>
      </c>
      <c r="H138" s="45" t="s">
        <v>178</v>
      </c>
      <c r="I138" s="44" t="s">
        <v>27</v>
      </c>
      <c r="J138" s="46" t="s">
        <v>28</v>
      </c>
      <c r="K138" s="47" t="s">
        <v>29</v>
      </c>
      <c r="L138" s="48">
        <v>1877453454</v>
      </c>
      <c r="M138" s="48">
        <v>877478400</v>
      </c>
      <c r="N138" s="48">
        <v>999975054</v>
      </c>
      <c r="O138" s="48">
        <v>0</v>
      </c>
      <c r="P138" s="48">
        <v>485000000</v>
      </c>
      <c r="Q138" s="48">
        <v>392478400</v>
      </c>
      <c r="R138" s="48">
        <v>0</v>
      </c>
      <c r="S138" s="48">
        <v>485000000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15">
        <f t="shared" si="5"/>
        <v>0.25832864136614703</v>
      </c>
    </row>
    <row r="139" spans="1:25" ht="15" customHeight="1" x14ac:dyDescent="0.25">
      <c r="A139" s="44" t="s">
        <v>147</v>
      </c>
      <c r="B139" s="44" t="s">
        <v>149</v>
      </c>
      <c r="C139" s="44" t="s">
        <v>151</v>
      </c>
      <c r="D139" s="44" t="s">
        <v>168</v>
      </c>
      <c r="E139" s="44" t="s">
        <v>154</v>
      </c>
      <c r="F139" s="44" t="s">
        <v>172</v>
      </c>
      <c r="G139" s="44" t="s">
        <v>56</v>
      </c>
      <c r="H139" s="45" t="s">
        <v>179</v>
      </c>
      <c r="I139" s="44" t="s">
        <v>27</v>
      </c>
      <c r="J139" s="46" t="s">
        <v>28</v>
      </c>
      <c r="K139" s="47" t="s">
        <v>29</v>
      </c>
      <c r="L139" s="48">
        <v>994950216</v>
      </c>
      <c r="M139" s="48">
        <v>461000000</v>
      </c>
      <c r="N139" s="48">
        <v>533950216</v>
      </c>
      <c r="O139" s="48">
        <v>0</v>
      </c>
      <c r="P139" s="48">
        <v>15000000</v>
      </c>
      <c r="Q139" s="48">
        <v>446000000</v>
      </c>
      <c r="R139" s="48">
        <v>0</v>
      </c>
      <c r="S139" s="48">
        <v>15000000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15">
        <f t="shared" si="5"/>
        <v>1.50761312061467E-2</v>
      </c>
    </row>
    <row r="140" spans="1:25" ht="15" customHeight="1" x14ac:dyDescent="0.25">
      <c r="A140" s="44" t="s">
        <v>147</v>
      </c>
      <c r="B140" s="44" t="s">
        <v>149</v>
      </c>
      <c r="C140" s="44" t="s">
        <v>151</v>
      </c>
      <c r="D140" s="44" t="s">
        <v>168</v>
      </c>
      <c r="E140" s="44" t="s">
        <v>154</v>
      </c>
      <c r="F140" s="44" t="s">
        <v>174</v>
      </c>
      <c r="G140" s="44" t="s">
        <v>56</v>
      </c>
      <c r="H140" s="45" t="s">
        <v>180</v>
      </c>
      <c r="I140" s="44" t="s">
        <v>27</v>
      </c>
      <c r="J140" s="46" t="s">
        <v>28</v>
      </c>
      <c r="K140" s="47" t="s">
        <v>29</v>
      </c>
      <c r="L140" s="48">
        <v>1044500809</v>
      </c>
      <c r="M140" s="48">
        <v>534176000</v>
      </c>
      <c r="N140" s="48">
        <v>510324809</v>
      </c>
      <c r="O140" s="48">
        <v>0</v>
      </c>
      <c r="P140" s="48">
        <v>181256000</v>
      </c>
      <c r="Q140" s="48">
        <v>352920000</v>
      </c>
      <c r="R140" s="48">
        <v>0</v>
      </c>
      <c r="S140" s="48">
        <v>181256000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15">
        <f t="shared" si="5"/>
        <v>0.17353361379732546</v>
      </c>
    </row>
    <row r="141" spans="1:25" ht="15" customHeight="1" x14ac:dyDescent="0.25">
      <c r="A141" s="38" t="s">
        <v>147</v>
      </c>
      <c r="B141" s="38" t="s">
        <v>149</v>
      </c>
      <c r="C141" s="38" t="s">
        <v>151</v>
      </c>
      <c r="D141" s="38" t="s">
        <v>168</v>
      </c>
      <c r="E141" s="38" t="s">
        <v>154</v>
      </c>
      <c r="F141" s="38" t="s">
        <v>0</v>
      </c>
      <c r="G141" s="38" t="s">
        <v>0</v>
      </c>
      <c r="H141" s="39" t="s">
        <v>169</v>
      </c>
      <c r="I141" s="38" t="s">
        <v>27</v>
      </c>
      <c r="J141" s="40" t="s">
        <v>28</v>
      </c>
      <c r="K141" s="41" t="s">
        <v>29</v>
      </c>
      <c r="L141" s="43">
        <v>5597615454</v>
      </c>
      <c r="M141" s="43">
        <v>2548309659</v>
      </c>
      <c r="N141" s="43">
        <v>3049305795</v>
      </c>
      <c r="O141" s="43">
        <v>0</v>
      </c>
      <c r="P141" s="43">
        <v>835335219</v>
      </c>
      <c r="Q141" s="43">
        <v>1712974440</v>
      </c>
      <c r="R141" s="43">
        <v>0</v>
      </c>
      <c r="S141" s="43">
        <v>835335219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15">
        <f t="shared" si="5"/>
        <v>0.14923054751877923</v>
      </c>
    </row>
    <row r="142" spans="1:25" ht="15" customHeight="1" x14ac:dyDescent="0.25">
      <c r="A142" s="38" t="s">
        <v>147</v>
      </c>
      <c r="B142" s="38" t="s">
        <v>181</v>
      </c>
      <c r="C142" s="38"/>
      <c r="D142" s="38"/>
      <c r="E142" s="38"/>
      <c r="F142" s="38"/>
      <c r="G142" s="38"/>
      <c r="H142" s="39" t="s">
        <v>182</v>
      </c>
      <c r="I142" s="38" t="s">
        <v>27</v>
      </c>
      <c r="J142" s="40" t="s">
        <v>28</v>
      </c>
      <c r="K142" s="41" t="s">
        <v>29</v>
      </c>
      <c r="L142" s="43">
        <v>3000000000</v>
      </c>
      <c r="M142" s="43">
        <v>0</v>
      </c>
      <c r="N142" s="43">
        <v>3000000000</v>
      </c>
      <c r="O142" s="43">
        <v>0</v>
      </c>
      <c r="P142" s="43">
        <v>0</v>
      </c>
      <c r="Q142" s="43">
        <v>0</v>
      </c>
      <c r="R142" s="43">
        <v>0</v>
      </c>
      <c r="S142" s="43">
        <v>0</v>
      </c>
      <c r="T142" s="43">
        <v>0</v>
      </c>
      <c r="U142" s="43">
        <v>0</v>
      </c>
      <c r="V142" s="43">
        <v>0</v>
      </c>
      <c r="W142" s="43">
        <v>0</v>
      </c>
      <c r="X142" s="43">
        <v>0</v>
      </c>
      <c r="Y142" s="15">
        <f t="shared" si="5"/>
        <v>0</v>
      </c>
    </row>
    <row r="143" spans="1:25" ht="15" customHeight="1" x14ac:dyDescent="0.25">
      <c r="A143" s="38" t="s">
        <v>147</v>
      </c>
      <c r="B143" s="38" t="s">
        <v>181</v>
      </c>
      <c r="C143" s="38" t="s">
        <v>151</v>
      </c>
      <c r="D143" s="38"/>
      <c r="E143" s="38"/>
      <c r="F143" s="38"/>
      <c r="G143" s="38"/>
      <c r="H143" s="39" t="s">
        <v>152</v>
      </c>
      <c r="I143" s="38" t="s">
        <v>27</v>
      </c>
      <c r="J143" s="40" t="s">
        <v>28</v>
      </c>
      <c r="K143" s="41" t="s">
        <v>29</v>
      </c>
      <c r="L143" s="43">
        <v>3000000000</v>
      </c>
      <c r="M143" s="43">
        <v>0</v>
      </c>
      <c r="N143" s="43">
        <v>3000000000</v>
      </c>
      <c r="O143" s="43">
        <v>0</v>
      </c>
      <c r="P143" s="43">
        <v>0</v>
      </c>
      <c r="Q143" s="43">
        <v>0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0</v>
      </c>
      <c r="X143" s="43">
        <v>0</v>
      </c>
      <c r="Y143" s="15">
        <f t="shared" ref="Y143:Y157" si="6">+IFERROR(P143/L143,0)</f>
        <v>0</v>
      </c>
    </row>
    <row r="144" spans="1:25" ht="15" customHeight="1" x14ac:dyDescent="0.25">
      <c r="A144" s="38" t="s">
        <v>147</v>
      </c>
      <c r="B144" s="38" t="s">
        <v>181</v>
      </c>
      <c r="C144" s="38" t="s">
        <v>151</v>
      </c>
      <c r="D144" s="38" t="s">
        <v>183</v>
      </c>
      <c r="E144" s="38"/>
      <c r="F144" s="38"/>
      <c r="G144" s="38"/>
      <c r="H144" s="39" t="s">
        <v>184</v>
      </c>
      <c r="I144" s="38" t="s">
        <v>27</v>
      </c>
      <c r="J144" s="40" t="s">
        <v>28</v>
      </c>
      <c r="K144" s="41" t="s">
        <v>29</v>
      </c>
      <c r="L144" s="43">
        <v>2500000000</v>
      </c>
      <c r="M144" s="43">
        <v>0</v>
      </c>
      <c r="N144" s="43">
        <v>2500000000</v>
      </c>
      <c r="O144" s="43">
        <v>0</v>
      </c>
      <c r="P144" s="43">
        <v>0</v>
      </c>
      <c r="Q144" s="43">
        <v>0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15">
        <f t="shared" si="6"/>
        <v>0</v>
      </c>
    </row>
    <row r="145" spans="1:25" ht="15" customHeight="1" x14ac:dyDescent="0.25">
      <c r="A145" s="38" t="s">
        <v>147</v>
      </c>
      <c r="B145" s="38" t="s">
        <v>181</v>
      </c>
      <c r="C145" s="38" t="s">
        <v>151</v>
      </c>
      <c r="D145" s="38" t="s">
        <v>183</v>
      </c>
      <c r="E145" s="38" t="s">
        <v>154</v>
      </c>
      <c r="F145" s="38"/>
      <c r="G145" s="38"/>
      <c r="H145" s="39" t="s">
        <v>184</v>
      </c>
      <c r="I145" s="38" t="s">
        <v>27</v>
      </c>
      <c r="J145" s="40" t="s">
        <v>28</v>
      </c>
      <c r="K145" s="41" t="s">
        <v>29</v>
      </c>
      <c r="L145" s="43">
        <v>2500000000</v>
      </c>
      <c r="M145" s="43">
        <v>0</v>
      </c>
      <c r="N145" s="43">
        <v>2500000000</v>
      </c>
      <c r="O145" s="43">
        <v>0</v>
      </c>
      <c r="P145" s="43">
        <v>0</v>
      </c>
      <c r="Q145" s="43">
        <v>0</v>
      </c>
      <c r="R145" s="43">
        <v>0</v>
      </c>
      <c r="S145" s="43">
        <v>0</v>
      </c>
      <c r="T145" s="43">
        <v>0</v>
      </c>
      <c r="U145" s="43">
        <v>0</v>
      </c>
      <c r="V145" s="43">
        <v>0</v>
      </c>
      <c r="W145" s="43">
        <v>0</v>
      </c>
      <c r="X145" s="43">
        <v>0</v>
      </c>
      <c r="Y145" s="15">
        <f t="shared" si="6"/>
        <v>0</v>
      </c>
    </row>
    <row r="146" spans="1:25" ht="15" customHeight="1" x14ac:dyDescent="0.25">
      <c r="A146" s="38" t="s">
        <v>147</v>
      </c>
      <c r="B146" s="38" t="s">
        <v>181</v>
      </c>
      <c r="C146" s="38" t="s">
        <v>151</v>
      </c>
      <c r="D146" s="38" t="s">
        <v>183</v>
      </c>
      <c r="E146" s="38" t="s">
        <v>154</v>
      </c>
      <c r="F146" s="38" t="s">
        <v>185</v>
      </c>
      <c r="G146" s="38"/>
      <c r="H146" s="39" t="s">
        <v>186</v>
      </c>
      <c r="I146" s="38" t="s">
        <v>27</v>
      </c>
      <c r="J146" s="40" t="s">
        <v>28</v>
      </c>
      <c r="K146" s="41" t="s">
        <v>29</v>
      </c>
      <c r="L146" s="43">
        <v>2500000000</v>
      </c>
      <c r="M146" s="43">
        <v>0</v>
      </c>
      <c r="N146" s="43">
        <v>2500000000</v>
      </c>
      <c r="O146" s="43">
        <v>0</v>
      </c>
      <c r="P146" s="43">
        <v>0</v>
      </c>
      <c r="Q146" s="43">
        <v>0</v>
      </c>
      <c r="R146" s="43">
        <v>0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  <c r="X146" s="43">
        <v>0</v>
      </c>
      <c r="Y146" s="15">
        <f t="shared" si="6"/>
        <v>0</v>
      </c>
    </row>
    <row r="147" spans="1:25" ht="15" customHeight="1" x14ac:dyDescent="0.25">
      <c r="A147" s="44" t="s">
        <v>147</v>
      </c>
      <c r="B147" s="44" t="s">
        <v>181</v>
      </c>
      <c r="C147" s="44" t="s">
        <v>151</v>
      </c>
      <c r="D147" s="44" t="s">
        <v>183</v>
      </c>
      <c r="E147" s="44" t="s">
        <v>154</v>
      </c>
      <c r="F147" s="44" t="s">
        <v>185</v>
      </c>
      <c r="G147" s="44" t="s">
        <v>56</v>
      </c>
      <c r="H147" s="45" t="s">
        <v>187</v>
      </c>
      <c r="I147" s="44" t="s">
        <v>27</v>
      </c>
      <c r="J147" s="46" t="s">
        <v>28</v>
      </c>
      <c r="K147" s="47" t="s">
        <v>29</v>
      </c>
      <c r="L147" s="48">
        <v>2500000000</v>
      </c>
      <c r="M147" s="48">
        <v>0</v>
      </c>
      <c r="N147" s="48">
        <v>2500000000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15">
        <f t="shared" si="6"/>
        <v>0</v>
      </c>
    </row>
    <row r="148" spans="1:25" ht="15" customHeight="1" x14ac:dyDescent="0.25">
      <c r="A148" s="38" t="s">
        <v>147</v>
      </c>
      <c r="B148" s="38" t="s">
        <v>181</v>
      </c>
      <c r="C148" s="38" t="s">
        <v>151</v>
      </c>
      <c r="D148" s="38" t="s">
        <v>28</v>
      </c>
      <c r="E148" s="38"/>
      <c r="F148" s="38"/>
      <c r="G148" s="38"/>
      <c r="H148" s="39" t="s">
        <v>188</v>
      </c>
      <c r="I148" s="38" t="s">
        <v>27</v>
      </c>
      <c r="J148" s="40" t="s">
        <v>28</v>
      </c>
      <c r="K148" s="41" t="s">
        <v>29</v>
      </c>
      <c r="L148" s="43">
        <v>500000000</v>
      </c>
      <c r="M148" s="43">
        <v>0</v>
      </c>
      <c r="N148" s="43">
        <v>500000000</v>
      </c>
      <c r="O148" s="43">
        <v>0</v>
      </c>
      <c r="P148" s="43">
        <v>0</v>
      </c>
      <c r="Q148" s="43">
        <v>0</v>
      </c>
      <c r="R148" s="43">
        <v>0</v>
      </c>
      <c r="S148" s="43">
        <v>0</v>
      </c>
      <c r="T148" s="43">
        <v>0</v>
      </c>
      <c r="U148" s="43">
        <v>0</v>
      </c>
      <c r="V148" s="43">
        <v>0</v>
      </c>
      <c r="W148" s="43">
        <v>0</v>
      </c>
      <c r="X148" s="43">
        <v>0</v>
      </c>
      <c r="Y148" s="15">
        <f t="shared" si="6"/>
        <v>0</v>
      </c>
    </row>
    <row r="149" spans="1:25" ht="15" customHeight="1" x14ac:dyDescent="0.25">
      <c r="A149" s="38" t="s">
        <v>147</v>
      </c>
      <c r="B149" s="38" t="s">
        <v>181</v>
      </c>
      <c r="C149" s="38" t="s">
        <v>151</v>
      </c>
      <c r="D149" s="38" t="s">
        <v>28</v>
      </c>
      <c r="E149" s="38" t="s">
        <v>154</v>
      </c>
      <c r="F149" s="38" t="s">
        <v>189</v>
      </c>
      <c r="G149" s="38" t="s">
        <v>0</v>
      </c>
      <c r="H149" s="39" t="s">
        <v>190</v>
      </c>
      <c r="I149" s="38" t="s">
        <v>27</v>
      </c>
      <c r="J149" s="40" t="s">
        <v>28</v>
      </c>
      <c r="K149" s="41" t="s">
        <v>29</v>
      </c>
      <c r="L149" s="43">
        <v>100000000</v>
      </c>
      <c r="M149" s="43">
        <v>0</v>
      </c>
      <c r="N149" s="43">
        <v>100000000</v>
      </c>
      <c r="O149" s="43">
        <v>0</v>
      </c>
      <c r="P149" s="43">
        <v>0</v>
      </c>
      <c r="Q149" s="43">
        <v>0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43">
        <v>0</v>
      </c>
      <c r="X149" s="43">
        <v>0</v>
      </c>
      <c r="Y149" s="15">
        <f t="shared" si="6"/>
        <v>0</v>
      </c>
    </row>
    <row r="150" spans="1:25" ht="15" customHeight="1" x14ac:dyDescent="0.25">
      <c r="A150" s="38" t="s">
        <v>147</v>
      </c>
      <c r="B150" s="38" t="s">
        <v>181</v>
      </c>
      <c r="C150" s="38" t="s">
        <v>151</v>
      </c>
      <c r="D150" s="38" t="s">
        <v>28</v>
      </c>
      <c r="E150" s="38" t="s">
        <v>154</v>
      </c>
      <c r="F150" s="38" t="s">
        <v>191</v>
      </c>
      <c r="G150" s="38" t="s">
        <v>0</v>
      </c>
      <c r="H150" s="39" t="s">
        <v>192</v>
      </c>
      <c r="I150" s="38" t="s">
        <v>27</v>
      </c>
      <c r="J150" s="40" t="s">
        <v>28</v>
      </c>
      <c r="K150" s="41" t="s">
        <v>29</v>
      </c>
      <c r="L150" s="43">
        <v>50000000</v>
      </c>
      <c r="M150" s="43">
        <v>0</v>
      </c>
      <c r="N150" s="43">
        <v>50000000</v>
      </c>
      <c r="O150" s="43">
        <v>0</v>
      </c>
      <c r="P150" s="43">
        <v>0</v>
      </c>
      <c r="Q150" s="43">
        <v>0</v>
      </c>
      <c r="R150" s="43">
        <v>0</v>
      </c>
      <c r="S150" s="43">
        <v>0</v>
      </c>
      <c r="T150" s="43">
        <v>0</v>
      </c>
      <c r="U150" s="43">
        <v>0</v>
      </c>
      <c r="V150" s="43">
        <v>0</v>
      </c>
      <c r="W150" s="43">
        <v>0</v>
      </c>
      <c r="X150" s="43">
        <v>0</v>
      </c>
      <c r="Y150" s="15">
        <f t="shared" si="6"/>
        <v>0</v>
      </c>
    </row>
    <row r="151" spans="1:25" ht="15" customHeight="1" x14ac:dyDescent="0.25">
      <c r="A151" s="38" t="s">
        <v>147</v>
      </c>
      <c r="B151" s="38" t="s">
        <v>181</v>
      </c>
      <c r="C151" s="38" t="s">
        <v>151</v>
      </c>
      <c r="D151" s="38" t="s">
        <v>28</v>
      </c>
      <c r="E151" s="38" t="s">
        <v>154</v>
      </c>
      <c r="F151" s="38" t="s">
        <v>193</v>
      </c>
      <c r="G151" s="38" t="s">
        <v>0</v>
      </c>
      <c r="H151" s="39" t="s">
        <v>194</v>
      </c>
      <c r="I151" s="38" t="s">
        <v>27</v>
      </c>
      <c r="J151" s="40" t="s">
        <v>28</v>
      </c>
      <c r="K151" s="41" t="s">
        <v>29</v>
      </c>
      <c r="L151" s="43">
        <v>190000000</v>
      </c>
      <c r="M151" s="43">
        <v>0</v>
      </c>
      <c r="N151" s="43">
        <v>190000000</v>
      </c>
      <c r="O151" s="43">
        <v>0</v>
      </c>
      <c r="P151" s="43">
        <v>0</v>
      </c>
      <c r="Q151" s="43">
        <v>0</v>
      </c>
      <c r="R151" s="43">
        <v>0</v>
      </c>
      <c r="S151" s="43">
        <v>0</v>
      </c>
      <c r="T151" s="43">
        <v>0</v>
      </c>
      <c r="U151" s="43">
        <v>0</v>
      </c>
      <c r="V151" s="43">
        <v>0</v>
      </c>
      <c r="W151" s="43">
        <v>0</v>
      </c>
      <c r="X151" s="43">
        <v>0</v>
      </c>
      <c r="Y151" s="15">
        <f t="shared" si="6"/>
        <v>0</v>
      </c>
    </row>
    <row r="152" spans="1:25" ht="15" customHeight="1" x14ac:dyDescent="0.25">
      <c r="A152" s="38" t="s">
        <v>147</v>
      </c>
      <c r="B152" s="38" t="s">
        <v>181</v>
      </c>
      <c r="C152" s="38" t="s">
        <v>151</v>
      </c>
      <c r="D152" s="38" t="s">
        <v>28</v>
      </c>
      <c r="E152" s="38" t="s">
        <v>154</v>
      </c>
      <c r="F152" s="38" t="s">
        <v>195</v>
      </c>
      <c r="G152" s="38" t="s">
        <v>0</v>
      </c>
      <c r="H152" s="39" t="s">
        <v>196</v>
      </c>
      <c r="I152" s="38" t="s">
        <v>27</v>
      </c>
      <c r="J152" s="40" t="s">
        <v>28</v>
      </c>
      <c r="K152" s="41" t="s">
        <v>29</v>
      </c>
      <c r="L152" s="43">
        <v>160000000</v>
      </c>
      <c r="M152" s="43">
        <v>0</v>
      </c>
      <c r="N152" s="43">
        <v>160000000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15">
        <f t="shared" si="6"/>
        <v>0</v>
      </c>
    </row>
    <row r="153" spans="1:25" ht="15" customHeight="1" x14ac:dyDescent="0.25">
      <c r="A153" s="44" t="s">
        <v>147</v>
      </c>
      <c r="B153" s="44" t="s">
        <v>181</v>
      </c>
      <c r="C153" s="44" t="s">
        <v>151</v>
      </c>
      <c r="D153" s="44" t="s">
        <v>28</v>
      </c>
      <c r="E153" s="44" t="s">
        <v>154</v>
      </c>
      <c r="F153" s="44" t="s">
        <v>189</v>
      </c>
      <c r="G153" s="44" t="s">
        <v>56</v>
      </c>
      <c r="H153" s="45" t="s">
        <v>197</v>
      </c>
      <c r="I153" s="44" t="s">
        <v>27</v>
      </c>
      <c r="J153" s="46" t="s">
        <v>28</v>
      </c>
      <c r="K153" s="47" t="s">
        <v>29</v>
      </c>
      <c r="L153" s="48">
        <v>100000000</v>
      </c>
      <c r="M153" s="48">
        <v>0</v>
      </c>
      <c r="N153" s="48">
        <v>100000000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15">
        <f t="shared" si="6"/>
        <v>0</v>
      </c>
    </row>
    <row r="154" spans="1:25" ht="15" customHeight="1" x14ac:dyDescent="0.25">
      <c r="A154" s="44" t="s">
        <v>147</v>
      </c>
      <c r="B154" s="44" t="s">
        <v>181</v>
      </c>
      <c r="C154" s="44" t="s">
        <v>151</v>
      </c>
      <c r="D154" s="44" t="s">
        <v>28</v>
      </c>
      <c r="E154" s="44" t="s">
        <v>154</v>
      </c>
      <c r="F154" s="44" t="s">
        <v>191</v>
      </c>
      <c r="G154" s="44" t="s">
        <v>56</v>
      </c>
      <c r="H154" s="45" t="s">
        <v>198</v>
      </c>
      <c r="I154" s="44" t="s">
        <v>27</v>
      </c>
      <c r="J154" s="46" t="s">
        <v>28</v>
      </c>
      <c r="K154" s="47" t="s">
        <v>29</v>
      </c>
      <c r="L154" s="48">
        <v>50000000</v>
      </c>
      <c r="M154" s="48">
        <v>0</v>
      </c>
      <c r="N154" s="48">
        <v>50000000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15">
        <f t="shared" si="6"/>
        <v>0</v>
      </c>
    </row>
    <row r="155" spans="1:25" ht="15" customHeight="1" x14ac:dyDescent="0.25">
      <c r="A155" s="44" t="s">
        <v>147</v>
      </c>
      <c r="B155" s="44" t="s">
        <v>181</v>
      </c>
      <c r="C155" s="44" t="s">
        <v>151</v>
      </c>
      <c r="D155" s="44" t="s">
        <v>28</v>
      </c>
      <c r="E155" s="44" t="s">
        <v>154</v>
      </c>
      <c r="F155" s="44" t="s">
        <v>193</v>
      </c>
      <c r="G155" s="44" t="s">
        <v>56</v>
      </c>
      <c r="H155" s="45" t="s">
        <v>199</v>
      </c>
      <c r="I155" s="44" t="s">
        <v>27</v>
      </c>
      <c r="J155" s="46" t="s">
        <v>28</v>
      </c>
      <c r="K155" s="47" t="s">
        <v>29</v>
      </c>
      <c r="L155" s="48">
        <v>190000000</v>
      </c>
      <c r="M155" s="48">
        <v>0</v>
      </c>
      <c r="N155" s="48">
        <v>190000000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15">
        <f t="shared" si="6"/>
        <v>0</v>
      </c>
    </row>
    <row r="156" spans="1:25" ht="15" customHeight="1" x14ac:dyDescent="0.25">
      <c r="A156" s="44" t="s">
        <v>147</v>
      </c>
      <c r="B156" s="44" t="s">
        <v>181</v>
      </c>
      <c r="C156" s="44" t="s">
        <v>151</v>
      </c>
      <c r="D156" s="44" t="s">
        <v>28</v>
      </c>
      <c r="E156" s="44" t="s">
        <v>154</v>
      </c>
      <c r="F156" s="44" t="s">
        <v>195</v>
      </c>
      <c r="G156" s="44" t="s">
        <v>56</v>
      </c>
      <c r="H156" s="45" t="s">
        <v>200</v>
      </c>
      <c r="I156" s="44" t="s">
        <v>27</v>
      </c>
      <c r="J156" s="46" t="s">
        <v>28</v>
      </c>
      <c r="K156" s="47" t="s">
        <v>29</v>
      </c>
      <c r="L156" s="48">
        <v>160000000</v>
      </c>
      <c r="M156" s="48">
        <v>0</v>
      </c>
      <c r="N156" s="48">
        <v>160000000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15">
        <f t="shared" si="6"/>
        <v>0</v>
      </c>
    </row>
    <row r="157" spans="1:25" ht="15" customHeight="1" x14ac:dyDescent="0.25">
      <c r="A157" s="38" t="s">
        <v>147</v>
      </c>
      <c r="B157" s="38" t="s">
        <v>181</v>
      </c>
      <c r="C157" s="38" t="s">
        <v>151</v>
      </c>
      <c r="D157" s="38" t="s">
        <v>28</v>
      </c>
      <c r="E157" s="38" t="s">
        <v>154</v>
      </c>
      <c r="F157" s="38" t="s">
        <v>0</v>
      </c>
      <c r="G157" s="38" t="s">
        <v>0</v>
      </c>
      <c r="H157" s="39" t="s">
        <v>188</v>
      </c>
      <c r="I157" s="38" t="s">
        <v>27</v>
      </c>
      <c r="J157" s="40" t="s">
        <v>28</v>
      </c>
      <c r="K157" s="41" t="s">
        <v>29</v>
      </c>
      <c r="L157" s="43">
        <v>500000000</v>
      </c>
      <c r="M157" s="43">
        <v>0</v>
      </c>
      <c r="N157" s="43">
        <v>500000000</v>
      </c>
      <c r="O157" s="43">
        <v>0</v>
      </c>
      <c r="P157" s="43">
        <v>0</v>
      </c>
      <c r="Q157" s="43">
        <v>0</v>
      </c>
      <c r="R157" s="43">
        <v>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15">
        <f t="shared" si="6"/>
        <v>0</v>
      </c>
    </row>
    <row r="158" spans="1:25" x14ac:dyDescent="0.25">
      <c r="A158" s="2" t="s">
        <v>0</v>
      </c>
      <c r="B158" s="2" t="s">
        <v>0</v>
      </c>
      <c r="C158" s="2" t="s">
        <v>0</v>
      </c>
      <c r="D158" s="2" t="s">
        <v>0</v>
      </c>
      <c r="E158" s="2" t="s">
        <v>0</v>
      </c>
      <c r="F158" s="2" t="s">
        <v>0</v>
      </c>
      <c r="G158" s="2" t="s">
        <v>0</v>
      </c>
      <c r="H158" s="2" t="s">
        <v>0</v>
      </c>
      <c r="I158" s="2" t="s">
        <v>0</v>
      </c>
      <c r="J158" s="2" t="s">
        <v>0</v>
      </c>
      <c r="K158" s="2" t="s">
        <v>0</v>
      </c>
      <c r="L158" s="2" t="s">
        <v>0</v>
      </c>
      <c r="M158" s="2" t="s">
        <v>0</v>
      </c>
      <c r="N158" s="2" t="s">
        <v>0</v>
      </c>
      <c r="O158" s="2" t="s">
        <v>0</v>
      </c>
      <c r="P158" s="2" t="s">
        <v>0</v>
      </c>
      <c r="Q158" s="2" t="s">
        <v>0</v>
      </c>
      <c r="R158" s="2" t="s">
        <v>0</v>
      </c>
      <c r="S158" s="2" t="s">
        <v>0</v>
      </c>
      <c r="T158" s="2" t="s">
        <v>0</v>
      </c>
      <c r="U158" s="2" t="s">
        <v>0</v>
      </c>
      <c r="V158" s="2" t="s">
        <v>0</v>
      </c>
      <c r="W158" s="2" t="s">
        <v>0</v>
      </c>
      <c r="X158" s="2" t="s">
        <v>0</v>
      </c>
    </row>
  </sheetData>
  <mergeCells count="7">
    <mergeCell ref="A9:K9"/>
    <mergeCell ref="A10:K10"/>
    <mergeCell ref="A1:Y1"/>
    <mergeCell ref="A2:Y2"/>
    <mergeCell ref="A3:Y3"/>
    <mergeCell ref="A7:K7"/>
    <mergeCell ref="A8:K8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Leydy Gomez</dc:creator>
  <cp:lastModifiedBy>Angela Salazar</cp:lastModifiedBy>
  <dcterms:created xsi:type="dcterms:W3CDTF">2020-02-03T11:57:59Z</dcterms:created>
  <dcterms:modified xsi:type="dcterms:W3CDTF">2020-02-07T21:24:35Z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