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1 - Luis Rodriguez's files\13-INFORMES DE EJECUCIÓN PPTAL\8-AGO\INFORMES\"/>
    </mc:Choice>
  </mc:AlternateContent>
  <xr:revisionPtr revIDLastSave="35" documentId="8_{C4D3AE2B-F51E-4C9B-B7B2-4290BCE96197}" xr6:coauthVersionLast="36" xr6:coauthVersionMax="36" xr10:uidLastSave="{E4B15EDC-A31B-46CC-81A9-61A7832E2823}"/>
  <bookViews>
    <workbookView xWindow="0" yWindow="0" windowWidth="28800" windowHeight="10725" xr2:uid="{5C363E01-FFCA-457E-A105-D6871B4FA2F3}"/>
  </bookViews>
  <sheets>
    <sheet name="INFORME EJECUCIÓN" sheetId="1" r:id="rId1"/>
    <sheet name="Hoja1" sheetId="2" r:id="rId2"/>
  </sheets>
  <definedNames>
    <definedName name="_xlnm._FilterDatabase" localSheetId="0" hidden="1">'INFORME EJECUCIÓN'!$A$31:$T$264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4" i="1" l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U33" i="1" l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32" i="1"/>
  <c r="O22" i="1" l="1"/>
  <c r="P22" i="1"/>
  <c r="Q22" i="1"/>
  <c r="R22" i="1"/>
  <c r="S22" i="1"/>
  <c r="T22" i="1"/>
  <c r="N22" i="1"/>
  <c r="N15" i="1"/>
  <c r="N20" i="1"/>
  <c r="O20" i="1"/>
  <c r="P20" i="1"/>
  <c r="Q20" i="1"/>
  <c r="U20" i="1" s="1"/>
  <c r="R20" i="1"/>
  <c r="S20" i="1"/>
  <c r="T20" i="1"/>
  <c r="N21" i="1"/>
  <c r="O21" i="1"/>
  <c r="P21" i="1"/>
  <c r="Q21" i="1"/>
  <c r="U21" i="1" s="1"/>
  <c r="R21" i="1"/>
  <c r="V21" i="1" s="1"/>
  <c r="S21" i="1"/>
  <c r="T21" i="1"/>
  <c r="N23" i="1"/>
  <c r="O23" i="1"/>
  <c r="P23" i="1"/>
  <c r="Q23" i="1"/>
  <c r="R23" i="1"/>
  <c r="S23" i="1"/>
  <c r="T23" i="1"/>
  <c r="N25" i="1"/>
  <c r="O25" i="1"/>
  <c r="P25" i="1"/>
  <c r="Q25" i="1"/>
  <c r="U25" i="1" s="1"/>
  <c r="R25" i="1"/>
  <c r="V25" i="1" s="1"/>
  <c r="S25" i="1"/>
  <c r="T25" i="1"/>
  <c r="N26" i="1"/>
  <c r="O26" i="1"/>
  <c r="P26" i="1"/>
  <c r="Q26" i="1"/>
  <c r="U26" i="1" s="1"/>
  <c r="R26" i="1"/>
  <c r="V26" i="1" s="1"/>
  <c r="S26" i="1"/>
  <c r="T26" i="1"/>
  <c r="N10" i="1"/>
  <c r="O10" i="1"/>
  <c r="P10" i="1"/>
  <c r="Q10" i="1"/>
  <c r="U10" i="1" s="1"/>
  <c r="R10" i="1"/>
  <c r="V10" i="1" s="1"/>
  <c r="S10" i="1"/>
  <c r="T10" i="1"/>
  <c r="N11" i="1"/>
  <c r="O11" i="1"/>
  <c r="P11" i="1"/>
  <c r="Q11" i="1"/>
  <c r="U11" i="1" s="1"/>
  <c r="R11" i="1"/>
  <c r="V11" i="1" s="1"/>
  <c r="S11" i="1"/>
  <c r="T11" i="1"/>
  <c r="N13" i="1"/>
  <c r="O13" i="1"/>
  <c r="P13" i="1"/>
  <c r="Q13" i="1"/>
  <c r="R13" i="1"/>
  <c r="S13" i="1"/>
  <c r="T13" i="1"/>
  <c r="T15" i="1"/>
  <c r="S15" i="1"/>
  <c r="R15" i="1"/>
  <c r="Q15" i="1"/>
  <c r="U15" i="1" s="1"/>
  <c r="P15" i="1"/>
  <c r="O15" i="1"/>
  <c r="V15" i="1" l="1"/>
  <c r="V22" i="1"/>
  <c r="V23" i="1"/>
  <c r="U22" i="1"/>
  <c r="U23" i="1"/>
  <c r="V13" i="1"/>
  <c r="U13" i="1"/>
  <c r="V20" i="1"/>
  <c r="T27" i="1"/>
  <c r="S27" i="1"/>
  <c r="R27" i="1"/>
  <c r="V27" i="1" s="1"/>
  <c r="T24" i="1"/>
  <c r="Q27" i="1"/>
  <c r="P27" i="1"/>
  <c r="O27" i="1"/>
  <c r="Q24" i="1"/>
  <c r="P24" i="1"/>
  <c r="P28" i="1" s="1"/>
  <c r="N27" i="1"/>
  <c r="S24" i="1"/>
  <c r="O24" i="1"/>
  <c r="N24" i="1"/>
  <c r="R24" i="1"/>
  <c r="V24" i="1" s="1"/>
  <c r="R12" i="1"/>
  <c r="Q12" i="1"/>
  <c r="P12" i="1"/>
  <c r="P14" i="1" s="1"/>
  <c r="P16" i="1" s="1"/>
  <c r="O12" i="1"/>
  <c r="O14" i="1" s="1"/>
  <c r="O16" i="1" s="1"/>
  <c r="T12" i="1"/>
  <c r="T14" i="1" s="1"/>
  <c r="T16" i="1" s="1"/>
  <c r="S12" i="1"/>
  <c r="S14" i="1" s="1"/>
  <c r="S16" i="1" s="1"/>
  <c r="N12" i="1"/>
  <c r="N14" i="1" s="1"/>
  <c r="N16" i="1" s="1"/>
  <c r="U27" i="1" l="1"/>
  <c r="T28" i="1"/>
  <c r="S28" i="1"/>
  <c r="Q14" i="1"/>
  <c r="U12" i="1"/>
  <c r="R14" i="1"/>
  <c r="V12" i="1"/>
  <c r="Q28" i="1"/>
  <c r="U24" i="1"/>
  <c r="N28" i="1"/>
  <c r="O28" i="1"/>
  <c r="R28" i="1"/>
  <c r="V28" i="1" s="1"/>
  <c r="U28" i="1" l="1"/>
  <c r="R16" i="1"/>
  <c r="V16" i="1" s="1"/>
  <c r="V14" i="1"/>
  <c r="Q16" i="1"/>
  <c r="U16" i="1" s="1"/>
  <c r="U14" i="1"/>
</calcChain>
</file>

<file path=xl/sharedStrings.xml><?xml version="1.0" encoding="utf-8"?>
<sst xmlns="http://schemas.openxmlformats.org/spreadsheetml/2006/main" count="1975" uniqueCount="270">
  <si>
    <t>DEFENSORÍA DEL PUEBLO</t>
  </si>
  <si>
    <t xml:space="preserve">INFORME  DE EJECUCIÓN PRESUPUESTAL DESAGREGADO ACUMULADO </t>
  </si>
  <si>
    <t>VIGENCIA ACTUAL</t>
  </si>
  <si>
    <t>PERÍODO: 01-ENERO-2021 A 31-AGOSTO-2021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</si>
  <si>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</si>
  <si>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</si>
  <si>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</si>
  <si>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</si>
  <si>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</si>
  <si>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</si>
  <si>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</si>
  <si>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</si>
  <si>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A</t>
  </si>
  <si>
    <t>C UNIDAD</t>
  </si>
  <si>
    <t>A+C</t>
  </si>
  <si>
    <t>C SUBUNIDAD</t>
  </si>
  <si>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</si>
  <si>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</si>
  <si>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</si>
  <si>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</si>
  <si>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</si>
  <si>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</si>
  <si>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</si>
  <si>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</si>
  <si>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</si>
  <si>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</si>
  <si>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</si>
  <si>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</si>
  <si>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</si>
  <si>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Nación</t>
  </si>
  <si>
    <t>CSF</t>
  </si>
  <si>
    <t xml:space="preserve">FUNCIONAMIENTO </t>
  </si>
  <si>
    <t>A-01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</si>
  <si>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</si>
  <si>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</si>
  <si>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</si>
  <si>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</si>
  <si>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</si>
  <si>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</si>
  <si>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</si>
  <si>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</si>
  <si>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</si>
  <si>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</si>
  <si>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</si>
  <si>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</si>
  <si>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</si>
  <si>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</si>
  <si>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</si>
  <si>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</si>
  <si>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</si>
  <si>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</si>
  <si>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</si>
  <si>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</si>
  <si>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</si>
  <si>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</si>
  <si>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</si>
  <si>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</si>
  <si>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</si>
  <si>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</si>
  <si>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</si>
  <si>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</si>
  <si>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</si>
  <si>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</si>
  <si>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</si>
  <si>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</si>
  <si>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</si>
  <si>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</si>
  <si>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</si>
  <si>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</si>
  <si>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</si>
  <si>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</si>
  <si>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</si>
  <si>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</si>
  <si>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</si>
  <si>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A-02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</si>
  <si>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</si>
  <si>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</si>
  <si>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</si>
  <si>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</si>
  <si>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</si>
  <si>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</si>
  <si>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</si>
  <si>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</si>
  <si>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</si>
  <si>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</si>
  <si>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</si>
  <si>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</si>
  <si>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</si>
  <si>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</si>
  <si>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</si>
  <si>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</si>
  <si>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</si>
  <si>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</si>
  <si>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</si>
  <si>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</si>
  <si>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</si>
  <si>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</si>
  <si>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</si>
  <si>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</si>
  <si>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</si>
  <si>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</si>
  <si>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</si>
  <si>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</si>
  <si>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</si>
  <si>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</si>
  <si>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</si>
  <si>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</si>
  <si>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</si>
  <si>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</si>
  <si>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</si>
  <si>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</si>
  <si>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</si>
  <si>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</si>
  <si>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</si>
  <si>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</si>
  <si>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</si>
  <si>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</si>
  <si>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A-03</t>
  </si>
  <si>
    <t>TRANSFERENCIAS CORRIENTES</t>
  </si>
  <si>
    <t>A ENTIDADES DEL GOBIERNO</t>
  </si>
  <si>
    <t>A ÓRGANOS DEL PGN</t>
  </si>
  <si>
    <t>DEFENSORÍA PÚBLICA (LEY 24 DE 1992)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</si>
  <si>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</si>
  <si>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</si>
  <si>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</si>
  <si>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</si>
  <si>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</si>
  <si>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</si>
  <si>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</si>
  <si>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</si>
  <si>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</si>
  <si>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</si>
  <si>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</si>
  <si>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A-08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</si>
  <si>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</si>
  <si>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</si>
  <si>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</si>
  <si>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</si>
  <si>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</si>
  <si>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</si>
  <si>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PRODUCTOS DE MOLINERÍA, ALMIDONES Y PRODUCTOS DERIVADOS DEL ALMIDÓN; OTROS PRODUCTOS ALIMENTICIOS</t>
  </si>
  <si>
    <t>DOTACIÓN (PRENDAS DE VESTIR Y CALZADO)</t>
  </si>
  <si>
    <t>PRODUCTOS DE CAUCHO Y PLÁSTICO</t>
  </si>
  <si>
    <t>MAQUINARIA Y APARATOS ELÉCTRICOS</t>
  </si>
  <si>
    <t>SERVICIOS DE ESPARCIMIENTO, CULTURALES Y DEPORTIVOS</t>
  </si>
  <si>
    <t>10</t>
  </si>
  <si>
    <t>SENTENCIAS Y CONCILIACIONES</t>
  </si>
  <si>
    <t>FALLOS NACIONALES</t>
  </si>
  <si>
    <t>SENTENCIAS</t>
  </si>
  <si>
    <t>IMPUESTO DE DELINEACIÓN URBANA</t>
  </si>
  <si>
    <t>05</t>
  </si>
  <si>
    <t>MULTAS, SANCIONES E INTERESES DE MORA</t>
  </si>
  <si>
    <t>INTERESES DE MORA</t>
  </si>
  <si>
    <t>IMPUESTOS, CONTRIBUCIONES Y TASAS</t>
  </si>
  <si>
    <t>SSF</t>
  </si>
  <si>
    <t>CONTRIBUCIONES</t>
  </si>
  <si>
    <t>CUOTA DE FISCALIZACIÓN Y AUDITAJE</t>
  </si>
  <si>
    <t>FONDO PARA LA DEFENSA DE LOS DERECHOS E INTERESES COLECTIVOS -LEY 472 DE 1998.</t>
  </si>
  <si>
    <t>061</t>
  </si>
  <si>
    <t>FONDO ESPECIAL COMISIÓN NACIONAL DE BÚSQUEDA (ART. 18 LEY 971 DE 2005)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</si>
  <si>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</si>
  <si>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</si>
  <si>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</si>
  <si>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</si>
  <si>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</si>
  <si>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</si>
  <si>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16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</si>
  <si>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</si>
  <si>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</si>
  <si>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</si>
  <si>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</si>
  <si>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</si>
  <si>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</si>
  <si>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>2502002</t>
  </si>
  <si>
    <t>SERVICIO DE ASISTENCIA TÉCNICA PARA ATENCIÓN, ORIENTACIÓN Y ASESORÍA EN MATERIA DE DERECHOS HUMANOS, EL DERECHO INTERNACIONAL HUMANITARIO Y EN ESCENARIOS DE PAZ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</si>
  <si>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</si>
  <si>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2502003</t>
  </si>
  <si>
    <t>SERVICIO DE EDUCACIÓN INFORMAL EN MATERIA DE DERECHOS HUMANOS Y DERECHO INTERNACIONAL HUMANITARIO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</si>
  <si>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</si>
  <si>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2502009</t>
  </si>
  <si>
    <t>DOCUMENTOS METODOLÓGICOS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</si>
  <si>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</si>
  <si>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</si>
  <si>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</si>
  <si>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</si>
  <si>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</si>
  <si>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2502004</t>
  </si>
  <si>
    <t>SERVICIO DE DIVULGACIÓN DE LOS DERECHOS HUMANOS Y DEL DERECHO INTERNACIONAL HUMANITARIO DE LA POBLACIÓN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</si>
  <si>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</si>
  <si>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2502006</t>
  </si>
  <si>
    <t>DOCUMENTOS DE INVESTIGACIÓN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</si>
  <si>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</si>
  <si>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2502011</t>
  </si>
  <si>
    <t>DOCUMENTOS DE SEGUIMIENTO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</si>
  <si>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</si>
  <si>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C-2599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</si>
  <si>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</si>
  <si>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</si>
  <si>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</si>
  <si>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</si>
  <si>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</si>
  <si>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</si>
  <si>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ADQUISICIÓN DE BIENES Y SERVICIOS - SEDES ADECUADAS - ADECUACIÓN DE LAS CONDICIONES FÍSICAS APROPIADAS PARA EL FUNCIONAMIENTO DE LAS DEFENSORÍAS DEL PUEBLO A NIVEL REGIONAL    NACIONAL</t>
  </si>
  <si>
    <t>2599015</t>
  </si>
  <si>
    <t>SEDES ADQUIRIDAS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</si>
  <si>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</si>
  <si>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</si>
  <si>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</si>
  <si>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</si>
  <si>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ADQUISICIÓN DE BIENES Y SERVICIOS - SERVICIOS DE INFORMACIÓN PARA LA GESTIÓN ADMINISTRATIVA - FORTALECIMIENTO DEL SISTEMA INTEGRADO DE GESTIÓN EN LA DEFENSORÍA DEL PUEBLO A NIVEL NACIONAL.  NACIONAL</t>
  </si>
  <si>
    <t>2599005</t>
  </si>
  <si>
    <t>SERVICIOS DE FORMACIÓN PARA EL TRABAJO Y DESARROLLO HUMANO</t>
  </si>
  <si>
    <t>ADQUISICIÓN DE BIENES Y SERVICIOS - SERVICIOS DE FORMACIÓN PARA EL TRABAJO Y DESARROLLO HUMANO  - FORTALECIMIENTO DEL SISTEMA INTEGRADO DE GESTIÓN EN LA DEFENSORÍA DEL PUEBLO A NIVEL NACIONAL.  NACIONAL</t>
  </si>
  <si>
    <t>2599019</t>
  </si>
  <si>
    <t>SERVICIO DE SEGUIMIENTO Y EVALUACIÓN DE LA GESTIÓN INSTITUCIONAL</t>
  </si>
  <si>
    <t>ADQUISICIÓN DE BIENES Y SERVICIOS - SERVICIO DE SEGUIMIENTO Y EVALUACIÓN DE LA GESTIÓN INSTITUCIONAL - FORTALECIMIENTO DEL SISTEMA INTEGRADO DE GESTIÓN EN LA DEFENSORÍA DEL PUEBLO A NIVEL NACIONAL.  NACIONAL</t>
  </si>
  <si>
    <t>2599023</t>
  </si>
  <si>
    <t>DOCUMENTOS DE LINEAMIENTOS TÉCNICOS</t>
  </si>
  <si>
    <t>ADQUISICIÓN DE BIENES Y SERVICIOS - DOCUMENTOS DE LINEAMIENTOS TÉCNICOS  - FORTALECIMIENTO DEL SISTEMA INTEGRADO DE GESTIÓN EN LA DEFENSORÍA DEL PUEBLO A NIVEL NACIONAL.  NACIONAL</t>
  </si>
  <si>
    <t>8</t>
  </si>
  <si>
    <t>FORTALECIMIENTO DE LA CAPACIDAD INSTITUCIONAL DE LA DEFENSORÍA DEL PUEBLO DE COLOMBIA - DPC  NACIONAL</t>
  </si>
  <si>
    <t>2599053</t>
  </si>
  <si>
    <t>0203</t>
  </si>
  <si>
    <t>RENDICIÓN DE CUENTAS Y PARTICIPACIÓN CIUDADANA</t>
  </si>
  <si>
    <t>2599055</t>
  </si>
  <si>
    <t>0202</t>
  </si>
  <si>
    <t>ATENCIÓN Y SERVICIO AL CIUDADANO</t>
  </si>
  <si>
    <t>2599058</t>
  </si>
  <si>
    <t>SERVICIO DE EDUCACIÓN INFORMAL PARA LA GESTIÓN ADMINISTRATIVA</t>
  </si>
  <si>
    <t>0201</t>
  </si>
  <si>
    <t>FORTALECIMIENTO DE LA GESTIÓN Y PLANEACIÓN ESTRATÉGICA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</si>
  <si>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</si>
  <si>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</si>
  <si>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</si>
  <si>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</si>
  <si>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</si>
  <si>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</si>
  <si>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</si>
  <si>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</si>
  <si>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</si>
  <si>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</si>
  <si>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0204</t>
  </si>
  <si>
    <t>ADMINISTRACIÓN DEL PROGRAMA</t>
  </si>
  <si>
    <t>26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</si>
  <si>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</si>
  <si>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</si>
  <si>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</si>
  <si>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</si>
  <si>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</si>
  <si>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</si>
  <si>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2502010</t>
  </si>
  <si>
    <t>SERVICIO INFORMACIÓN PARA LA TOMA DE DECISIONES EN DERECHOS HUMANOS Y DERECHO INTERNACIONAL HUMANITARIO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</si>
  <si>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</si>
  <si>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PRESUPUESTO DE INVERSIÓN UNIDAD 25-02-00</t>
  </si>
  <si>
    <t>TOTAL PRESUPUESTO UNIDAD 25-02-00</t>
  </si>
  <si>
    <t xml:space="preserve">PRESUPUESTO DE FUNCIONAMIENTO </t>
  </si>
  <si>
    <t xml:space="preserve">TOTAL PRESUPUESTO </t>
  </si>
  <si>
    <t>PRESUPUESTO INVERSIÓN SUBUNIDAD 25-02-00-001</t>
  </si>
  <si>
    <t>APROPIACIÓN BLOQUEADA OTRAS TRANSFERENCIAS - DISTRIBUCIÓN PREVIO CONCEPTO DGPPN</t>
  </si>
  <si>
    <t xml:space="preserve">GASTOS DE PERSONAL </t>
  </si>
  <si>
    <t>INVERSIÓN UNIDAD 25-02-00</t>
  </si>
  <si>
    <t>INVERSIÓN SUBUNIDAD 25-02-00-001</t>
  </si>
  <si>
    <t>TOTAL PRESUPUESTO DE INVERSIÓN</t>
  </si>
  <si>
    <t>TOTAL EJECUCIÓN PRESUPUESTO DEFENSORÍA DEL PUEBLO</t>
  </si>
  <si>
    <t xml:space="preserve">ADQUISICIÓN DE BIENES Y SERVICIOS </t>
  </si>
  <si>
    <t xml:space="preserve">TRANSFERENCIAS CORRIENTES </t>
  </si>
  <si>
    <t xml:space="preserve">TOTAL PRESUPUESTO DE FUNCIONAMIENTO </t>
  </si>
  <si>
    <t>C-2502 C-2599</t>
  </si>
  <si>
    <t>% EJECUCIÓN COMPROMETIDA</t>
  </si>
  <si>
    <t>%EJECUCIÓN OBLIGADA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</si>
</sst>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2" borderId="0" xfId="0" applyFont="1" applyFill="1" applyBorder="1"/>
    <xf numFmtId="0" fontId="6" fillId="0" borderId="0" xfId="0" applyFont="1" applyFill="1" applyBorder="1"/>
    <xf numFmtId="0" fontId="6" fillId="2" borderId="0" xfId="0" applyFont="1" applyFill="1" applyBorder="1"/>
    <xf numFmtId="164" fontId="6" fillId="2" borderId="1" xfId="0" applyNumberFormat="1" applyFont="1" applyFill="1" applyBorder="1"/>
    <xf numFmtId="164" fontId="7" fillId="2" borderId="1" xfId="0" applyNumberFormat="1" applyFont="1" applyFill="1" applyBorder="1"/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9" fillId="2" borderId="0" xfId="0" applyFont="1" applyFill="1" applyBorder="1"/>
    <xf numFmtId="0" fontId="11" fillId="3" borderId="1" xfId="0" applyNumberFormat="1" applyFont="1" applyFill="1" applyBorder="1" applyAlignment="1">
      <alignment horizontal="center" vertical="center" wrapText="1" readingOrder="1"/>
    </xf>
    <xf numFmtId="7" fontId="11" fillId="2" borderId="1" xfId="0" applyNumberFormat="1" applyFont="1" applyFill="1" applyBorder="1" applyAlignment="1">
      <alignment horizontal="center" vertical="center" wrapText="1" readingOrder="1"/>
    </xf>
    <xf numFmtId="7" fontId="11" fillId="3" borderId="1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7" fontId="11" fillId="0" borderId="0" xfId="0" applyNumberFormat="1" applyFont="1" applyFill="1" applyBorder="1" applyAlignment="1">
      <alignment horizontal="center" vertical="center" wrapText="1" readingOrder="1"/>
    </xf>
    <xf numFmtId="7" fontId="7" fillId="2" borderId="1" xfId="0" applyNumberFormat="1" applyFont="1" applyFill="1" applyBorder="1" applyAlignment="1">
      <alignment horizontal="center" vertical="center" wrapText="1" readingOrder="1"/>
    </xf>
    <xf numFmtId="7" fontId="7" fillId="3" borderId="1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7" fontId="12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7" fontId="12" fillId="0" borderId="0" xfId="0" applyNumberFormat="1" applyFont="1" applyFill="1" applyBorder="1" applyAlignment="1">
      <alignment horizontal="center" vertical="center" wrapText="1" readingOrder="1"/>
    </xf>
    <xf numFmtId="7" fontId="6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left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0" fontId="10" fillId="2" borderId="1" xfId="0" applyNumberFormat="1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0" fontId="7" fillId="2" borderId="0" xfId="0" applyFont="1" applyFill="1" applyBorder="1" applyAlignment="1">
      <alignment horizontal="center"/>
    </xf>
    <xf numFmtId="7" fontId="7" fillId="2" borderId="0" xfId="0" applyNumberFormat="1" applyFont="1" applyFill="1" applyBorder="1" applyAlignment="1">
      <alignment horizontal="center" vertical="center" wrapText="1" readingOrder="1"/>
    </xf>
    <xf numFmtId="7" fontId="11" fillId="2" borderId="0" xfId="0" applyNumberFormat="1" applyFont="1" applyFill="1" applyBorder="1" applyAlignment="1">
      <alignment horizontal="center" vertical="center" wrapText="1" readingOrder="1"/>
    </xf>
    <xf numFmtId="7" fontId="12" fillId="2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9" fontId="6" fillId="2" borderId="1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9" fontId="7" fillId="3" borderId="1" xfId="1" applyFont="1" applyFill="1" applyBorder="1" applyAlignment="1">
      <alignment horizontal="center"/>
    </xf>
    <xf numFmtId="9" fontId="7" fillId="2" borderId="1" xfId="1" applyFont="1" applyFill="1" applyBorder="1" applyAlignment="1">
      <alignment horizontal="center"/>
    </xf>
    <xf numFmtId="0" fontId="14" fillId="3" borderId="1" xfId="0" applyNumberFormat="1" applyFont="1" applyFill="1" applyBorder="1" applyAlignment="1">
      <alignment horizontal="center" vertical="center" wrapText="1" readingOrder="1"/>
    </xf>
    <xf numFmtId="9" fontId="9" fillId="2" borderId="1" xfId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0" fontId="10" fillId="4" borderId="1" xfId="0" applyNumberFormat="1" applyFont="1" applyFill="1" applyBorder="1" applyAlignment="1">
      <alignment horizontal="left" vertical="center" wrapText="1" readingOrder="1"/>
    </xf>
    <xf numFmtId="164" fontId="9" fillId="4" borderId="1" xfId="0" applyNumberFormat="1" applyFont="1" applyFill="1" applyBorder="1" applyAlignment="1">
      <alignment horizontal="right" vertical="center" wrapText="1" readingOrder="1"/>
    </xf>
    <xf numFmtId="164" fontId="10" fillId="4" borderId="1" xfId="0" applyNumberFormat="1" applyFont="1" applyFill="1" applyBorder="1" applyAlignment="1">
      <alignment horizontal="right" vertical="center" wrapText="1" readingOrder="1"/>
    </xf>
    <xf numFmtId="9" fontId="9" fillId="4" borderId="1" xfId="1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left" vertical="center" wrapText="1" readingOrder="1"/>
    </xf>
    <xf numFmtId="9" fontId="7" fillId="2" borderId="0" xfId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180976</xdr:rowOff>
    </xdr:from>
    <xdr:to>
      <xdr:col>5</xdr:col>
      <xdr:colOff>381000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D8F8B3-8930-4C5E-81E1-F5776948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80976"/>
          <a:ext cx="159067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9BF8-7FDA-4669-9A38-CE8200C08721}">
  <sheetPr>
    <tabColor rgb="FFFFFF00"/>
  </sheetPr>
  <dimension ref="A1:CB268"/>
  <sheetViews>
    <sheetView showGridLines="0" tabSelected="1" zoomScaleNormal="100" workbookViewId="0">
      <selection activeCell="K6" sqref="K6"/>
    </sheetView>
  </sheetViews>
  <sheetFormatPr baseColWidth="10" defaultRowHeight="15" x14ac:dyDescent="0.25"/>
  <cols>
    <col min="1" max="5" width="5.42578125" style="18" customWidth="1"/>
    <col min="6" max="6" width="9.42578125" style="18" customWidth="1"/>
    <col min="7" max="8" width="5.42578125" style="18" customWidth="1"/>
    <col min="9" max="9" width="6.28515625" style="18" customWidth="1"/>
    <col min="10" max="10" width="8.140625" style="18" customWidth="1"/>
    <col min="11" max="11" width="6" style="18" customWidth="1"/>
    <col min="12" max="12" width="6.5703125" style="18" customWidth="1"/>
    <col min="13" max="13" width="40.7109375" style="18" customWidth="1"/>
    <col min="14" max="20" width="18.85546875" style="18" customWidth="1"/>
    <col min="21" max="21" width="12.7109375" style="52" customWidth="1"/>
    <col min="22" max="22" width="10.28515625" style="52" customWidth="1"/>
    <col min="23" max="16384" width="11.42578125" style="18"/>
  </cols>
  <sheetData>
    <row r="1" spans="1:80" s="1" customFormat="1" x14ac:dyDescent="0.25">
      <c r="C1" s="2"/>
      <c r="U1" s="2"/>
      <c r="V1" s="2"/>
      <c r="AY1" s="2"/>
      <c r="AZ1" s="2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</row>
    <row r="2" spans="1:80" s="4" customFormat="1" ht="18" x14ac:dyDescent="0.35">
      <c r="I2" s="6" t="s">
        <v>0</v>
      </c>
      <c r="U2" s="7"/>
      <c r="V2" s="49"/>
      <c r="W2" s="5"/>
      <c r="X2" s="5"/>
      <c r="Y2" s="5"/>
      <c r="AY2" s="8"/>
      <c r="AZ2" s="8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0" s="4" customFormat="1" ht="18" x14ac:dyDescent="0.35">
      <c r="I3" s="6" t="s">
        <v>1</v>
      </c>
      <c r="U3" s="7"/>
      <c r="V3" s="49"/>
      <c r="W3" s="5"/>
      <c r="X3" s="5"/>
      <c r="Y3" s="5"/>
      <c r="AY3" s="8"/>
      <c r="AZ3" s="8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</row>
    <row r="4" spans="1:80" s="4" customFormat="1" ht="18" x14ac:dyDescent="0.35">
      <c r="I4" s="6" t="s">
        <v>2</v>
      </c>
      <c r="U4" s="7"/>
      <c r="V4" s="49"/>
      <c r="W4" s="5"/>
      <c r="X4" s="5"/>
      <c r="Y4" s="5"/>
      <c r="AY4" s="8"/>
      <c r="AZ4" s="8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</row>
    <row r="5" spans="1:80" s="9" customFormat="1" ht="18" x14ac:dyDescent="0.35">
      <c r="I5" s="11" t="s">
        <v>3</v>
      </c>
      <c r="O5" s="10"/>
      <c r="P5" s="10"/>
      <c r="Q5" s="10"/>
      <c r="U5" s="12"/>
      <c r="V5" s="50"/>
      <c r="W5" s="10"/>
      <c r="X5" s="10"/>
      <c r="Y5" s="10"/>
      <c r="Z5" s="10"/>
      <c r="AA5" s="10"/>
      <c r="AB5" s="10"/>
      <c r="AC5" s="10"/>
      <c r="AD5" s="10"/>
      <c r="AE5" s="10"/>
      <c r="AF5" s="10"/>
      <c r="AY5" s="13"/>
      <c r="AZ5" s="13"/>
    </row>
    <row r="6" spans="1:80" s="14" customFormat="1" ht="16.5" x14ac:dyDescent="0.3"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6"/>
      <c r="AX6" s="16"/>
      <c r="AY6" s="15"/>
      <c r="AZ6" s="15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s="14" customFormat="1" ht="16.5" x14ac:dyDescent="0.3"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6"/>
      <c r="AX7" s="16"/>
      <c r="AY7" s="15"/>
      <c r="AZ7" s="15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</row>
    <row r="9" spans="1:80" s="37" customFormat="1" ht="31.5" customHeight="1" x14ac:dyDescent="0.25">
      <c r="A9" s="73" t="s">
        <v>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25" t="s">
        <v>5</v>
      </c>
      <c r="O9" s="25" t="s">
        <v>6</v>
      </c>
      <c r="P9" s="25" t="s">
        <v>7</v>
      </c>
      <c r="Q9" s="25" t="s">
        <v>8</v>
      </c>
      <c r="R9" s="25" t="s">
        <v>9</v>
      </c>
      <c r="S9" s="25" t="s">
        <v>10</v>
      </c>
      <c r="T9" s="25" t="s">
        <v>11</v>
      </c>
      <c r="U9" s="56" t="s">
        <v>268</v>
      </c>
      <c r="V9" s="56" t="s">
        <v>269</v>
      </c>
    </row>
    <row r="10" spans="1:80" s="19" customFormat="1" ht="15" customHeight="1" x14ac:dyDescent="0.25">
      <c r="A10" s="72" t="s">
        <v>12</v>
      </c>
      <c r="B10" s="72"/>
      <c r="C10" s="72"/>
      <c r="D10" s="74" t="s">
        <v>255</v>
      </c>
      <c r="E10" s="74"/>
      <c r="F10" s="74"/>
      <c r="G10" s="74"/>
      <c r="H10" s="74"/>
      <c r="I10" s="74"/>
      <c r="J10" s="74"/>
      <c r="K10" s="74"/>
      <c r="L10" s="74"/>
      <c r="M10" s="74"/>
      <c r="N10" s="20">
        <f>+N32+N118+N175+N179</f>
        <v>649994000000</v>
      </c>
      <c r="O10" s="20">
        <f t="shared" ref="O10:T10" si="0">+O32+O118+O175+O179</f>
        <v>526647139220.26001</v>
      </c>
      <c r="P10" s="20">
        <f t="shared" si="0"/>
        <v>111193359339.74001</v>
      </c>
      <c r="Q10" s="20">
        <f t="shared" si="0"/>
        <v>394305724236.16998</v>
      </c>
      <c r="R10" s="20">
        <f t="shared" si="0"/>
        <v>278329034134.64001</v>
      </c>
      <c r="S10" s="20">
        <f t="shared" si="0"/>
        <v>276889755751.64001</v>
      </c>
      <c r="T10" s="20">
        <f t="shared" si="0"/>
        <v>276777009736.03003</v>
      </c>
      <c r="U10" s="51">
        <f>+IFERROR(Q10/N10,0)</f>
        <v>0.60662979079217649</v>
      </c>
      <c r="V10" s="51">
        <f>+IFERROR(R10/N10,0)</f>
        <v>0.4282024666914464</v>
      </c>
    </row>
    <row r="11" spans="1:80" s="19" customFormat="1" ht="15" customHeight="1" x14ac:dyDescent="0.25">
      <c r="A11" s="72" t="s">
        <v>160</v>
      </c>
      <c r="B11" s="72"/>
      <c r="C11" s="72"/>
      <c r="D11" s="74" t="s">
        <v>253</v>
      </c>
      <c r="E11" s="74"/>
      <c r="F11" s="74"/>
      <c r="G11" s="74"/>
      <c r="H11" s="74"/>
      <c r="I11" s="74"/>
      <c r="J11" s="74"/>
      <c r="K11" s="74"/>
      <c r="L11" s="74"/>
      <c r="M11" s="74" t="s">
        <v>13</v>
      </c>
      <c r="N11" s="20">
        <f>+N185+N250</f>
        <v>55209385904</v>
      </c>
      <c r="O11" s="20">
        <f t="shared" ref="O11:T11" si="1">+O185+O250</f>
        <v>43649239808</v>
      </c>
      <c r="P11" s="20">
        <f t="shared" si="1"/>
        <v>11560146096</v>
      </c>
      <c r="Q11" s="20">
        <f t="shared" si="1"/>
        <v>26238538424</v>
      </c>
      <c r="R11" s="20">
        <f t="shared" si="1"/>
        <v>8288822392.0100002</v>
      </c>
      <c r="S11" s="20">
        <f t="shared" si="1"/>
        <v>8142293967.9099998</v>
      </c>
      <c r="T11" s="20">
        <f t="shared" si="1"/>
        <v>7937422896.8100004</v>
      </c>
      <c r="U11" s="51">
        <f t="shared" ref="U11:U16" si="2">+IFERROR(Q11/N11,0)</f>
        <v>0.47525503126632279</v>
      </c>
      <c r="V11" s="51">
        <f t="shared" ref="V11:V16" si="3">+IFERROR(R11/N11,0)</f>
        <v>0.15013429793301619</v>
      </c>
    </row>
    <row r="12" spans="1:80" s="32" customFormat="1" ht="15" customHeight="1" x14ac:dyDescent="0.25">
      <c r="A12" s="65" t="s">
        <v>14</v>
      </c>
      <c r="B12" s="65"/>
      <c r="C12" s="65"/>
      <c r="D12" s="76" t="s">
        <v>254</v>
      </c>
      <c r="E12" s="76"/>
      <c r="F12" s="76"/>
      <c r="G12" s="76"/>
      <c r="H12" s="76"/>
      <c r="I12" s="76"/>
      <c r="J12" s="76"/>
      <c r="K12" s="76"/>
      <c r="L12" s="76"/>
      <c r="M12" s="76" t="s">
        <v>14</v>
      </c>
      <c r="N12" s="21">
        <f>+N10+N11</f>
        <v>705203385904</v>
      </c>
      <c r="O12" s="21">
        <f t="shared" ref="O12:T12" si="4">+O10+O11</f>
        <v>570296379028.26001</v>
      </c>
      <c r="P12" s="21">
        <f t="shared" si="4"/>
        <v>122753505435.74001</v>
      </c>
      <c r="Q12" s="21">
        <f t="shared" si="4"/>
        <v>420544262660.16998</v>
      </c>
      <c r="R12" s="21">
        <f t="shared" si="4"/>
        <v>286617856526.65002</v>
      </c>
      <c r="S12" s="21">
        <f t="shared" si="4"/>
        <v>285032049719.54999</v>
      </c>
      <c r="T12" s="21">
        <f t="shared" si="4"/>
        <v>284714432632.84003</v>
      </c>
      <c r="U12" s="55">
        <f t="shared" si="2"/>
        <v>0.59634464477375482</v>
      </c>
      <c r="V12" s="55">
        <f t="shared" si="3"/>
        <v>0.40643289901286378</v>
      </c>
    </row>
    <row r="13" spans="1:80" s="32" customFormat="1" ht="15" customHeight="1" x14ac:dyDescent="0.25">
      <c r="A13" s="65" t="s">
        <v>160</v>
      </c>
      <c r="B13" s="65"/>
      <c r="C13" s="65"/>
      <c r="D13" s="76" t="s">
        <v>257</v>
      </c>
      <c r="E13" s="76"/>
      <c r="F13" s="76"/>
      <c r="G13" s="76"/>
      <c r="H13" s="76"/>
      <c r="I13" s="76"/>
      <c r="J13" s="76"/>
      <c r="K13" s="76"/>
      <c r="L13" s="76"/>
      <c r="M13" s="76" t="s">
        <v>15</v>
      </c>
      <c r="N13" s="21">
        <f>+N228</f>
        <v>13920000000</v>
      </c>
      <c r="O13" s="21">
        <f t="shared" ref="O13:T13" si="5">+O228</f>
        <v>11866225394</v>
      </c>
      <c r="P13" s="21">
        <f t="shared" si="5"/>
        <v>2053774606</v>
      </c>
      <c r="Q13" s="21">
        <f t="shared" si="5"/>
        <v>6502264284.4099998</v>
      </c>
      <c r="R13" s="21">
        <f t="shared" si="5"/>
        <v>2225663066.1100001</v>
      </c>
      <c r="S13" s="21">
        <f t="shared" si="5"/>
        <v>2225663066.1100001</v>
      </c>
      <c r="T13" s="21">
        <f t="shared" si="5"/>
        <v>2225663066.1100001</v>
      </c>
      <c r="U13" s="55">
        <f t="shared" si="2"/>
        <v>0.46711668709841953</v>
      </c>
      <c r="V13" s="55">
        <f t="shared" si="3"/>
        <v>0.15988958808261494</v>
      </c>
    </row>
    <row r="14" spans="1:80" s="32" customFormat="1" ht="15" customHeight="1" x14ac:dyDescent="0.25">
      <c r="A14" s="65" t="s">
        <v>14</v>
      </c>
      <c r="B14" s="65" t="s">
        <v>16</v>
      </c>
      <c r="C14" s="65" t="s">
        <v>16</v>
      </c>
      <c r="D14" s="76" t="s">
        <v>256</v>
      </c>
      <c r="E14" s="76"/>
      <c r="F14" s="76"/>
      <c r="G14" s="76"/>
      <c r="H14" s="76"/>
      <c r="I14" s="76"/>
      <c r="J14" s="76"/>
      <c r="K14" s="76"/>
      <c r="L14" s="76"/>
      <c r="M14" s="76"/>
      <c r="N14" s="26">
        <f>+N12+N13</f>
        <v>719123385904</v>
      </c>
      <c r="O14" s="26">
        <f t="shared" ref="O14:T14" si="6">+O12+O13</f>
        <v>582162604422.26001</v>
      </c>
      <c r="P14" s="26">
        <f t="shared" si="6"/>
        <v>124807280041.74001</v>
      </c>
      <c r="Q14" s="26">
        <f t="shared" si="6"/>
        <v>427046526944.57996</v>
      </c>
      <c r="R14" s="26">
        <f t="shared" si="6"/>
        <v>288843519592.76001</v>
      </c>
      <c r="S14" s="26">
        <f t="shared" si="6"/>
        <v>287257712785.65997</v>
      </c>
      <c r="T14" s="26">
        <f t="shared" si="6"/>
        <v>286940095698.95001</v>
      </c>
      <c r="U14" s="55">
        <f t="shared" si="2"/>
        <v>0.59384319202433633</v>
      </c>
      <c r="V14" s="55">
        <f t="shared" si="3"/>
        <v>0.40166058461533527</v>
      </c>
    </row>
    <row r="15" spans="1:80" s="19" customFormat="1" ht="15" customHeight="1" x14ac:dyDescent="0.25">
      <c r="A15" s="72" t="s">
        <v>12</v>
      </c>
      <c r="B15" s="72"/>
      <c r="C15" s="72"/>
      <c r="D15" s="77" t="s">
        <v>258</v>
      </c>
      <c r="E15" s="77"/>
      <c r="F15" s="77"/>
      <c r="G15" s="77"/>
      <c r="H15" s="77"/>
      <c r="I15" s="77"/>
      <c r="J15" s="77"/>
      <c r="K15" s="77"/>
      <c r="L15" s="77"/>
      <c r="M15" s="77"/>
      <c r="N15" s="33">
        <f>+N107+N161</f>
        <v>12153501440</v>
      </c>
      <c r="O15" s="47">
        <f t="shared" ref="O15:T15" si="7">+O107+O161</f>
        <v>0</v>
      </c>
      <c r="P15" s="47">
        <f t="shared" si="7"/>
        <v>0</v>
      </c>
      <c r="Q15" s="47">
        <f t="shared" si="7"/>
        <v>0</v>
      </c>
      <c r="R15" s="47">
        <f t="shared" si="7"/>
        <v>0</v>
      </c>
      <c r="S15" s="47">
        <f t="shared" si="7"/>
        <v>0</v>
      </c>
      <c r="T15" s="47">
        <f t="shared" si="7"/>
        <v>0</v>
      </c>
      <c r="U15" s="51">
        <f t="shared" si="2"/>
        <v>0</v>
      </c>
      <c r="V15" s="51">
        <f t="shared" si="3"/>
        <v>0</v>
      </c>
    </row>
    <row r="16" spans="1:80" s="32" customFormat="1" x14ac:dyDescent="0.25">
      <c r="A16" s="68" t="s">
        <v>263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27">
        <f>+N14-N15</f>
        <v>706969884464</v>
      </c>
      <c r="O16" s="27">
        <f t="shared" ref="O16:T16" si="8">+O14-O15</f>
        <v>582162604422.26001</v>
      </c>
      <c r="P16" s="27">
        <f t="shared" si="8"/>
        <v>124807280041.74001</v>
      </c>
      <c r="Q16" s="27">
        <f t="shared" si="8"/>
        <v>427046526944.57996</v>
      </c>
      <c r="R16" s="27">
        <f t="shared" si="8"/>
        <v>288843519592.76001</v>
      </c>
      <c r="S16" s="27">
        <f t="shared" si="8"/>
        <v>287257712785.65997</v>
      </c>
      <c r="T16" s="27">
        <f t="shared" si="8"/>
        <v>286940095698.95001</v>
      </c>
      <c r="U16" s="54">
        <f t="shared" si="2"/>
        <v>0.60405193534990786</v>
      </c>
      <c r="V16" s="54">
        <f t="shared" si="3"/>
        <v>0.40856552158760079</v>
      </c>
    </row>
    <row r="17" spans="1:22" s="32" customForma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6"/>
      <c r="O17" s="46"/>
      <c r="P17" s="46"/>
      <c r="Q17" s="46"/>
      <c r="R17" s="46"/>
      <c r="S17" s="46"/>
      <c r="T17" s="46"/>
      <c r="U17" s="44"/>
      <c r="V17" s="44"/>
    </row>
    <row r="18" spans="1:22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5"/>
      <c r="P18" s="35"/>
      <c r="Q18" s="35"/>
      <c r="R18" s="35"/>
      <c r="S18" s="35"/>
      <c r="T18" s="35"/>
    </row>
    <row r="19" spans="1:22" s="38" customFormat="1" ht="26.25" customHeight="1" x14ac:dyDescent="0.25">
      <c r="A19" s="73" t="s">
        <v>4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25" t="s">
        <v>5</v>
      </c>
      <c r="O19" s="25" t="s">
        <v>6</v>
      </c>
      <c r="P19" s="25" t="s">
        <v>7</v>
      </c>
      <c r="Q19" s="25" t="s">
        <v>8</v>
      </c>
      <c r="R19" s="25" t="s">
        <v>9</v>
      </c>
      <c r="S19" s="25" t="s">
        <v>10</v>
      </c>
      <c r="T19" s="25" t="s">
        <v>11</v>
      </c>
      <c r="U19" s="56" t="s">
        <v>268</v>
      </c>
      <c r="V19" s="56" t="s">
        <v>269</v>
      </c>
    </row>
    <row r="20" spans="1:22" s="19" customFormat="1" ht="15" customHeight="1" x14ac:dyDescent="0.25">
      <c r="A20" s="66" t="s">
        <v>32</v>
      </c>
      <c r="B20" s="66"/>
      <c r="C20" s="66"/>
      <c r="D20" s="74" t="s">
        <v>259</v>
      </c>
      <c r="E20" s="74"/>
      <c r="F20" s="74"/>
      <c r="G20" s="74"/>
      <c r="H20" s="74"/>
      <c r="I20" s="74"/>
      <c r="J20" s="74"/>
      <c r="K20" s="74"/>
      <c r="L20" s="74"/>
      <c r="M20" s="74"/>
      <c r="N20" s="36">
        <f>+N34</f>
        <v>231303000000</v>
      </c>
      <c r="O20" s="36">
        <f t="shared" ref="O20:T20" si="9">+O34</f>
        <v>231303000000</v>
      </c>
      <c r="P20" s="48">
        <f t="shared" si="9"/>
        <v>0</v>
      </c>
      <c r="Q20" s="36">
        <f t="shared" si="9"/>
        <v>134038648500</v>
      </c>
      <c r="R20" s="36">
        <f t="shared" si="9"/>
        <v>134018275216</v>
      </c>
      <c r="S20" s="36">
        <f t="shared" si="9"/>
        <v>134018275216</v>
      </c>
      <c r="T20" s="36">
        <f t="shared" si="9"/>
        <v>134018275216</v>
      </c>
      <c r="U20" s="51">
        <f t="shared" ref="U20:U28" si="10">+IFERROR(Q20/N20,0)</f>
        <v>0.5794937743998132</v>
      </c>
      <c r="V20" s="51">
        <f t="shared" ref="V20:V28" si="11">+IFERROR(R20/N20,0)</f>
        <v>0.57940569389934415</v>
      </c>
    </row>
    <row r="21" spans="1:22" s="19" customFormat="1" ht="15" customHeight="1" x14ac:dyDescent="0.25">
      <c r="A21" s="66" t="s">
        <v>74</v>
      </c>
      <c r="B21" s="66"/>
      <c r="C21" s="66"/>
      <c r="D21" s="74" t="s">
        <v>264</v>
      </c>
      <c r="E21" s="74"/>
      <c r="F21" s="74"/>
      <c r="G21" s="74"/>
      <c r="H21" s="74"/>
      <c r="I21" s="74"/>
      <c r="J21" s="74"/>
      <c r="K21" s="74"/>
      <c r="L21" s="74"/>
      <c r="M21" s="74" t="s">
        <v>13</v>
      </c>
      <c r="N21" s="36">
        <f>+N61+N66+N120</f>
        <v>55466223338</v>
      </c>
      <c r="O21" s="36">
        <f t="shared" ref="O21:T21" si="12">+O61+O66+O120</f>
        <v>45828936056.669998</v>
      </c>
      <c r="P21" s="36">
        <f t="shared" si="12"/>
        <v>9637287281.3299999</v>
      </c>
      <c r="Q21" s="36">
        <f t="shared" si="12"/>
        <v>25933032020.360001</v>
      </c>
      <c r="R21" s="36">
        <f t="shared" si="12"/>
        <v>11212632822.33</v>
      </c>
      <c r="S21" s="36">
        <f t="shared" si="12"/>
        <v>10398145228.33</v>
      </c>
      <c r="T21" s="36">
        <f t="shared" si="12"/>
        <v>10301559213.33</v>
      </c>
      <c r="U21" s="51">
        <f t="shared" si="10"/>
        <v>0.46754638155782346</v>
      </c>
      <c r="V21" s="51">
        <f t="shared" si="11"/>
        <v>0.20215244787809822</v>
      </c>
    </row>
    <row r="22" spans="1:22" s="19" customFormat="1" ht="15" customHeight="1" x14ac:dyDescent="0.25">
      <c r="A22" s="66" t="s">
        <v>117</v>
      </c>
      <c r="B22" s="66"/>
      <c r="C22" s="66"/>
      <c r="D22" s="74" t="s">
        <v>265</v>
      </c>
      <c r="E22" s="74"/>
      <c r="F22" s="74"/>
      <c r="G22" s="74"/>
      <c r="H22" s="74"/>
      <c r="I22" s="74"/>
      <c r="J22" s="74"/>
      <c r="K22" s="74"/>
      <c r="L22" s="74"/>
      <c r="M22" s="74" t="s">
        <v>14</v>
      </c>
      <c r="N22" s="36">
        <f>+N103+N108+N159+N162+N181-N107-N161</f>
        <v>347415198022</v>
      </c>
      <c r="O22" s="36">
        <f t="shared" ref="O22:T22" si="13">+O103+O108+O159+O162+O181-O107-O161</f>
        <v>247112391201.59</v>
      </c>
      <c r="P22" s="36">
        <f t="shared" si="13"/>
        <v>100302806820.41</v>
      </c>
      <c r="Q22" s="36">
        <f t="shared" si="13"/>
        <v>232096576042.81</v>
      </c>
      <c r="R22" s="36">
        <f t="shared" si="13"/>
        <v>131228493549.31</v>
      </c>
      <c r="S22" s="36">
        <f t="shared" si="13"/>
        <v>130603702760.31</v>
      </c>
      <c r="T22" s="36">
        <f t="shared" si="13"/>
        <v>130587542759.7</v>
      </c>
      <c r="U22" s="51">
        <f t="shared" si="10"/>
        <v>0.6680668472889103</v>
      </c>
      <c r="V22" s="51">
        <f t="shared" si="11"/>
        <v>0.37772813134386818</v>
      </c>
    </row>
    <row r="23" spans="1:22" s="19" customFormat="1" ht="15" customHeight="1" x14ac:dyDescent="0.25">
      <c r="A23" s="66" t="s">
        <v>133</v>
      </c>
      <c r="B23" s="66"/>
      <c r="C23" s="66"/>
      <c r="D23" s="74" t="s">
        <v>135</v>
      </c>
      <c r="E23" s="74"/>
      <c r="F23" s="74"/>
      <c r="G23" s="74"/>
      <c r="H23" s="74"/>
      <c r="I23" s="74"/>
      <c r="J23" s="74"/>
      <c r="K23" s="74"/>
      <c r="L23" s="74"/>
      <c r="M23" s="74" t="s">
        <v>15</v>
      </c>
      <c r="N23" s="48">
        <f>+N114+N166+N171+N177</f>
        <v>3656077200</v>
      </c>
      <c r="O23" s="48">
        <f t="shared" ref="O23:T23" si="14">+O114+O166+O171+O177</f>
        <v>2402811962</v>
      </c>
      <c r="P23" s="48">
        <f t="shared" si="14"/>
        <v>1253265238</v>
      </c>
      <c r="Q23" s="48">
        <f t="shared" si="14"/>
        <v>2237467673</v>
      </c>
      <c r="R23" s="48">
        <f t="shared" si="14"/>
        <v>1869632547</v>
      </c>
      <c r="S23" s="48">
        <f t="shared" si="14"/>
        <v>1869632547</v>
      </c>
      <c r="T23" s="48">
        <f t="shared" si="14"/>
        <v>1869632547</v>
      </c>
      <c r="U23" s="51">
        <f t="shared" si="10"/>
        <v>0.6119858937880196</v>
      </c>
      <c r="V23" s="51">
        <f t="shared" si="11"/>
        <v>0.51137665993486137</v>
      </c>
    </row>
    <row r="24" spans="1:22" s="32" customFormat="1" ht="15" customHeight="1" x14ac:dyDescent="0.25">
      <c r="A24" s="67" t="s">
        <v>12</v>
      </c>
      <c r="B24" s="67" t="s">
        <v>16</v>
      </c>
      <c r="C24" s="67" t="s">
        <v>16</v>
      </c>
      <c r="D24" s="76" t="s">
        <v>266</v>
      </c>
      <c r="E24" s="76"/>
      <c r="F24" s="76"/>
      <c r="G24" s="76"/>
      <c r="H24" s="76"/>
      <c r="I24" s="76"/>
      <c r="J24" s="76"/>
      <c r="K24" s="76"/>
      <c r="L24" s="76"/>
      <c r="M24" s="76"/>
      <c r="N24" s="30">
        <f>+N20+N21+N22+N23</f>
        <v>637840498560</v>
      </c>
      <c r="O24" s="30">
        <f t="shared" ref="O24:T24" si="15">+O20+O21+O22+O23</f>
        <v>526647139220.26001</v>
      </c>
      <c r="P24" s="30">
        <f t="shared" si="15"/>
        <v>111193359339.74001</v>
      </c>
      <c r="Q24" s="30">
        <f t="shared" si="15"/>
        <v>394305724236.16998</v>
      </c>
      <c r="R24" s="30">
        <f t="shared" si="15"/>
        <v>278329034134.64001</v>
      </c>
      <c r="S24" s="30">
        <f t="shared" si="15"/>
        <v>276889755751.64001</v>
      </c>
      <c r="T24" s="30">
        <f t="shared" si="15"/>
        <v>276777009736.02997</v>
      </c>
      <c r="U24" s="55">
        <f t="shared" si="10"/>
        <v>0.61818859907196477</v>
      </c>
      <c r="V24" s="55">
        <f t="shared" si="11"/>
        <v>0.43636149595863005</v>
      </c>
    </row>
    <row r="25" spans="1:22" s="19" customFormat="1" ht="15" customHeight="1" x14ac:dyDescent="0.25">
      <c r="A25" s="66" t="s">
        <v>267</v>
      </c>
      <c r="B25" s="66"/>
      <c r="C25" s="66"/>
      <c r="D25" s="75" t="s">
        <v>260</v>
      </c>
      <c r="E25" s="75"/>
      <c r="F25" s="75"/>
      <c r="G25" s="75"/>
      <c r="H25" s="75"/>
      <c r="I25" s="75"/>
      <c r="J25" s="75"/>
      <c r="K25" s="75"/>
      <c r="L25" s="75"/>
      <c r="M25" s="75"/>
      <c r="N25" s="36">
        <f>+N188+N198+N212+N218+N253</f>
        <v>55209385904</v>
      </c>
      <c r="O25" s="36">
        <f t="shared" ref="O25:T25" si="16">+O188+O198+O212+O218+O253</f>
        <v>43649239808</v>
      </c>
      <c r="P25" s="36">
        <f t="shared" si="16"/>
        <v>11560146096</v>
      </c>
      <c r="Q25" s="36">
        <f t="shared" si="16"/>
        <v>26238538424</v>
      </c>
      <c r="R25" s="36">
        <f t="shared" si="16"/>
        <v>8288822392.0100002</v>
      </c>
      <c r="S25" s="36">
        <f t="shared" si="16"/>
        <v>8142293967.9099998</v>
      </c>
      <c r="T25" s="36">
        <f t="shared" si="16"/>
        <v>7937422896.8099995</v>
      </c>
      <c r="U25" s="51">
        <f t="shared" si="10"/>
        <v>0.47525503126632279</v>
      </c>
      <c r="V25" s="51">
        <f t="shared" si="11"/>
        <v>0.15013429793301619</v>
      </c>
    </row>
    <row r="26" spans="1:22" s="19" customFormat="1" ht="15" customHeight="1" x14ac:dyDescent="0.25">
      <c r="A26" s="66" t="s">
        <v>195</v>
      </c>
      <c r="B26" s="66"/>
      <c r="C26" s="66"/>
      <c r="D26" s="74" t="s">
        <v>261</v>
      </c>
      <c r="E26" s="74"/>
      <c r="F26" s="74"/>
      <c r="G26" s="74"/>
      <c r="H26" s="74"/>
      <c r="I26" s="74"/>
      <c r="J26" s="74"/>
      <c r="K26" s="74"/>
      <c r="L26" s="74"/>
      <c r="M26" s="74"/>
      <c r="N26" s="36">
        <f>+N231</f>
        <v>13920000000</v>
      </c>
      <c r="O26" s="36">
        <f t="shared" ref="O26:T26" si="17">+O231</f>
        <v>11866225394</v>
      </c>
      <c r="P26" s="36">
        <f t="shared" si="17"/>
        <v>2053774606</v>
      </c>
      <c r="Q26" s="36">
        <f t="shared" si="17"/>
        <v>6502264284.4099998</v>
      </c>
      <c r="R26" s="36">
        <f t="shared" si="17"/>
        <v>2225663066.1100001</v>
      </c>
      <c r="S26" s="36">
        <f t="shared" si="17"/>
        <v>2225663066.1100001</v>
      </c>
      <c r="T26" s="36">
        <f t="shared" si="17"/>
        <v>2225663066.1100001</v>
      </c>
      <c r="U26" s="51">
        <f t="shared" si="10"/>
        <v>0.46711668709841953</v>
      </c>
      <c r="V26" s="51">
        <f t="shared" si="11"/>
        <v>0.15988958808261494</v>
      </c>
    </row>
    <row r="27" spans="1:22" s="32" customFormat="1" ht="15" customHeight="1" x14ac:dyDescent="0.25">
      <c r="A27" s="65" t="s">
        <v>160</v>
      </c>
      <c r="B27" s="65"/>
      <c r="C27" s="65"/>
      <c r="D27" s="69" t="s">
        <v>262</v>
      </c>
      <c r="E27" s="70"/>
      <c r="F27" s="70"/>
      <c r="G27" s="70"/>
      <c r="H27" s="70"/>
      <c r="I27" s="70"/>
      <c r="J27" s="70"/>
      <c r="K27" s="70"/>
      <c r="L27" s="70"/>
      <c r="M27" s="71"/>
      <c r="N27" s="30">
        <f>+N25+N26</f>
        <v>69129385904</v>
      </c>
      <c r="O27" s="30">
        <f t="shared" ref="O27:T27" si="18">+O25+O26</f>
        <v>55515465202</v>
      </c>
      <c r="P27" s="30">
        <f t="shared" si="18"/>
        <v>13613920702</v>
      </c>
      <c r="Q27" s="30">
        <f t="shared" si="18"/>
        <v>32740802708.41</v>
      </c>
      <c r="R27" s="30">
        <f t="shared" si="18"/>
        <v>10514485458.120001</v>
      </c>
      <c r="S27" s="30">
        <f t="shared" si="18"/>
        <v>10367957034.02</v>
      </c>
      <c r="T27" s="30">
        <f t="shared" si="18"/>
        <v>10163085962.92</v>
      </c>
      <c r="U27" s="55">
        <f t="shared" si="10"/>
        <v>0.47361628170510822</v>
      </c>
      <c r="V27" s="55">
        <f t="shared" si="11"/>
        <v>0.15209863823644362</v>
      </c>
    </row>
    <row r="28" spans="1:22" s="19" customFormat="1" ht="17.25" customHeight="1" x14ac:dyDescent="0.25">
      <c r="A28" s="68" t="s">
        <v>263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31">
        <f>+N24+N27</f>
        <v>706969884464</v>
      </c>
      <c r="O28" s="31">
        <f t="shared" ref="O28:T28" si="19">+O24+O27</f>
        <v>582162604422.26001</v>
      </c>
      <c r="P28" s="31">
        <f t="shared" si="19"/>
        <v>124807280041.74001</v>
      </c>
      <c r="Q28" s="31">
        <f t="shared" si="19"/>
        <v>427046526944.57996</v>
      </c>
      <c r="R28" s="31">
        <f t="shared" si="19"/>
        <v>288843519592.76001</v>
      </c>
      <c r="S28" s="31">
        <f t="shared" si="19"/>
        <v>287257712785.66003</v>
      </c>
      <c r="T28" s="31">
        <f t="shared" si="19"/>
        <v>286940095698.94995</v>
      </c>
      <c r="U28" s="54">
        <f t="shared" si="10"/>
        <v>0.60405193534990786</v>
      </c>
      <c r="V28" s="54">
        <f t="shared" si="11"/>
        <v>0.40856552158760079</v>
      </c>
    </row>
    <row r="29" spans="1:22" s="19" customFormat="1" ht="1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64"/>
      <c r="O29" s="45"/>
      <c r="P29" s="45"/>
      <c r="Q29" s="45"/>
      <c r="R29" s="45"/>
      <c r="S29" s="45"/>
      <c r="T29" s="45"/>
      <c r="U29" s="53"/>
      <c r="V29" s="53"/>
    </row>
    <row r="30" spans="1:22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  <c r="O30" s="29"/>
      <c r="P30" s="29"/>
      <c r="Q30" s="29"/>
      <c r="R30" s="29"/>
      <c r="S30" s="29"/>
      <c r="T30" s="29"/>
    </row>
    <row r="31" spans="1:22" s="23" customFormat="1" ht="29.25" customHeight="1" x14ac:dyDescent="0.2">
      <c r="A31" s="22" t="s">
        <v>17</v>
      </c>
      <c r="B31" s="22" t="s">
        <v>18</v>
      </c>
      <c r="C31" s="22" t="s">
        <v>19</v>
      </c>
      <c r="D31" s="22" t="s">
        <v>20</v>
      </c>
      <c r="E31" s="22" t="s">
        <v>21</v>
      </c>
      <c r="F31" s="22" t="s">
        <v>22</v>
      </c>
      <c r="G31" s="22" t="s">
        <v>23</v>
      </c>
      <c r="H31" s="22" t="s">
        <v>24</v>
      </c>
      <c r="I31" s="22" t="s">
        <v>25</v>
      </c>
      <c r="J31" s="22" t="s">
        <v>26</v>
      </c>
      <c r="K31" s="22" t="s">
        <v>27</v>
      </c>
      <c r="L31" s="22" t="s">
        <v>28</v>
      </c>
      <c r="M31" s="22" t="s">
        <v>4</v>
      </c>
      <c r="N31" s="22" t="s">
        <v>5</v>
      </c>
      <c r="O31" s="22" t="s">
        <v>6</v>
      </c>
      <c r="P31" s="22" t="s">
        <v>7</v>
      </c>
      <c r="Q31" s="22" t="s">
        <v>8</v>
      </c>
      <c r="R31" s="22" t="s">
        <v>9</v>
      </c>
      <c r="S31" s="22" t="s">
        <v>10</v>
      </c>
      <c r="T31" s="22" t="s">
        <v>11</v>
      </c>
      <c r="U31" s="56" t="s">
        <v>268</v>
      </c>
      <c r="V31" s="56" t="s">
        <v>269</v>
      </c>
    </row>
    <row r="32" spans="1:22" s="24" customFormat="1" ht="15.75" customHeight="1" x14ac:dyDescent="0.2">
      <c r="A32" s="39" t="s">
        <v>12</v>
      </c>
      <c r="B32" s="39"/>
      <c r="C32" s="39"/>
      <c r="D32" s="39"/>
      <c r="E32" s="39"/>
      <c r="F32" s="39"/>
      <c r="G32" s="39"/>
      <c r="H32" s="39"/>
      <c r="I32" s="39"/>
      <c r="J32" s="39" t="s">
        <v>29</v>
      </c>
      <c r="K32" s="39">
        <v>10</v>
      </c>
      <c r="L32" s="39" t="s">
        <v>30</v>
      </c>
      <c r="M32" s="40" t="s">
        <v>31</v>
      </c>
      <c r="N32" s="41">
        <v>491238000000</v>
      </c>
      <c r="O32" s="41">
        <v>486460518432.13</v>
      </c>
      <c r="P32" s="41">
        <v>1185263028.8699999</v>
      </c>
      <c r="Q32" s="41">
        <v>374798237694.03998</v>
      </c>
      <c r="R32" s="41">
        <v>267047262045.14001</v>
      </c>
      <c r="S32" s="41">
        <v>265890798090.14001</v>
      </c>
      <c r="T32" s="41">
        <v>265803625999.53</v>
      </c>
      <c r="U32" s="57">
        <f t="shared" ref="U32:U95" si="20">+IFERROR(Q32/N32,0)</f>
        <v>0.76296670390735244</v>
      </c>
      <c r="V32" s="57">
        <f t="shared" ref="V32:V95" si="21">+IFERROR(R32/N32,0)</f>
        <v>0.54362093739722905</v>
      </c>
    </row>
    <row r="33" spans="1:22" s="24" customFormat="1" ht="15.75" customHeight="1" x14ac:dyDescent="0.2">
      <c r="A33" s="39" t="s">
        <v>12</v>
      </c>
      <c r="B33" s="39" t="s">
        <v>33</v>
      </c>
      <c r="C33" s="39"/>
      <c r="D33" s="39"/>
      <c r="E33" s="39"/>
      <c r="F33" s="39"/>
      <c r="G33" s="39"/>
      <c r="H33" s="39"/>
      <c r="I33" s="39"/>
      <c r="J33" s="39" t="s">
        <v>29</v>
      </c>
      <c r="K33" s="39">
        <v>10</v>
      </c>
      <c r="L33" s="39" t="s">
        <v>30</v>
      </c>
      <c r="M33" s="40" t="s">
        <v>34</v>
      </c>
      <c r="N33" s="41">
        <v>231303000000</v>
      </c>
      <c r="O33" s="41">
        <v>231303000000</v>
      </c>
      <c r="P33" s="41">
        <v>0</v>
      </c>
      <c r="Q33" s="41">
        <v>134038648500</v>
      </c>
      <c r="R33" s="41">
        <v>134018275216</v>
      </c>
      <c r="S33" s="41">
        <v>134018275216</v>
      </c>
      <c r="T33" s="41">
        <v>134018275216</v>
      </c>
      <c r="U33" s="57">
        <f t="shared" si="20"/>
        <v>0.5794937743998132</v>
      </c>
      <c r="V33" s="57">
        <f t="shared" si="21"/>
        <v>0.57940569389934415</v>
      </c>
    </row>
    <row r="34" spans="1:22" s="24" customFormat="1" ht="15.75" customHeight="1" x14ac:dyDescent="0.2">
      <c r="A34" s="39" t="s">
        <v>12</v>
      </c>
      <c r="B34" s="39" t="s">
        <v>33</v>
      </c>
      <c r="C34" s="39" t="s">
        <v>33</v>
      </c>
      <c r="D34" s="39"/>
      <c r="E34" s="39"/>
      <c r="F34" s="39"/>
      <c r="G34" s="39"/>
      <c r="H34" s="39"/>
      <c r="I34" s="39"/>
      <c r="J34" s="39" t="s">
        <v>29</v>
      </c>
      <c r="K34" s="39">
        <v>10</v>
      </c>
      <c r="L34" s="39" t="s">
        <v>30</v>
      </c>
      <c r="M34" s="40" t="s">
        <v>35</v>
      </c>
      <c r="N34" s="41">
        <v>231303000000</v>
      </c>
      <c r="O34" s="41">
        <v>231303000000</v>
      </c>
      <c r="P34" s="41">
        <v>0</v>
      </c>
      <c r="Q34" s="41">
        <v>134038648500</v>
      </c>
      <c r="R34" s="41">
        <v>134018275216</v>
      </c>
      <c r="S34" s="41">
        <v>134018275216</v>
      </c>
      <c r="T34" s="41">
        <v>134018275216</v>
      </c>
      <c r="U34" s="57">
        <f t="shared" si="20"/>
        <v>0.5794937743998132</v>
      </c>
      <c r="V34" s="57">
        <f t="shared" si="21"/>
        <v>0.57940569389934415</v>
      </c>
    </row>
    <row r="35" spans="1:22" s="24" customFormat="1" ht="15.75" customHeight="1" x14ac:dyDescent="0.2">
      <c r="A35" s="39" t="s">
        <v>12</v>
      </c>
      <c r="B35" s="39" t="s">
        <v>33</v>
      </c>
      <c r="C35" s="39" t="s">
        <v>33</v>
      </c>
      <c r="D35" s="39" t="s">
        <v>33</v>
      </c>
      <c r="E35" s="39"/>
      <c r="F35" s="39"/>
      <c r="G35" s="39"/>
      <c r="H35" s="39"/>
      <c r="I35" s="39"/>
      <c r="J35" s="39" t="s">
        <v>29</v>
      </c>
      <c r="K35" s="39">
        <v>10</v>
      </c>
      <c r="L35" s="39" t="s">
        <v>30</v>
      </c>
      <c r="M35" s="40" t="s">
        <v>36</v>
      </c>
      <c r="N35" s="41">
        <v>158039000000</v>
      </c>
      <c r="O35" s="41">
        <v>158039000000</v>
      </c>
      <c r="P35" s="41">
        <v>0</v>
      </c>
      <c r="Q35" s="41">
        <v>92826338894</v>
      </c>
      <c r="R35" s="41">
        <v>92807694510</v>
      </c>
      <c r="S35" s="41">
        <v>92807694510</v>
      </c>
      <c r="T35" s="41">
        <v>92807694510</v>
      </c>
      <c r="U35" s="57">
        <f t="shared" si="20"/>
        <v>0.58736349188491443</v>
      </c>
      <c r="V35" s="57">
        <f t="shared" si="21"/>
        <v>0.58724551857452911</v>
      </c>
    </row>
    <row r="36" spans="1:22" s="24" customFormat="1" ht="15.75" customHeight="1" x14ac:dyDescent="0.2">
      <c r="A36" s="39" t="s">
        <v>12</v>
      </c>
      <c r="B36" s="39" t="s">
        <v>33</v>
      </c>
      <c r="C36" s="39" t="s">
        <v>33</v>
      </c>
      <c r="D36" s="39" t="s">
        <v>33</v>
      </c>
      <c r="E36" s="39" t="s">
        <v>37</v>
      </c>
      <c r="F36" s="39"/>
      <c r="G36" s="39"/>
      <c r="H36" s="39"/>
      <c r="I36" s="39"/>
      <c r="J36" s="39" t="s">
        <v>29</v>
      </c>
      <c r="K36" s="39">
        <v>10</v>
      </c>
      <c r="L36" s="39" t="s">
        <v>30</v>
      </c>
      <c r="M36" s="40" t="s">
        <v>38</v>
      </c>
      <c r="N36" s="41">
        <v>158039000000</v>
      </c>
      <c r="O36" s="41">
        <v>158039000000</v>
      </c>
      <c r="P36" s="41">
        <v>0</v>
      </c>
      <c r="Q36" s="41">
        <v>92826338894</v>
      </c>
      <c r="R36" s="41">
        <v>92807694510</v>
      </c>
      <c r="S36" s="41">
        <v>92807694510</v>
      </c>
      <c r="T36" s="41">
        <v>92807694510</v>
      </c>
      <c r="U36" s="57">
        <f t="shared" si="20"/>
        <v>0.58736349188491443</v>
      </c>
      <c r="V36" s="57">
        <f t="shared" si="21"/>
        <v>0.58724551857452911</v>
      </c>
    </row>
    <row r="37" spans="1:22" s="24" customFormat="1" ht="15.75" customHeight="1" x14ac:dyDescent="0.2">
      <c r="A37" s="39" t="s">
        <v>12</v>
      </c>
      <c r="B37" s="39" t="s">
        <v>33</v>
      </c>
      <c r="C37" s="39" t="s">
        <v>33</v>
      </c>
      <c r="D37" s="39" t="s">
        <v>33</v>
      </c>
      <c r="E37" s="39" t="s">
        <v>37</v>
      </c>
      <c r="F37" s="39" t="s">
        <v>37</v>
      </c>
      <c r="G37" s="39"/>
      <c r="H37" s="39"/>
      <c r="I37" s="39"/>
      <c r="J37" s="39" t="s">
        <v>29</v>
      </c>
      <c r="K37" s="39">
        <v>10</v>
      </c>
      <c r="L37" s="39" t="s">
        <v>30</v>
      </c>
      <c r="M37" s="40" t="s">
        <v>39</v>
      </c>
      <c r="N37" s="41">
        <v>124399000000</v>
      </c>
      <c r="O37" s="41">
        <v>124399000000</v>
      </c>
      <c r="P37" s="41">
        <v>0</v>
      </c>
      <c r="Q37" s="41">
        <v>78276390994</v>
      </c>
      <c r="R37" s="41">
        <v>78257746610</v>
      </c>
      <c r="S37" s="41">
        <v>78257746610</v>
      </c>
      <c r="T37" s="41">
        <v>78257746610</v>
      </c>
      <c r="U37" s="57">
        <f t="shared" si="20"/>
        <v>0.62923649702971884</v>
      </c>
      <c r="V37" s="57">
        <f t="shared" si="21"/>
        <v>0.6290866213554771</v>
      </c>
    </row>
    <row r="38" spans="1:22" s="24" customFormat="1" ht="15.75" customHeight="1" x14ac:dyDescent="0.2">
      <c r="A38" s="39" t="s">
        <v>12</v>
      </c>
      <c r="B38" s="39" t="s">
        <v>33</v>
      </c>
      <c r="C38" s="39" t="s">
        <v>33</v>
      </c>
      <c r="D38" s="39" t="s">
        <v>33</v>
      </c>
      <c r="E38" s="39" t="s">
        <v>37</v>
      </c>
      <c r="F38" s="39" t="s">
        <v>40</v>
      </c>
      <c r="G38" s="39"/>
      <c r="H38" s="39"/>
      <c r="I38" s="39"/>
      <c r="J38" s="39" t="s">
        <v>29</v>
      </c>
      <c r="K38" s="39">
        <v>10</v>
      </c>
      <c r="L38" s="39" t="s">
        <v>30</v>
      </c>
      <c r="M38" s="40" t="s">
        <v>41</v>
      </c>
      <c r="N38" s="41">
        <v>4540000000</v>
      </c>
      <c r="O38" s="41">
        <v>4540000000</v>
      </c>
      <c r="P38" s="41">
        <v>0</v>
      </c>
      <c r="Q38" s="41">
        <v>2950694609</v>
      </c>
      <c r="R38" s="41">
        <v>2950694609</v>
      </c>
      <c r="S38" s="41">
        <v>2950694609</v>
      </c>
      <c r="T38" s="41">
        <v>2950694609</v>
      </c>
      <c r="U38" s="57">
        <f t="shared" si="20"/>
        <v>0.64993273325991185</v>
      </c>
      <c r="V38" s="57">
        <f t="shared" si="21"/>
        <v>0.64993273325991185</v>
      </c>
    </row>
    <row r="39" spans="1:22" s="24" customFormat="1" ht="15.75" customHeight="1" x14ac:dyDescent="0.2">
      <c r="A39" s="39" t="s">
        <v>12</v>
      </c>
      <c r="B39" s="39" t="s">
        <v>33</v>
      </c>
      <c r="C39" s="39" t="s">
        <v>33</v>
      </c>
      <c r="D39" s="39" t="s">
        <v>33</v>
      </c>
      <c r="E39" s="39" t="s">
        <v>37</v>
      </c>
      <c r="F39" s="39" t="s">
        <v>42</v>
      </c>
      <c r="G39" s="39"/>
      <c r="H39" s="39"/>
      <c r="I39" s="39"/>
      <c r="J39" s="39" t="s">
        <v>29</v>
      </c>
      <c r="K39" s="39">
        <v>10</v>
      </c>
      <c r="L39" s="39" t="s">
        <v>30</v>
      </c>
      <c r="M39" s="40" t="s">
        <v>43</v>
      </c>
      <c r="N39" s="41">
        <v>6140000000</v>
      </c>
      <c r="O39" s="41">
        <v>6140000000</v>
      </c>
      <c r="P39" s="41">
        <v>0</v>
      </c>
      <c r="Q39" s="41">
        <v>5374620485</v>
      </c>
      <c r="R39" s="41">
        <v>5374620485</v>
      </c>
      <c r="S39" s="41">
        <v>5374620485</v>
      </c>
      <c r="T39" s="41">
        <v>5374620485</v>
      </c>
      <c r="U39" s="57">
        <f t="shared" si="20"/>
        <v>0.87534535586319218</v>
      </c>
      <c r="V39" s="57">
        <f t="shared" si="21"/>
        <v>0.87534535586319218</v>
      </c>
    </row>
    <row r="40" spans="1:22" s="24" customFormat="1" ht="15.75" customHeight="1" x14ac:dyDescent="0.2">
      <c r="A40" s="39" t="s">
        <v>12</v>
      </c>
      <c r="B40" s="39" t="s">
        <v>33</v>
      </c>
      <c r="C40" s="39" t="s">
        <v>33</v>
      </c>
      <c r="D40" s="39" t="s">
        <v>33</v>
      </c>
      <c r="E40" s="39" t="s">
        <v>37</v>
      </c>
      <c r="F40" s="39" t="s">
        <v>44</v>
      </c>
      <c r="G40" s="39"/>
      <c r="H40" s="39"/>
      <c r="I40" s="39"/>
      <c r="J40" s="39" t="s">
        <v>29</v>
      </c>
      <c r="K40" s="39">
        <v>10</v>
      </c>
      <c r="L40" s="39" t="s">
        <v>30</v>
      </c>
      <c r="M40" s="40" t="s">
        <v>45</v>
      </c>
      <c r="N40" s="41">
        <v>4160000000</v>
      </c>
      <c r="O40" s="41">
        <v>4160000000</v>
      </c>
      <c r="P40" s="41">
        <v>0</v>
      </c>
      <c r="Q40" s="41">
        <v>2534846805</v>
      </c>
      <c r="R40" s="41">
        <v>2534846805</v>
      </c>
      <c r="S40" s="41">
        <v>2534846805</v>
      </c>
      <c r="T40" s="41">
        <v>2534846805</v>
      </c>
      <c r="U40" s="57">
        <f t="shared" si="20"/>
        <v>0.60933817427884618</v>
      </c>
      <c r="V40" s="57">
        <f t="shared" si="21"/>
        <v>0.60933817427884618</v>
      </c>
    </row>
    <row r="41" spans="1:22" s="24" customFormat="1" ht="15.75" customHeight="1" x14ac:dyDescent="0.2">
      <c r="A41" s="39" t="s">
        <v>12</v>
      </c>
      <c r="B41" s="39" t="s">
        <v>33</v>
      </c>
      <c r="C41" s="39" t="s">
        <v>33</v>
      </c>
      <c r="D41" s="39" t="s">
        <v>33</v>
      </c>
      <c r="E41" s="39" t="s">
        <v>37</v>
      </c>
      <c r="F41" s="39" t="s">
        <v>46</v>
      </c>
      <c r="G41" s="39"/>
      <c r="H41" s="39"/>
      <c r="I41" s="39"/>
      <c r="J41" s="39" t="s">
        <v>29</v>
      </c>
      <c r="K41" s="39">
        <v>10</v>
      </c>
      <c r="L41" s="39" t="s">
        <v>30</v>
      </c>
      <c r="M41" s="40" t="s">
        <v>47</v>
      </c>
      <c r="N41" s="41">
        <v>500000000</v>
      </c>
      <c r="O41" s="41">
        <v>500000000</v>
      </c>
      <c r="P41" s="41">
        <v>0</v>
      </c>
      <c r="Q41" s="41">
        <v>213803243</v>
      </c>
      <c r="R41" s="41">
        <v>213803243</v>
      </c>
      <c r="S41" s="41">
        <v>213803243</v>
      </c>
      <c r="T41" s="41">
        <v>213803243</v>
      </c>
      <c r="U41" s="57">
        <f t="shared" si="20"/>
        <v>0.42760648600000001</v>
      </c>
      <c r="V41" s="57">
        <f t="shared" si="21"/>
        <v>0.42760648600000001</v>
      </c>
    </row>
    <row r="42" spans="1:22" s="24" customFormat="1" ht="15.75" customHeight="1" x14ac:dyDescent="0.2">
      <c r="A42" s="39" t="s">
        <v>12</v>
      </c>
      <c r="B42" s="39" t="s">
        <v>33</v>
      </c>
      <c r="C42" s="39" t="s">
        <v>33</v>
      </c>
      <c r="D42" s="39" t="s">
        <v>33</v>
      </c>
      <c r="E42" s="39" t="s">
        <v>37</v>
      </c>
      <c r="F42" s="39" t="s">
        <v>48</v>
      </c>
      <c r="G42" s="39"/>
      <c r="H42" s="39"/>
      <c r="I42" s="39"/>
      <c r="J42" s="39" t="s">
        <v>29</v>
      </c>
      <c r="K42" s="39">
        <v>10</v>
      </c>
      <c r="L42" s="39" t="s">
        <v>30</v>
      </c>
      <c r="M42" s="40" t="s">
        <v>49</v>
      </c>
      <c r="N42" s="41">
        <v>12700000000</v>
      </c>
      <c r="O42" s="41">
        <v>12700000000</v>
      </c>
      <c r="P42" s="41">
        <v>0</v>
      </c>
      <c r="Q42" s="41">
        <v>146533893</v>
      </c>
      <c r="R42" s="41">
        <v>146533893</v>
      </c>
      <c r="S42" s="41">
        <v>146533893</v>
      </c>
      <c r="T42" s="41">
        <v>146533893</v>
      </c>
      <c r="U42" s="57">
        <f t="shared" si="20"/>
        <v>1.1538101811023622E-2</v>
      </c>
      <c r="V42" s="57">
        <f t="shared" si="21"/>
        <v>1.1538101811023622E-2</v>
      </c>
    </row>
    <row r="43" spans="1:22" s="24" customFormat="1" ht="15.75" customHeight="1" x14ac:dyDescent="0.2">
      <c r="A43" s="39" t="s">
        <v>12</v>
      </c>
      <c r="B43" s="39" t="s">
        <v>33</v>
      </c>
      <c r="C43" s="39" t="s">
        <v>33</v>
      </c>
      <c r="D43" s="39" t="s">
        <v>33</v>
      </c>
      <c r="E43" s="39" t="s">
        <v>37</v>
      </c>
      <c r="F43" s="39" t="s">
        <v>50</v>
      </c>
      <c r="G43" s="39"/>
      <c r="H43" s="39"/>
      <c r="I43" s="39"/>
      <c r="J43" s="39" t="s">
        <v>29</v>
      </c>
      <c r="K43" s="39">
        <v>10</v>
      </c>
      <c r="L43" s="39" t="s">
        <v>30</v>
      </c>
      <c r="M43" s="40" t="s">
        <v>51</v>
      </c>
      <c r="N43" s="41">
        <v>5600000000</v>
      </c>
      <c r="O43" s="41">
        <v>5600000000</v>
      </c>
      <c r="P43" s="41">
        <v>0</v>
      </c>
      <c r="Q43" s="41">
        <v>3329448865</v>
      </c>
      <c r="R43" s="41">
        <v>3329448865</v>
      </c>
      <c r="S43" s="41">
        <v>3329448865</v>
      </c>
      <c r="T43" s="41">
        <v>3329448865</v>
      </c>
      <c r="U43" s="57">
        <f t="shared" si="20"/>
        <v>0.59454444017857144</v>
      </c>
      <c r="V43" s="57">
        <f t="shared" si="21"/>
        <v>0.59454444017857144</v>
      </c>
    </row>
    <row r="44" spans="1:22" s="24" customFormat="1" ht="15.75" customHeight="1" x14ac:dyDescent="0.2">
      <c r="A44" s="39" t="s">
        <v>12</v>
      </c>
      <c r="B44" s="39" t="s">
        <v>33</v>
      </c>
      <c r="C44" s="39" t="s">
        <v>33</v>
      </c>
      <c r="D44" s="39" t="s">
        <v>52</v>
      </c>
      <c r="E44" s="39"/>
      <c r="F44" s="39"/>
      <c r="G44" s="39"/>
      <c r="H44" s="39"/>
      <c r="I44" s="39"/>
      <c r="J44" s="39" t="s">
        <v>29</v>
      </c>
      <c r="K44" s="39">
        <v>10</v>
      </c>
      <c r="L44" s="39" t="s">
        <v>30</v>
      </c>
      <c r="M44" s="40" t="s">
        <v>53</v>
      </c>
      <c r="N44" s="41">
        <v>58785000000</v>
      </c>
      <c r="O44" s="41">
        <v>58785000000</v>
      </c>
      <c r="P44" s="41">
        <v>0</v>
      </c>
      <c r="Q44" s="41">
        <v>33094109852</v>
      </c>
      <c r="R44" s="41">
        <v>33092380952</v>
      </c>
      <c r="S44" s="41">
        <v>33092380952</v>
      </c>
      <c r="T44" s="41">
        <v>33092380952</v>
      </c>
      <c r="U44" s="57">
        <f t="shared" si="20"/>
        <v>0.56296861192481074</v>
      </c>
      <c r="V44" s="57">
        <f t="shared" si="21"/>
        <v>0.56293920136089137</v>
      </c>
    </row>
    <row r="45" spans="1:22" s="24" customFormat="1" ht="15.75" customHeight="1" x14ac:dyDescent="0.2">
      <c r="A45" s="39" t="s">
        <v>12</v>
      </c>
      <c r="B45" s="39" t="s">
        <v>33</v>
      </c>
      <c r="C45" s="39" t="s">
        <v>33</v>
      </c>
      <c r="D45" s="39" t="s">
        <v>52</v>
      </c>
      <c r="E45" s="39" t="s">
        <v>37</v>
      </c>
      <c r="F45" s="39"/>
      <c r="G45" s="39"/>
      <c r="H45" s="39"/>
      <c r="I45" s="39"/>
      <c r="J45" s="39" t="s">
        <v>29</v>
      </c>
      <c r="K45" s="39">
        <v>10</v>
      </c>
      <c r="L45" s="39" t="s">
        <v>30</v>
      </c>
      <c r="M45" s="40" t="s">
        <v>54</v>
      </c>
      <c r="N45" s="41">
        <v>17150000000</v>
      </c>
      <c r="O45" s="41">
        <v>17150000000</v>
      </c>
      <c r="P45" s="41">
        <v>0</v>
      </c>
      <c r="Q45" s="41">
        <v>10914530400</v>
      </c>
      <c r="R45" s="41">
        <v>10912804600</v>
      </c>
      <c r="S45" s="41">
        <v>10912804600</v>
      </c>
      <c r="T45" s="41">
        <v>10912804600</v>
      </c>
      <c r="U45" s="57">
        <f t="shared" si="20"/>
        <v>0.63641576676384837</v>
      </c>
      <c r="V45" s="57">
        <f t="shared" si="21"/>
        <v>0.6363151370262391</v>
      </c>
    </row>
    <row r="46" spans="1:22" s="24" customFormat="1" ht="15.75" customHeight="1" x14ac:dyDescent="0.2">
      <c r="A46" s="39" t="s">
        <v>12</v>
      </c>
      <c r="B46" s="39" t="s">
        <v>33</v>
      </c>
      <c r="C46" s="39" t="s">
        <v>33</v>
      </c>
      <c r="D46" s="39" t="s">
        <v>52</v>
      </c>
      <c r="E46" s="39" t="s">
        <v>40</v>
      </c>
      <c r="F46" s="39"/>
      <c r="G46" s="39"/>
      <c r="H46" s="39"/>
      <c r="I46" s="39"/>
      <c r="J46" s="39" t="s">
        <v>29</v>
      </c>
      <c r="K46" s="39">
        <v>10</v>
      </c>
      <c r="L46" s="39" t="s">
        <v>30</v>
      </c>
      <c r="M46" s="40" t="s">
        <v>55</v>
      </c>
      <c r="N46" s="41">
        <v>12150000000</v>
      </c>
      <c r="O46" s="41">
        <v>12150000000</v>
      </c>
      <c r="P46" s="41">
        <v>0</v>
      </c>
      <c r="Q46" s="41">
        <v>7731517600</v>
      </c>
      <c r="R46" s="41">
        <v>7731517600</v>
      </c>
      <c r="S46" s="41">
        <v>7731517600</v>
      </c>
      <c r="T46" s="41">
        <v>7731517600</v>
      </c>
      <c r="U46" s="57">
        <f t="shared" si="20"/>
        <v>0.63633889711934155</v>
      </c>
      <c r="V46" s="57">
        <f t="shared" si="21"/>
        <v>0.63633889711934155</v>
      </c>
    </row>
    <row r="47" spans="1:22" s="24" customFormat="1" ht="15.75" customHeight="1" x14ac:dyDescent="0.2">
      <c r="A47" s="39" t="s">
        <v>12</v>
      </c>
      <c r="B47" s="39" t="s">
        <v>33</v>
      </c>
      <c r="C47" s="39" t="s">
        <v>33</v>
      </c>
      <c r="D47" s="39" t="s">
        <v>52</v>
      </c>
      <c r="E47" s="39" t="s">
        <v>56</v>
      </c>
      <c r="F47" s="39"/>
      <c r="G47" s="39"/>
      <c r="H47" s="39"/>
      <c r="I47" s="39"/>
      <c r="J47" s="39" t="s">
        <v>29</v>
      </c>
      <c r="K47" s="39">
        <v>10</v>
      </c>
      <c r="L47" s="39" t="s">
        <v>30</v>
      </c>
      <c r="M47" s="40" t="s">
        <v>57</v>
      </c>
      <c r="N47" s="41">
        <v>14075000000</v>
      </c>
      <c r="O47" s="41">
        <v>14075000000</v>
      </c>
      <c r="P47" s="41">
        <v>0</v>
      </c>
      <c r="Q47" s="41">
        <v>4730534552</v>
      </c>
      <c r="R47" s="41">
        <v>4730534552</v>
      </c>
      <c r="S47" s="41">
        <v>4730534552</v>
      </c>
      <c r="T47" s="41">
        <v>4730534552</v>
      </c>
      <c r="U47" s="57">
        <f t="shared" si="20"/>
        <v>0.33609481719360568</v>
      </c>
      <c r="V47" s="57">
        <f t="shared" si="21"/>
        <v>0.33609481719360568</v>
      </c>
    </row>
    <row r="48" spans="1:22" s="24" customFormat="1" ht="15.75" customHeight="1" x14ac:dyDescent="0.2">
      <c r="A48" s="39" t="s">
        <v>12</v>
      </c>
      <c r="B48" s="39" t="s">
        <v>33</v>
      </c>
      <c r="C48" s="39" t="s">
        <v>33</v>
      </c>
      <c r="D48" s="39" t="s">
        <v>52</v>
      </c>
      <c r="E48" s="39" t="s">
        <v>58</v>
      </c>
      <c r="F48" s="39"/>
      <c r="G48" s="39"/>
      <c r="H48" s="39"/>
      <c r="I48" s="39"/>
      <c r="J48" s="39" t="s">
        <v>29</v>
      </c>
      <c r="K48" s="39">
        <v>10</v>
      </c>
      <c r="L48" s="39" t="s">
        <v>30</v>
      </c>
      <c r="M48" s="40" t="s">
        <v>59</v>
      </c>
      <c r="N48" s="41">
        <v>6150000000</v>
      </c>
      <c r="O48" s="41">
        <v>6150000000</v>
      </c>
      <c r="P48" s="41">
        <v>0</v>
      </c>
      <c r="Q48" s="41">
        <v>3900014100</v>
      </c>
      <c r="R48" s="41">
        <v>3900011000</v>
      </c>
      <c r="S48" s="41">
        <v>3900011000</v>
      </c>
      <c r="T48" s="41">
        <v>3900011000</v>
      </c>
      <c r="U48" s="57">
        <f t="shared" si="20"/>
        <v>0.63414863414634148</v>
      </c>
      <c r="V48" s="57">
        <f t="shared" si="21"/>
        <v>0.63414813008130078</v>
      </c>
    </row>
    <row r="49" spans="1:22" s="24" customFormat="1" ht="15.75" customHeight="1" x14ac:dyDescent="0.2">
      <c r="A49" s="39" t="s">
        <v>12</v>
      </c>
      <c r="B49" s="39" t="s">
        <v>33</v>
      </c>
      <c r="C49" s="39" t="s">
        <v>33</v>
      </c>
      <c r="D49" s="39" t="s">
        <v>52</v>
      </c>
      <c r="E49" s="39" t="s">
        <v>60</v>
      </c>
      <c r="F49" s="39"/>
      <c r="G49" s="39"/>
      <c r="H49" s="39"/>
      <c r="I49" s="39"/>
      <c r="J49" s="39" t="s">
        <v>29</v>
      </c>
      <c r="K49" s="39">
        <v>10</v>
      </c>
      <c r="L49" s="39" t="s">
        <v>30</v>
      </c>
      <c r="M49" s="40" t="s">
        <v>61</v>
      </c>
      <c r="N49" s="41">
        <v>1530000000</v>
      </c>
      <c r="O49" s="41">
        <v>1530000000</v>
      </c>
      <c r="P49" s="41">
        <v>0</v>
      </c>
      <c r="Q49" s="41">
        <v>940202100</v>
      </c>
      <c r="R49" s="41">
        <v>940202100</v>
      </c>
      <c r="S49" s="41">
        <v>940202100</v>
      </c>
      <c r="T49" s="41">
        <v>940202100</v>
      </c>
      <c r="U49" s="57">
        <f t="shared" si="20"/>
        <v>0.61451117647058828</v>
      </c>
      <c r="V49" s="57">
        <f t="shared" si="21"/>
        <v>0.61451117647058828</v>
      </c>
    </row>
    <row r="50" spans="1:22" s="24" customFormat="1" ht="15.75" customHeight="1" x14ac:dyDescent="0.2">
      <c r="A50" s="39" t="s">
        <v>12</v>
      </c>
      <c r="B50" s="39" t="s">
        <v>33</v>
      </c>
      <c r="C50" s="39" t="s">
        <v>33</v>
      </c>
      <c r="D50" s="39" t="s">
        <v>52</v>
      </c>
      <c r="E50" s="39" t="s">
        <v>42</v>
      </c>
      <c r="F50" s="39"/>
      <c r="G50" s="39"/>
      <c r="H50" s="39"/>
      <c r="I50" s="39"/>
      <c r="J50" s="39" t="s">
        <v>29</v>
      </c>
      <c r="K50" s="39">
        <v>10</v>
      </c>
      <c r="L50" s="39" t="s">
        <v>30</v>
      </c>
      <c r="M50" s="40" t="s">
        <v>62</v>
      </c>
      <c r="N50" s="41">
        <v>4600000000</v>
      </c>
      <c r="O50" s="41">
        <v>4600000000</v>
      </c>
      <c r="P50" s="41">
        <v>0</v>
      </c>
      <c r="Q50" s="41">
        <v>2925345300</v>
      </c>
      <c r="R50" s="41">
        <v>2925345300</v>
      </c>
      <c r="S50" s="41">
        <v>2925345300</v>
      </c>
      <c r="T50" s="41">
        <v>2925345300</v>
      </c>
      <c r="U50" s="57">
        <f t="shared" si="20"/>
        <v>0.63594463043478255</v>
      </c>
      <c r="V50" s="57">
        <f t="shared" si="21"/>
        <v>0.63594463043478255</v>
      </c>
    </row>
    <row r="51" spans="1:22" s="24" customFormat="1" ht="15.75" customHeight="1" x14ac:dyDescent="0.2">
      <c r="A51" s="39" t="s">
        <v>12</v>
      </c>
      <c r="B51" s="39" t="s">
        <v>33</v>
      </c>
      <c r="C51" s="39" t="s">
        <v>33</v>
      </c>
      <c r="D51" s="39" t="s">
        <v>52</v>
      </c>
      <c r="E51" s="39" t="s">
        <v>44</v>
      </c>
      <c r="F51" s="39"/>
      <c r="G51" s="39"/>
      <c r="H51" s="39"/>
      <c r="I51" s="39"/>
      <c r="J51" s="39" t="s">
        <v>29</v>
      </c>
      <c r="K51" s="39">
        <v>10</v>
      </c>
      <c r="L51" s="39" t="s">
        <v>30</v>
      </c>
      <c r="M51" s="40" t="s">
        <v>63</v>
      </c>
      <c r="N51" s="41">
        <v>780000000</v>
      </c>
      <c r="O51" s="41">
        <v>780000000</v>
      </c>
      <c r="P51" s="41">
        <v>0</v>
      </c>
      <c r="Q51" s="41">
        <v>488157500</v>
      </c>
      <c r="R51" s="41">
        <v>488157500</v>
      </c>
      <c r="S51" s="41">
        <v>488157500</v>
      </c>
      <c r="T51" s="41">
        <v>488157500</v>
      </c>
      <c r="U51" s="57">
        <f t="shared" si="20"/>
        <v>0.62584294871794877</v>
      </c>
      <c r="V51" s="57">
        <f t="shared" si="21"/>
        <v>0.62584294871794877</v>
      </c>
    </row>
    <row r="52" spans="1:22" s="24" customFormat="1" ht="15.75" customHeight="1" x14ac:dyDescent="0.2">
      <c r="A52" s="39" t="s">
        <v>12</v>
      </c>
      <c r="B52" s="39" t="s">
        <v>33</v>
      </c>
      <c r="C52" s="39" t="s">
        <v>33</v>
      </c>
      <c r="D52" s="39" t="s">
        <v>52</v>
      </c>
      <c r="E52" s="39" t="s">
        <v>46</v>
      </c>
      <c r="F52" s="39"/>
      <c r="G52" s="39"/>
      <c r="H52" s="39"/>
      <c r="I52" s="39"/>
      <c r="J52" s="39" t="s">
        <v>29</v>
      </c>
      <c r="K52" s="39">
        <v>10</v>
      </c>
      <c r="L52" s="39" t="s">
        <v>30</v>
      </c>
      <c r="M52" s="40" t="s">
        <v>64</v>
      </c>
      <c r="N52" s="41">
        <v>780000000</v>
      </c>
      <c r="O52" s="41">
        <v>780000000</v>
      </c>
      <c r="P52" s="41">
        <v>0</v>
      </c>
      <c r="Q52" s="41">
        <v>488157500</v>
      </c>
      <c r="R52" s="41">
        <v>488157500</v>
      </c>
      <c r="S52" s="41">
        <v>488157500</v>
      </c>
      <c r="T52" s="41">
        <v>488157500</v>
      </c>
      <c r="U52" s="57">
        <f t="shared" si="20"/>
        <v>0.62584294871794877</v>
      </c>
      <c r="V52" s="57">
        <f t="shared" si="21"/>
        <v>0.62584294871794877</v>
      </c>
    </row>
    <row r="53" spans="1:22" s="24" customFormat="1" ht="15.75" customHeight="1" x14ac:dyDescent="0.2">
      <c r="A53" s="39" t="s">
        <v>12</v>
      </c>
      <c r="B53" s="39" t="s">
        <v>33</v>
      </c>
      <c r="C53" s="39" t="s">
        <v>33</v>
      </c>
      <c r="D53" s="39" t="s">
        <v>52</v>
      </c>
      <c r="E53" s="39" t="s">
        <v>48</v>
      </c>
      <c r="F53" s="39"/>
      <c r="G53" s="39"/>
      <c r="H53" s="39"/>
      <c r="I53" s="39"/>
      <c r="J53" s="39" t="s">
        <v>29</v>
      </c>
      <c r="K53" s="39">
        <v>10</v>
      </c>
      <c r="L53" s="39" t="s">
        <v>30</v>
      </c>
      <c r="M53" s="40" t="s">
        <v>65</v>
      </c>
      <c r="N53" s="41">
        <v>1570000000</v>
      </c>
      <c r="O53" s="41">
        <v>1570000000</v>
      </c>
      <c r="P53" s="41">
        <v>0</v>
      </c>
      <c r="Q53" s="41">
        <v>975650800</v>
      </c>
      <c r="R53" s="41">
        <v>975650800</v>
      </c>
      <c r="S53" s="41">
        <v>975650800</v>
      </c>
      <c r="T53" s="41">
        <v>975650800</v>
      </c>
      <c r="U53" s="57">
        <f t="shared" si="20"/>
        <v>0.62143363057324841</v>
      </c>
      <c r="V53" s="57">
        <f t="shared" si="21"/>
        <v>0.62143363057324841</v>
      </c>
    </row>
    <row r="54" spans="1:22" s="24" customFormat="1" ht="15.75" customHeight="1" x14ac:dyDescent="0.2">
      <c r="A54" s="39" t="s">
        <v>12</v>
      </c>
      <c r="B54" s="39" t="s">
        <v>33</v>
      </c>
      <c r="C54" s="39" t="s">
        <v>33</v>
      </c>
      <c r="D54" s="39" t="s">
        <v>66</v>
      </c>
      <c r="E54" s="39"/>
      <c r="F54" s="39"/>
      <c r="G54" s="39"/>
      <c r="H54" s="39"/>
      <c r="I54" s="39"/>
      <c r="J54" s="39" t="s">
        <v>29</v>
      </c>
      <c r="K54" s="39">
        <v>10</v>
      </c>
      <c r="L54" s="39" t="s">
        <v>30</v>
      </c>
      <c r="M54" s="40" t="s">
        <v>67</v>
      </c>
      <c r="N54" s="41">
        <v>14479000000</v>
      </c>
      <c r="O54" s="41">
        <v>14479000000</v>
      </c>
      <c r="P54" s="41">
        <v>0</v>
      </c>
      <c r="Q54" s="41">
        <v>8118199754</v>
      </c>
      <c r="R54" s="41">
        <v>8118199754</v>
      </c>
      <c r="S54" s="41">
        <v>8118199754</v>
      </c>
      <c r="T54" s="41">
        <v>8118199754</v>
      </c>
      <c r="U54" s="57">
        <f t="shared" si="20"/>
        <v>0.56068787582015334</v>
      </c>
      <c r="V54" s="57">
        <f t="shared" si="21"/>
        <v>0.56068787582015334</v>
      </c>
    </row>
    <row r="55" spans="1:22" s="24" customFormat="1" ht="15.75" customHeight="1" x14ac:dyDescent="0.2">
      <c r="A55" s="39" t="s">
        <v>12</v>
      </c>
      <c r="B55" s="39" t="s">
        <v>33</v>
      </c>
      <c r="C55" s="39" t="s">
        <v>33</v>
      </c>
      <c r="D55" s="39" t="s">
        <v>66</v>
      </c>
      <c r="E55" s="39" t="s">
        <v>37</v>
      </c>
      <c r="F55" s="39"/>
      <c r="G55" s="39"/>
      <c r="H55" s="39"/>
      <c r="I55" s="39"/>
      <c r="J55" s="39" t="s">
        <v>29</v>
      </c>
      <c r="K55" s="39">
        <v>10</v>
      </c>
      <c r="L55" s="39" t="s">
        <v>30</v>
      </c>
      <c r="M55" s="40" t="s">
        <v>68</v>
      </c>
      <c r="N55" s="41">
        <v>9259000000</v>
      </c>
      <c r="O55" s="41">
        <v>9259000000</v>
      </c>
      <c r="P55" s="41">
        <v>0</v>
      </c>
      <c r="Q55" s="41">
        <v>4891937949</v>
      </c>
      <c r="R55" s="41">
        <v>4891937949</v>
      </c>
      <c r="S55" s="41">
        <v>4891937949</v>
      </c>
      <c r="T55" s="41">
        <v>4891937949</v>
      </c>
      <c r="U55" s="57">
        <f t="shared" si="20"/>
        <v>0.52834409212657951</v>
      </c>
      <c r="V55" s="57">
        <f t="shared" si="21"/>
        <v>0.52834409212657951</v>
      </c>
    </row>
    <row r="56" spans="1:22" s="24" customFormat="1" ht="15.75" customHeight="1" x14ac:dyDescent="0.2">
      <c r="A56" s="39" t="s">
        <v>12</v>
      </c>
      <c r="B56" s="39" t="s">
        <v>33</v>
      </c>
      <c r="C56" s="39" t="s">
        <v>33</v>
      </c>
      <c r="D56" s="39" t="s">
        <v>66</v>
      </c>
      <c r="E56" s="39" t="s">
        <v>37</v>
      </c>
      <c r="F56" s="39" t="s">
        <v>37</v>
      </c>
      <c r="G56" s="39"/>
      <c r="H56" s="39"/>
      <c r="I56" s="39"/>
      <c r="J56" s="39" t="s">
        <v>29</v>
      </c>
      <c r="K56" s="39">
        <v>10</v>
      </c>
      <c r="L56" s="39" t="s">
        <v>30</v>
      </c>
      <c r="M56" s="40" t="s">
        <v>69</v>
      </c>
      <c r="N56" s="41">
        <v>8409000000</v>
      </c>
      <c r="O56" s="41">
        <v>8409000000</v>
      </c>
      <c r="P56" s="41">
        <v>0</v>
      </c>
      <c r="Q56" s="41">
        <v>4313915345</v>
      </c>
      <c r="R56" s="41">
        <v>4313915345</v>
      </c>
      <c r="S56" s="41">
        <v>4313915345</v>
      </c>
      <c r="T56" s="41">
        <v>4313915345</v>
      </c>
      <c r="U56" s="57">
        <f t="shared" si="20"/>
        <v>0.51301169520751577</v>
      </c>
      <c r="V56" s="57">
        <f t="shared" si="21"/>
        <v>0.51301169520751577</v>
      </c>
    </row>
    <row r="57" spans="1:22" s="24" customFormat="1" ht="15.75" customHeight="1" x14ac:dyDescent="0.2">
      <c r="A57" s="39" t="s">
        <v>12</v>
      </c>
      <c r="B57" s="39" t="s">
        <v>33</v>
      </c>
      <c r="C57" s="39" t="s">
        <v>33</v>
      </c>
      <c r="D57" s="39" t="s">
        <v>66</v>
      </c>
      <c r="E57" s="39" t="s">
        <v>37</v>
      </c>
      <c r="F57" s="39" t="s">
        <v>40</v>
      </c>
      <c r="G57" s="39"/>
      <c r="H57" s="39"/>
      <c r="I57" s="39"/>
      <c r="J57" s="39" t="s">
        <v>29</v>
      </c>
      <c r="K57" s="39">
        <v>10</v>
      </c>
      <c r="L57" s="39" t="s">
        <v>30</v>
      </c>
      <c r="M57" s="40" t="s">
        <v>70</v>
      </c>
      <c r="N57" s="41">
        <v>850000000</v>
      </c>
      <c r="O57" s="41">
        <v>850000000</v>
      </c>
      <c r="P57" s="41">
        <v>0</v>
      </c>
      <c r="Q57" s="41">
        <v>578022604</v>
      </c>
      <c r="R57" s="41">
        <v>578022604</v>
      </c>
      <c r="S57" s="41">
        <v>578022604</v>
      </c>
      <c r="T57" s="41">
        <v>578022604</v>
      </c>
      <c r="U57" s="57">
        <f t="shared" si="20"/>
        <v>0.68002659294117651</v>
      </c>
      <c r="V57" s="57">
        <f t="shared" si="21"/>
        <v>0.68002659294117651</v>
      </c>
    </row>
    <row r="58" spans="1:22" s="24" customFormat="1" ht="15.75" customHeight="1" x14ac:dyDescent="0.2">
      <c r="A58" s="39" t="s">
        <v>12</v>
      </c>
      <c r="B58" s="39" t="s">
        <v>33</v>
      </c>
      <c r="C58" s="39" t="s">
        <v>33</v>
      </c>
      <c r="D58" s="39" t="s">
        <v>66</v>
      </c>
      <c r="E58" s="39" t="s">
        <v>40</v>
      </c>
      <c r="F58" s="39"/>
      <c r="G58" s="39"/>
      <c r="H58" s="39"/>
      <c r="I58" s="39"/>
      <c r="J58" s="39" t="s">
        <v>29</v>
      </c>
      <c r="K58" s="39">
        <v>10</v>
      </c>
      <c r="L58" s="39" t="s">
        <v>30</v>
      </c>
      <c r="M58" s="40" t="s">
        <v>71</v>
      </c>
      <c r="N58" s="41">
        <v>2220000000</v>
      </c>
      <c r="O58" s="41">
        <v>2220000000</v>
      </c>
      <c r="P58" s="41">
        <v>0</v>
      </c>
      <c r="Q58" s="41">
        <v>1312486447</v>
      </c>
      <c r="R58" s="41">
        <v>1312486447</v>
      </c>
      <c r="S58" s="41">
        <v>1312486447</v>
      </c>
      <c r="T58" s="41">
        <v>1312486447</v>
      </c>
      <c r="U58" s="57">
        <f t="shared" si="20"/>
        <v>0.59121011126126122</v>
      </c>
      <c r="V58" s="57">
        <f t="shared" si="21"/>
        <v>0.59121011126126122</v>
      </c>
    </row>
    <row r="59" spans="1:22" s="24" customFormat="1" ht="15.75" customHeight="1" x14ac:dyDescent="0.2">
      <c r="A59" s="39" t="s">
        <v>12</v>
      </c>
      <c r="B59" s="39" t="s">
        <v>33</v>
      </c>
      <c r="C59" s="39" t="s">
        <v>33</v>
      </c>
      <c r="D59" s="39" t="s">
        <v>66</v>
      </c>
      <c r="E59" s="39" t="s">
        <v>72</v>
      </c>
      <c r="F59" s="39"/>
      <c r="G59" s="39"/>
      <c r="H59" s="39"/>
      <c r="I59" s="39"/>
      <c r="J59" s="39" t="s">
        <v>29</v>
      </c>
      <c r="K59" s="39">
        <v>10</v>
      </c>
      <c r="L59" s="39" t="s">
        <v>30</v>
      </c>
      <c r="M59" s="40" t="s">
        <v>73</v>
      </c>
      <c r="N59" s="41">
        <v>3000000000</v>
      </c>
      <c r="O59" s="41">
        <v>3000000000</v>
      </c>
      <c r="P59" s="41">
        <v>0</v>
      </c>
      <c r="Q59" s="41">
        <v>1913775358</v>
      </c>
      <c r="R59" s="41">
        <v>1913775358</v>
      </c>
      <c r="S59" s="41">
        <v>1913775358</v>
      </c>
      <c r="T59" s="41">
        <v>1913775358</v>
      </c>
      <c r="U59" s="57">
        <f t="shared" si="20"/>
        <v>0.63792511933333329</v>
      </c>
      <c r="V59" s="57">
        <f t="shared" si="21"/>
        <v>0.63792511933333329</v>
      </c>
    </row>
    <row r="60" spans="1:22" s="24" customFormat="1" ht="15.75" customHeight="1" x14ac:dyDescent="0.2">
      <c r="A60" s="39" t="s">
        <v>12</v>
      </c>
      <c r="B60" s="39" t="s">
        <v>52</v>
      </c>
      <c r="C60" s="39"/>
      <c r="D60" s="39"/>
      <c r="E60" s="39"/>
      <c r="F60" s="39"/>
      <c r="G60" s="39"/>
      <c r="H60" s="39"/>
      <c r="I60" s="39"/>
      <c r="J60" s="39" t="s">
        <v>29</v>
      </c>
      <c r="K60" s="39">
        <v>10</v>
      </c>
      <c r="L60" s="39" t="s">
        <v>30</v>
      </c>
      <c r="M60" s="40" t="s">
        <v>75</v>
      </c>
      <c r="N60" s="41">
        <v>22736657261</v>
      </c>
      <c r="O60" s="41">
        <v>22249768937.540001</v>
      </c>
      <c r="P60" s="41">
        <v>486888323.45999998</v>
      </c>
      <c r="Q60" s="41">
        <v>19994677056.23</v>
      </c>
      <c r="R60" s="41">
        <v>10486633603.33</v>
      </c>
      <c r="S60" s="41">
        <v>9816885521.3299999</v>
      </c>
      <c r="T60" s="41">
        <v>9745873431.3299999</v>
      </c>
      <c r="U60" s="57">
        <f t="shared" si="20"/>
        <v>0.87940266797823019</v>
      </c>
      <c r="V60" s="57">
        <f t="shared" si="21"/>
        <v>0.4612214312311263</v>
      </c>
    </row>
    <row r="61" spans="1:22" s="24" customFormat="1" ht="15.75" customHeight="1" x14ac:dyDescent="0.2">
      <c r="A61" s="39" t="s">
        <v>12</v>
      </c>
      <c r="B61" s="39" t="s">
        <v>52</v>
      </c>
      <c r="C61" s="39" t="s">
        <v>33</v>
      </c>
      <c r="D61" s="39"/>
      <c r="E61" s="39"/>
      <c r="F61" s="39"/>
      <c r="G61" s="39"/>
      <c r="H61" s="39"/>
      <c r="I61" s="39"/>
      <c r="J61" s="39" t="s">
        <v>29</v>
      </c>
      <c r="K61" s="39">
        <v>10</v>
      </c>
      <c r="L61" s="39" t="s">
        <v>30</v>
      </c>
      <c r="M61" s="40" t="s">
        <v>76</v>
      </c>
      <c r="N61" s="41">
        <v>672000000</v>
      </c>
      <c r="O61" s="41">
        <v>672000000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57">
        <f t="shared" si="20"/>
        <v>0</v>
      </c>
      <c r="V61" s="57">
        <f t="shared" si="21"/>
        <v>0</v>
      </c>
    </row>
    <row r="62" spans="1:22" s="24" customFormat="1" ht="15.75" customHeight="1" x14ac:dyDescent="0.2">
      <c r="A62" s="39" t="s">
        <v>12</v>
      </c>
      <c r="B62" s="39" t="s">
        <v>52</v>
      </c>
      <c r="C62" s="39" t="s">
        <v>33</v>
      </c>
      <c r="D62" s="39" t="s">
        <v>33</v>
      </c>
      <c r="E62" s="39"/>
      <c r="F62" s="39"/>
      <c r="G62" s="39"/>
      <c r="H62" s="39"/>
      <c r="I62" s="39"/>
      <c r="J62" s="39" t="s">
        <v>29</v>
      </c>
      <c r="K62" s="39">
        <v>10</v>
      </c>
      <c r="L62" s="39" t="s">
        <v>30</v>
      </c>
      <c r="M62" s="40" t="s">
        <v>77</v>
      </c>
      <c r="N62" s="41">
        <v>672000000</v>
      </c>
      <c r="O62" s="41">
        <v>672000000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57">
        <f t="shared" si="20"/>
        <v>0</v>
      </c>
      <c r="V62" s="57">
        <f t="shared" si="21"/>
        <v>0</v>
      </c>
    </row>
    <row r="63" spans="1:22" s="24" customFormat="1" ht="15.75" customHeight="1" x14ac:dyDescent="0.2">
      <c r="A63" s="39" t="s">
        <v>12</v>
      </c>
      <c r="B63" s="39" t="s">
        <v>52</v>
      </c>
      <c r="C63" s="39" t="s">
        <v>33</v>
      </c>
      <c r="D63" s="39" t="s">
        <v>33</v>
      </c>
      <c r="E63" s="39" t="s">
        <v>58</v>
      </c>
      <c r="F63" s="39"/>
      <c r="G63" s="39"/>
      <c r="H63" s="39"/>
      <c r="I63" s="39"/>
      <c r="J63" s="39" t="s">
        <v>29</v>
      </c>
      <c r="K63" s="39">
        <v>10</v>
      </c>
      <c r="L63" s="39" t="s">
        <v>30</v>
      </c>
      <c r="M63" s="40" t="s">
        <v>78</v>
      </c>
      <c r="N63" s="41">
        <v>672000000</v>
      </c>
      <c r="O63" s="41">
        <v>672000000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57">
        <f t="shared" si="20"/>
        <v>0</v>
      </c>
      <c r="V63" s="57">
        <f t="shared" si="21"/>
        <v>0</v>
      </c>
    </row>
    <row r="64" spans="1:22" s="24" customFormat="1" ht="15.75" customHeight="1" x14ac:dyDescent="0.2">
      <c r="A64" s="39" t="s">
        <v>12</v>
      </c>
      <c r="B64" s="39" t="s">
        <v>52</v>
      </c>
      <c r="C64" s="39" t="s">
        <v>33</v>
      </c>
      <c r="D64" s="39" t="s">
        <v>33</v>
      </c>
      <c r="E64" s="39" t="s">
        <v>58</v>
      </c>
      <c r="F64" s="39" t="s">
        <v>46</v>
      </c>
      <c r="G64" s="39"/>
      <c r="H64" s="39"/>
      <c r="I64" s="39"/>
      <c r="J64" s="39" t="s">
        <v>29</v>
      </c>
      <c r="K64" s="39">
        <v>10</v>
      </c>
      <c r="L64" s="39" t="s">
        <v>30</v>
      </c>
      <c r="M64" s="40" t="s">
        <v>79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57">
        <f t="shared" si="20"/>
        <v>0</v>
      </c>
      <c r="V64" s="57">
        <f t="shared" si="21"/>
        <v>0</v>
      </c>
    </row>
    <row r="65" spans="1:22" s="24" customFormat="1" ht="15.75" customHeight="1" x14ac:dyDescent="0.2">
      <c r="A65" s="39" t="s">
        <v>12</v>
      </c>
      <c r="B65" s="39" t="s">
        <v>52</v>
      </c>
      <c r="C65" s="39" t="s">
        <v>33</v>
      </c>
      <c r="D65" s="39" t="s">
        <v>33</v>
      </c>
      <c r="E65" s="39" t="s">
        <v>58</v>
      </c>
      <c r="F65" s="39" t="s">
        <v>48</v>
      </c>
      <c r="G65" s="39"/>
      <c r="H65" s="39"/>
      <c r="I65" s="39"/>
      <c r="J65" s="39" t="s">
        <v>29</v>
      </c>
      <c r="K65" s="39">
        <v>10</v>
      </c>
      <c r="L65" s="39" t="s">
        <v>30</v>
      </c>
      <c r="M65" s="40" t="s">
        <v>80</v>
      </c>
      <c r="N65" s="41">
        <v>672000000</v>
      </c>
      <c r="O65" s="41">
        <v>672000000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57">
        <f t="shared" si="20"/>
        <v>0</v>
      </c>
      <c r="V65" s="57">
        <f t="shared" si="21"/>
        <v>0</v>
      </c>
    </row>
    <row r="66" spans="1:22" s="24" customFormat="1" ht="15.75" customHeight="1" x14ac:dyDescent="0.2">
      <c r="A66" s="39" t="s">
        <v>12</v>
      </c>
      <c r="B66" s="39" t="s">
        <v>52</v>
      </c>
      <c r="C66" s="39" t="s">
        <v>52</v>
      </c>
      <c r="D66" s="39"/>
      <c r="E66" s="39"/>
      <c r="F66" s="39"/>
      <c r="G66" s="39"/>
      <c r="H66" s="39"/>
      <c r="I66" s="39"/>
      <c r="J66" s="39" t="s">
        <v>29</v>
      </c>
      <c r="K66" s="39">
        <v>10</v>
      </c>
      <c r="L66" s="39" t="s">
        <v>30</v>
      </c>
      <c r="M66" s="40" t="s">
        <v>81</v>
      </c>
      <c r="N66" s="41">
        <v>22064657261</v>
      </c>
      <c r="O66" s="41">
        <v>21577768937.540001</v>
      </c>
      <c r="P66" s="41">
        <v>486888323.45999998</v>
      </c>
      <c r="Q66" s="41">
        <v>19994677056.23</v>
      </c>
      <c r="R66" s="41">
        <v>10486633603.33</v>
      </c>
      <c r="S66" s="41">
        <v>9816885521.3299999</v>
      </c>
      <c r="T66" s="41">
        <v>9745873431.3299999</v>
      </c>
      <c r="U66" s="57">
        <f t="shared" si="20"/>
        <v>0.90618570774590013</v>
      </c>
      <c r="V66" s="57">
        <f t="shared" si="21"/>
        <v>0.4752683660246772</v>
      </c>
    </row>
    <row r="67" spans="1:22" s="24" customFormat="1" ht="15.75" customHeight="1" x14ac:dyDescent="0.2">
      <c r="A67" s="39" t="s">
        <v>12</v>
      </c>
      <c r="B67" s="39" t="s">
        <v>52</v>
      </c>
      <c r="C67" s="39" t="s">
        <v>52</v>
      </c>
      <c r="D67" s="39" t="s">
        <v>33</v>
      </c>
      <c r="E67" s="39"/>
      <c r="F67" s="39"/>
      <c r="G67" s="39"/>
      <c r="H67" s="39"/>
      <c r="I67" s="39"/>
      <c r="J67" s="39" t="s">
        <v>29</v>
      </c>
      <c r="K67" s="39">
        <v>10</v>
      </c>
      <c r="L67" s="39" t="s">
        <v>30</v>
      </c>
      <c r="M67" s="40" t="s">
        <v>82</v>
      </c>
      <c r="N67" s="41">
        <v>377525175</v>
      </c>
      <c r="O67" s="41">
        <v>314824176</v>
      </c>
      <c r="P67" s="41">
        <v>62700999</v>
      </c>
      <c r="Q67" s="41">
        <v>261638254</v>
      </c>
      <c r="R67" s="41">
        <v>152791393</v>
      </c>
      <c r="S67" s="41">
        <v>152791393</v>
      </c>
      <c r="T67" s="41">
        <v>152791393</v>
      </c>
      <c r="U67" s="57">
        <f t="shared" si="20"/>
        <v>0.69303524990088405</v>
      </c>
      <c r="V67" s="57">
        <f t="shared" si="21"/>
        <v>0.40471842175823108</v>
      </c>
    </row>
    <row r="68" spans="1:22" s="24" customFormat="1" ht="15.75" customHeight="1" x14ac:dyDescent="0.2">
      <c r="A68" s="39" t="s">
        <v>12</v>
      </c>
      <c r="B68" s="39" t="s">
        <v>52</v>
      </c>
      <c r="C68" s="39" t="s">
        <v>52</v>
      </c>
      <c r="D68" s="39" t="s">
        <v>33</v>
      </c>
      <c r="E68" s="39" t="s">
        <v>40</v>
      </c>
      <c r="F68" s="39"/>
      <c r="G68" s="39"/>
      <c r="H68" s="39"/>
      <c r="I68" s="39"/>
      <c r="J68" s="39" t="s">
        <v>29</v>
      </c>
      <c r="K68" s="39">
        <v>10</v>
      </c>
      <c r="L68" s="39" t="s">
        <v>30</v>
      </c>
      <c r="M68" s="40" t="s">
        <v>83</v>
      </c>
      <c r="N68" s="41">
        <v>90374877</v>
      </c>
      <c r="O68" s="41">
        <v>53100000</v>
      </c>
      <c r="P68" s="41">
        <v>37274877</v>
      </c>
      <c r="Q68" s="41">
        <v>0</v>
      </c>
      <c r="R68" s="41">
        <v>0</v>
      </c>
      <c r="S68" s="41">
        <v>0</v>
      </c>
      <c r="T68" s="41">
        <v>0</v>
      </c>
      <c r="U68" s="57">
        <f t="shared" si="20"/>
        <v>0</v>
      </c>
      <c r="V68" s="57">
        <f t="shared" si="21"/>
        <v>0</v>
      </c>
    </row>
    <row r="69" spans="1:22" s="24" customFormat="1" ht="15.75" customHeight="1" x14ac:dyDescent="0.2">
      <c r="A69" s="39" t="s">
        <v>12</v>
      </c>
      <c r="B69" s="39" t="s">
        <v>52</v>
      </c>
      <c r="C69" s="39" t="s">
        <v>52</v>
      </c>
      <c r="D69" s="39" t="s">
        <v>33</v>
      </c>
      <c r="E69" s="39" t="s">
        <v>40</v>
      </c>
      <c r="F69" s="39" t="s">
        <v>44</v>
      </c>
      <c r="G69" s="39"/>
      <c r="H69" s="39"/>
      <c r="I69" s="39"/>
      <c r="J69" s="39" t="s">
        <v>29</v>
      </c>
      <c r="K69" s="39">
        <v>10</v>
      </c>
      <c r="L69" s="39" t="s">
        <v>30</v>
      </c>
      <c r="M69" s="40" t="s">
        <v>84</v>
      </c>
      <c r="N69" s="41">
        <v>90374877</v>
      </c>
      <c r="O69" s="41">
        <v>53100000</v>
      </c>
      <c r="P69" s="41">
        <v>37274877</v>
      </c>
      <c r="Q69" s="41">
        <v>0</v>
      </c>
      <c r="R69" s="41">
        <v>0</v>
      </c>
      <c r="S69" s="41">
        <v>0</v>
      </c>
      <c r="T69" s="41">
        <v>0</v>
      </c>
      <c r="U69" s="57">
        <f t="shared" si="20"/>
        <v>0</v>
      </c>
      <c r="V69" s="57">
        <f t="shared" si="21"/>
        <v>0</v>
      </c>
    </row>
    <row r="70" spans="1:22" s="24" customFormat="1" ht="15.75" customHeight="1" x14ac:dyDescent="0.2">
      <c r="A70" s="39" t="s">
        <v>12</v>
      </c>
      <c r="B70" s="39" t="s">
        <v>52</v>
      </c>
      <c r="C70" s="39" t="s">
        <v>52</v>
      </c>
      <c r="D70" s="39" t="s">
        <v>33</v>
      </c>
      <c r="E70" s="39" t="s">
        <v>56</v>
      </c>
      <c r="F70" s="39"/>
      <c r="G70" s="39"/>
      <c r="H70" s="39"/>
      <c r="I70" s="39"/>
      <c r="J70" s="39" t="s">
        <v>29</v>
      </c>
      <c r="K70" s="39">
        <v>10</v>
      </c>
      <c r="L70" s="39" t="s">
        <v>30</v>
      </c>
      <c r="M70" s="40" t="s">
        <v>85</v>
      </c>
      <c r="N70" s="41">
        <v>165050298</v>
      </c>
      <c r="O70" s="41">
        <v>146886088</v>
      </c>
      <c r="P70" s="41">
        <v>18164210</v>
      </c>
      <c r="Q70" s="41">
        <v>146886088</v>
      </c>
      <c r="R70" s="41">
        <v>45989315</v>
      </c>
      <c r="S70" s="41">
        <v>45989315</v>
      </c>
      <c r="T70" s="41">
        <v>45989315</v>
      </c>
      <c r="U70" s="57">
        <f t="shared" si="20"/>
        <v>0.88994742681409755</v>
      </c>
      <c r="V70" s="57">
        <f t="shared" si="21"/>
        <v>0.27863818216190073</v>
      </c>
    </row>
    <row r="71" spans="1:22" s="24" customFormat="1" ht="15.75" customHeight="1" x14ac:dyDescent="0.2">
      <c r="A71" s="39" t="s">
        <v>12</v>
      </c>
      <c r="B71" s="39" t="s">
        <v>52</v>
      </c>
      <c r="C71" s="39" t="s">
        <v>52</v>
      </c>
      <c r="D71" s="39" t="s">
        <v>33</v>
      </c>
      <c r="E71" s="39" t="s">
        <v>56</v>
      </c>
      <c r="F71" s="39" t="s">
        <v>40</v>
      </c>
      <c r="G71" s="39"/>
      <c r="H71" s="39"/>
      <c r="I71" s="39"/>
      <c r="J71" s="39" t="s">
        <v>29</v>
      </c>
      <c r="K71" s="39">
        <v>10</v>
      </c>
      <c r="L71" s="39" t="s">
        <v>30</v>
      </c>
      <c r="M71" s="40" t="s">
        <v>86</v>
      </c>
      <c r="N71" s="41">
        <v>39450298</v>
      </c>
      <c r="O71" s="41">
        <v>31507798</v>
      </c>
      <c r="P71" s="41">
        <v>7942500</v>
      </c>
      <c r="Q71" s="41">
        <v>31507798</v>
      </c>
      <c r="R71" s="41">
        <v>1507798</v>
      </c>
      <c r="S71" s="41">
        <v>1507798</v>
      </c>
      <c r="T71" s="41">
        <v>1507798</v>
      </c>
      <c r="U71" s="57">
        <f t="shared" si="20"/>
        <v>0.79867072233522796</v>
      </c>
      <c r="V71" s="57">
        <f t="shared" si="21"/>
        <v>3.8220192912104239E-2</v>
      </c>
    </row>
    <row r="72" spans="1:22" s="24" customFormat="1" ht="15.75" customHeight="1" x14ac:dyDescent="0.2">
      <c r="A72" s="39" t="s">
        <v>12</v>
      </c>
      <c r="B72" s="39" t="s">
        <v>52</v>
      </c>
      <c r="C72" s="39" t="s">
        <v>52</v>
      </c>
      <c r="D72" s="39" t="s">
        <v>33</v>
      </c>
      <c r="E72" s="39" t="s">
        <v>56</v>
      </c>
      <c r="F72" s="39" t="s">
        <v>56</v>
      </c>
      <c r="G72" s="39"/>
      <c r="H72" s="39"/>
      <c r="I72" s="39"/>
      <c r="J72" s="39" t="s">
        <v>29</v>
      </c>
      <c r="K72" s="39">
        <v>10</v>
      </c>
      <c r="L72" s="39" t="s">
        <v>30</v>
      </c>
      <c r="M72" s="40" t="s">
        <v>87</v>
      </c>
      <c r="N72" s="41">
        <v>114600000</v>
      </c>
      <c r="O72" s="41">
        <v>114350000</v>
      </c>
      <c r="P72" s="41">
        <v>250000</v>
      </c>
      <c r="Q72" s="41">
        <v>114350000</v>
      </c>
      <c r="R72" s="41">
        <v>43453227</v>
      </c>
      <c r="S72" s="41">
        <v>43453227</v>
      </c>
      <c r="T72" s="41">
        <v>43453227</v>
      </c>
      <c r="U72" s="57">
        <f t="shared" si="20"/>
        <v>0.99781849912739962</v>
      </c>
      <c r="V72" s="57">
        <f t="shared" si="21"/>
        <v>0.37917301047120416</v>
      </c>
    </row>
    <row r="73" spans="1:22" s="24" customFormat="1" ht="15.75" customHeight="1" x14ac:dyDescent="0.2">
      <c r="A73" s="39" t="s">
        <v>12</v>
      </c>
      <c r="B73" s="39" t="s">
        <v>52</v>
      </c>
      <c r="C73" s="39" t="s">
        <v>52</v>
      </c>
      <c r="D73" s="39" t="s">
        <v>33</v>
      </c>
      <c r="E73" s="39" t="s">
        <v>56</v>
      </c>
      <c r="F73" s="39" t="s">
        <v>60</v>
      </c>
      <c r="G73" s="39"/>
      <c r="H73" s="39"/>
      <c r="I73" s="39"/>
      <c r="J73" s="39" t="s">
        <v>29</v>
      </c>
      <c r="K73" s="39">
        <v>10</v>
      </c>
      <c r="L73" s="39" t="s">
        <v>30</v>
      </c>
      <c r="M73" s="40" t="s">
        <v>88</v>
      </c>
      <c r="N73" s="41">
        <v>11000000</v>
      </c>
      <c r="O73" s="41">
        <v>1028290</v>
      </c>
      <c r="P73" s="41">
        <v>9971710</v>
      </c>
      <c r="Q73" s="41">
        <v>1028290</v>
      </c>
      <c r="R73" s="41">
        <v>1028290</v>
      </c>
      <c r="S73" s="41">
        <v>1028290</v>
      </c>
      <c r="T73" s="41">
        <v>1028290</v>
      </c>
      <c r="U73" s="57">
        <f t="shared" si="20"/>
        <v>9.3480909090909087E-2</v>
      </c>
      <c r="V73" s="57">
        <f t="shared" si="21"/>
        <v>9.3480909090909087E-2</v>
      </c>
    </row>
    <row r="74" spans="1:22" s="24" customFormat="1" ht="15.75" customHeight="1" x14ac:dyDescent="0.2">
      <c r="A74" s="39" t="s">
        <v>12</v>
      </c>
      <c r="B74" s="39" t="s">
        <v>52</v>
      </c>
      <c r="C74" s="39" t="s">
        <v>52</v>
      </c>
      <c r="D74" s="39" t="s">
        <v>33</v>
      </c>
      <c r="E74" s="39" t="s">
        <v>56</v>
      </c>
      <c r="F74" s="39" t="s">
        <v>46</v>
      </c>
      <c r="G74" s="39"/>
      <c r="H74" s="39"/>
      <c r="I74" s="39"/>
      <c r="J74" s="39" t="s">
        <v>29</v>
      </c>
      <c r="K74" s="39">
        <v>10</v>
      </c>
      <c r="L74" s="39" t="s">
        <v>30</v>
      </c>
      <c r="M74" s="40" t="s">
        <v>89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57">
        <f t="shared" si="20"/>
        <v>0</v>
      </c>
      <c r="V74" s="57">
        <f t="shared" si="21"/>
        <v>0</v>
      </c>
    </row>
    <row r="75" spans="1:22" s="24" customFormat="1" ht="15.75" customHeight="1" x14ac:dyDescent="0.2">
      <c r="A75" s="39" t="s">
        <v>12</v>
      </c>
      <c r="B75" s="39" t="s">
        <v>52</v>
      </c>
      <c r="C75" s="39" t="s">
        <v>52</v>
      </c>
      <c r="D75" s="39" t="s">
        <v>33</v>
      </c>
      <c r="E75" s="39" t="s">
        <v>58</v>
      </c>
      <c r="F75" s="39"/>
      <c r="G75" s="39"/>
      <c r="H75" s="39"/>
      <c r="I75" s="39"/>
      <c r="J75" s="39" t="s">
        <v>29</v>
      </c>
      <c r="K75" s="39">
        <v>10</v>
      </c>
      <c r="L75" s="39" t="s">
        <v>30</v>
      </c>
      <c r="M75" s="40" t="s">
        <v>90</v>
      </c>
      <c r="N75" s="41">
        <v>122100000</v>
      </c>
      <c r="O75" s="41">
        <v>114838088</v>
      </c>
      <c r="P75" s="41">
        <v>7261912</v>
      </c>
      <c r="Q75" s="41">
        <v>114752166</v>
      </c>
      <c r="R75" s="41">
        <v>106802078</v>
      </c>
      <c r="S75" s="41">
        <v>106802078</v>
      </c>
      <c r="T75" s="41">
        <v>106802078</v>
      </c>
      <c r="U75" s="57">
        <f t="shared" si="20"/>
        <v>0.93982117936117937</v>
      </c>
      <c r="V75" s="57">
        <f t="shared" si="21"/>
        <v>0.87470989352989348</v>
      </c>
    </row>
    <row r="76" spans="1:22" s="24" customFormat="1" ht="15.75" customHeight="1" x14ac:dyDescent="0.2">
      <c r="A76" s="39" t="s">
        <v>12</v>
      </c>
      <c r="B76" s="39" t="s">
        <v>52</v>
      </c>
      <c r="C76" s="39" t="s">
        <v>52</v>
      </c>
      <c r="D76" s="39" t="s">
        <v>33</v>
      </c>
      <c r="E76" s="39" t="s">
        <v>58</v>
      </c>
      <c r="F76" s="39" t="s">
        <v>60</v>
      </c>
      <c r="G76" s="39"/>
      <c r="H76" s="39"/>
      <c r="I76" s="39"/>
      <c r="J76" s="39" t="s">
        <v>29</v>
      </c>
      <c r="K76" s="39">
        <v>10</v>
      </c>
      <c r="L76" s="39" t="s">
        <v>30</v>
      </c>
      <c r="M76" s="40" t="s">
        <v>91</v>
      </c>
      <c r="N76" s="41">
        <v>60000000</v>
      </c>
      <c r="O76" s="41">
        <v>52788000</v>
      </c>
      <c r="P76" s="41">
        <v>7212000</v>
      </c>
      <c r="Q76" s="41">
        <v>52788000</v>
      </c>
      <c r="R76" s="41">
        <v>52788000</v>
      </c>
      <c r="S76" s="41">
        <v>52788000</v>
      </c>
      <c r="T76" s="41">
        <v>52788000</v>
      </c>
      <c r="U76" s="57">
        <f t="shared" si="20"/>
        <v>0.87980000000000003</v>
      </c>
      <c r="V76" s="57">
        <f t="shared" si="21"/>
        <v>0.87980000000000003</v>
      </c>
    </row>
    <row r="77" spans="1:22" s="24" customFormat="1" ht="15.75" customHeight="1" x14ac:dyDescent="0.2">
      <c r="A77" s="39" t="s">
        <v>12</v>
      </c>
      <c r="B77" s="39" t="s">
        <v>52</v>
      </c>
      <c r="C77" s="39" t="s">
        <v>52</v>
      </c>
      <c r="D77" s="39" t="s">
        <v>33</v>
      </c>
      <c r="E77" s="39" t="s">
        <v>58</v>
      </c>
      <c r="F77" s="39" t="s">
        <v>44</v>
      </c>
      <c r="G77" s="39"/>
      <c r="H77" s="39"/>
      <c r="I77" s="39"/>
      <c r="J77" s="39" t="s">
        <v>29</v>
      </c>
      <c r="K77" s="39">
        <v>10</v>
      </c>
      <c r="L77" s="39" t="s">
        <v>30</v>
      </c>
      <c r="M77" s="40" t="s">
        <v>92</v>
      </c>
      <c r="N77" s="41">
        <v>62100000</v>
      </c>
      <c r="O77" s="41">
        <v>62050088</v>
      </c>
      <c r="P77" s="41">
        <v>49912</v>
      </c>
      <c r="Q77" s="41">
        <v>61964166</v>
      </c>
      <c r="R77" s="41">
        <v>54014078</v>
      </c>
      <c r="S77" s="41">
        <v>54014078</v>
      </c>
      <c r="T77" s="41">
        <v>54014078</v>
      </c>
      <c r="U77" s="57">
        <f t="shared" si="20"/>
        <v>0.99781265700483091</v>
      </c>
      <c r="V77" s="57">
        <f t="shared" si="21"/>
        <v>0.86979191626409014</v>
      </c>
    </row>
    <row r="78" spans="1:22" s="24" customFormat="1" ht="15.75" customHeight="1" x14ac:dyDescent="0.2">
      <c r="A78" s="39" t="s">
        <v>12</v>
      </c>
      <c r="B78" s="39" t="s">
        <v>52</v>
      </c>
      <c r="C78" s="39" t="s">
        <v>52</v>
      </c>
      <c r="D78" s="39" t="s">
        <v>52</v>
      </c>
      <c r="E78" s="39"/>
      <c r="F78" s="39"/>
      <c r="G78" s="39"/>
      <c r="H78" s="39"/>
      <c r="I78" s="39"/>
      <c r="J78" s="39" t="s">
        <v>29</v>
      </c>
      <c r="K78" s="39">
        <v>10</v>
      </c>
      <c r="L78" s="39" t="s">
        <v>30</v>
      </c>
      <c r="M78" s="40" t="s">
        <v>93</v>
      </c>
      <c r="N78" s="41">
        <v>21687132086</v>
      </c>
      <c r="O78" s="41">
        <v>21262944761.540001</v>
      </c>
      <c r="P78" s="41">
        <v>424187324.45999998</v>
      </c>
      <c r="Q78" s="41">
        <v>19733038802.23</v>
      </c>
      <c r="R78" s="41">
        <v>10333842210.33</v>
      </c>
      <c r="S78" s="41">
        <v>9664094128.3299999</v>
      </c>
      <c r="T78" s="41">
        <v>9593082038.3299999</v>
      </c>
      <c r="U78" s="57">
        <f t="shared" si="20"/>
        <v>0.90989618747093559</v>
      </c>
      <c r="V78" s="57">
        <f t="shared" si="21"/>
        <v>0.47649648507471171</v>
      </c>
    </row>
    <row r="79" spans="1:22" s="24" customFormat="1" ht="15.75" customHeight="1" x14ac:dyDescent="0.2">
      <c r="A79" s="39" t="s">
        <v>12</v>
      </c>
      <c r="B79" s="39" t="s">
        <v>52</v>
      </c>
      <c r="C79" s="39" t="s">
        <v>52</v>
      </c>
      <c r="D79" s="39" t="s">
        <v>52</v>
      </c>
      <c r="E79" s="39" t="s">
        <v>60</v>
      </c>
      <c r="F79" s="39"/>
      <c r="G79" s="39"/>
      <c r="H79" s="39"/>
      <c r="I79" s="39"/>
      <c r="J79" s="39" t="s">
        <v>29</v>
      </c>
      <c r="K79" s="39">
        <v>10</v>
      </c>
      <c r="L79" s="39" t="s">
        <v>30</v>
      </c>
      <c r="M79" s="40" t="s">
        <v>94</v>
      </c>
      <c r="N79" s="41">
        <v>52308305</v>
      </c>
      <c r="O79" s="41">
        <v>51496325</v>
      </c>
      <c r="P79" s="41">
        <v>811980</v>
      </c>
      <c r="Q79" s="41">
        <v>51496325</v>
      </c>
      <c r="R79" s="41">
        <v>51496325</v>
      </c>
      <c r="S79" s="41">
        <v>51496325</v>
      </c>
      <c r="T79" s="41">
        <v>51496325</v>
      </c>
      <c r="U79" s="57">
        <f t="shared" si="20"/>
        <v>0.98447703476532078</v>
      </c>
      <c r="V79" s="57">
        <f t="shared" si="21"/>
        <v>0.98447703476532078</v>
      </c>
    </row>
    <row r="80" spans="1:22" s="24" customFormat="1" ht="15.75" customHeight="1" x14ac:dyDescent="0.2">
      <c r="A80" s="39" t="s">
        <v>12</v>
      </c>
      <c r="B80" s="39" t="s">
        <v>52</v>
      </c>
      <c r="C80" s="39" t="s">
        <v>52</v>
      </c>
      <c r="D80" s="39" t="s">
        <v>52</v>
      </c>
      <c r="E80" s="39" t="s">
        <v>60</v>
      </c>
      <c r="F80" s="39" t="s">
        <v>58</v>
      </c>
      <c r="G80" s="39"/>
      <c r="H80" s="39"/>
      <c r="I80" s="39"/>
      <c r="J80" s="39" t="s">
        <v>29</v>
      </c>
      <c r="K80" s="39">
        <v>10</v>
      </c>
      <c r="L80" s="39" t="s">
        <v>30</v>
      </c>
      <c r="M80" s="40" t="s">
        <v>95</v>
      </c>
      <c r="N80" s="41">
        <v>52308305</v>
      </c>
      <c r="O80" s="41">
        <v>51496325</v>
      </c>
      <c r="P80" s="41">
        <v>811980</v>
      </c>
      <c r="Q80" s="41">
        <v>51496325</v>
      </c>
      <c r="R80" s="41">
        <v>51496325</v>
      </c>
      <c r="S80" s="41">
        <v>51496325</v>
      </c>
      <c r="T80" s="41">
        <v>51496325</v>
      </c>
      <c r="U80" s="57">
        <f t="shared" si="20"/>
        <v>0.98447703476532078</v>
      </c>
      <c r="V80" s="57">
        <f t="shared" si="21"/>
        <v>0.98447703476532078</v>
      </c>
    </row>
    <row r="81" spans="1:22" s="24" customFormat="1" ht="15.75" customHeight="1" x14ac:dyDescent="0.2">
      <c r="A81" s="39" t="s">
        <v>12</v>
      </c>
      <c r="B81" s="39" t="s">
        <v>52</v>
      </c>
      <c r="C81" s="39" t="s">
        <v>52</v>
      </c>
      <c r="D81" s="39" t="s">
        <v>52</v>
      </c>
      <c r="E81" s="39" t="s">
        <v>42</v>
      </c>
      <c r="F81" s="39"/>
      <c r="G81" s="39"/>
      <c r="H81" s="39"/>
      <c r="I81" s="39"/>
      <c r="J81" s="39" t="s">
        <v>29</v>
      </c>
      <c r="K81" s="39">
        <v>10</v>
      </c>
      <c r="L81" s="39" t="s">
        <v>30</v>
      </c>
      <c r="M81" s="40" t="s">
        <v>96</v>
      </c>
      <c r="N81" s="41">
        <v>2118037417.46</v>
      </c>
      <c r="O81" s="41">
        <v>2107036180</v>
      </c>
      <c r="P81" s="41">
        <v>11001237.460000001</v>
      </c>
      <c r="Q81" s="41">
        <v>1845967772</v>
      </c>
      <c r="R81" s="41">
        <v>961883170</v>
      </c>
      <c r="S81" s="41">
        <v>961883170</v>
      </c>
      <c r="T81" s="41">
        <v>956927244</v>
      </c>
      <c r="U81" s="57">
        <f t="shared" si="20"/>
        <v>0.87154634605734571</v>
      </c>
      <c r="V81" s="57">
        <f t="shared" si="21"/>
        <v>0.45413889389806567</v>
      </c>
    </row>
    <row r="82" spans="1:22" s="24" customFormat="1" ht="15.75" customHeight="1" x14ac:dyDescent="0.2">
      <c r="A82" s="39" t="s">
        <v>12</v>
      </c>
      <c r="B82" s="39" t="s">
        <v>52</v>
      </c>
      <c r="C82" s="39" t="s">
        <v>52</v>
      </c>
      <c r="D82" s="39" t="s">
        <v>52</v>
      </c>
      <c r="E82" s="39" t="s">
        <v>42</v>
      </c>
      <c r="F82" s="39" t="s">
        <v>56</v>
      </c>
      <c r="G82" s="39"/>
      <c r="H82" s="39"/>
      <c r="I82" s="39"/>
      <c r="J82" s="39" t="s">
        <v>29</v>
      </c>
      <c r="K82" s="39">
        <v>10</v>
      </c>
      <c r="L82" s="39" t="s">
        <v>30</v>
      </c>
      <c r="M82" s="40" t="s">
        <v>97</v>
      </c>
      <c r="N82" s="41">
        <v>55900880</v>
      </c>
      <c r="O82" s="41">
        <v>55900759</v>
      </c>
      <c r="P82" s="41">
        <v>121</v>
      </c>
      <c r="Q82" s="41">
        <v>54654952</v>
      </c>
      <c r="R82" s="41">
        <v>50627645</v>
      </c>
      <c r="S82" s="41">
        <v>50627645</v>
      </c>
      <c r="T82" s="41">
        <v>50627645</v>
      </c>
      <c r="U82" s="57">
        <f t="shared" si="20"/>
        <v>0.97771183566340991</v>
      </c>
      <c r="V82" s="57">
        <f t="shared" si="21"/>
        <v>0.90566812186140899</v>
      </c>
    </row>
    <row r="83" spans="1:22" s="24" customFormat="1" ht="15.75" customHeight="1" x14ac:dyDescent="0.2">
      <c r="A83" s="39" t="s">
        <v>12</v>
      </c>
      <c r="B83" s="39" t="s">
        <v>52</v>
      </c>
      <c r="C83" s="39" t="s">
        <v>52</v>
      </c>
      <c r="D83" s="39" t="s">
        <v>52</v>
      </c>
      <c r="E83" s="39" t="s">
        <v>42</v>
      </c>
      <c r="F83" s="39" t="s">
        <v>58</v>
      </c>
      <c r="G83" s="39"/>
      <c r="H83" s="39"/>
      <c r="I83" s="39"/>
      <c r="J83" s="39" t="s">
        <v>29</v>
      </c>
      <c r="K83" s="39">
        <v>10</v>
      </c>
      <c r="L83" s="39" t="s">
        <v>30</v>
      </c>
      <c r="M83" s="40" t="s">
        <v>98</v>
      </c>
      <c r="N83" s="41">
        <v>577000000</v>
      </c>
      <c r="O83" s="41">
        <v>577000000</v>
      </c>
      <c r="P83" s="41">
        <v>0</v>
      </c>
      <c r="Q83" s="41">
        <v>555192906</v>
      </c>
      <c r="R83" s="41">
        <v>289305252</v>
      </c>
      <c r="S83" s="41">
        <v>289305252</v>
      </c>
      <c r="T83" s="41">
        <v>289305252</v>
      </c>
      <c r="U83" s="57">
        <f t="shared" si="20"/>
        <v>0.96220607625649912</v>
      </c>
      <c r="V83" s="57">
        <f t="shared" si="21"/>
        <v>0.50139558405545925</v>
      </c>
    </row>
    <row r="84" spans="1:22" s="24" customFormat="1" ht="15.75" customHeight="1" x14ac:dyDescent="0.2">
      <c r="A84" s="39" t="s">
        <v>12</v>
      </c>
      <c r="B84" s="39" t="s">
        <v>52</v>
      </c>
      <c r="C84" s="39" t="s">
        <v>52</v>
      </c>
      <c r="D84" s="39" t="s">
        <v>52</v>
      </c>
      <c r="E84" s="39" t="s">
        <v>42</v>
      </c>
      <c r="F84" s="39" t="s">
        <v>44</v>
      </c>
      <c r="G84" s="39"/>
      <c r="H84" s="39"/>
      <c r="I84" s="39"/>
      <c r="J84" s="39" t="s">
        <v>29</v>
      </c>
      <c r="K84" s="39">
        <v>10</v>
      </c>
      <c r="L84" s="39" t="s">
        <v>30</v>
      </c>
      <c r="M84" s="40" t="s">
        <v>99</v>
      </c>
      <c r="N84" s="41">
        <v>180000000</v>
      </c>
      <c r="O84" s="41">
        <v>180000000</v>
      </c>
      <c r="P84" s="41">
        <v>0</v>
      </c>
      <c r="Q84" s="41">
        <v>138230754</v>
      </c>
      <c r="R84" s="41">
        <v>89444492</v>
      </c>
      <c r="S84" s="41">
        <v>89444492</v>
      </c>
      <c r="T84" s="41">
        <v>89444492</v>
      </c>
      <c r="U84" s="57">
        <f t="shared" si="20"/>
        <v>0.7679486333333333</v>
      </c>
      <c r="V84" s="57">
        <f t="shared" si="21"/>
        <v>0.49691384444444442</v>
      </c>
    </row>
    <row r="85" spans="1:22" s="24" customFormat="1" ht="15.75" customHeight="1" x14ac:dyDescent="0.2">
      <c r="A85" s="39" t="s">
        <v>12</v>
      </c>
      <c r="B85" s="39" t="s">
        <v>52</v>
      </c>
      <c r="C85" s="39" t="s">
        <v>52</v>
      </c>
      <c r="D85" s="39" t="s">
        <v>52</v>
      </c>
      <c r="E85" s="39" t="s">
        <v>42</v>
      </c>
      <c r="F85" s="39" t="s">
        <v>46</v>
      </c>
      <c r="G85" s="39"/>
      <c r="H85" s="39"/>
      <c r="I85" s="39"/>
      <c r="J85" s="39" t="s">
        <v>29</v>
      </c>
      <c r="K85" s="39">
        <v>10</v>
      </c>
      <c r="L85" s="39" t="s">
        <v>30</v>
      </c>
      <c r="M85" s="40" t="s">
        <v>100</v>
      </c>
      <c r="N85" s="41">
        <v>676035421</v>
      </c>
      <c r="O85" s="41">
        <v>674135421</v>
      </c>
      <c r="P85" s="41">
        <v>1900000</v>
      </c>
      <c r="Q85" s="41">
        <v>674135421</v>
      </c>
      <c r="R85" s="41">
        <v>109052492</v>
      </c>
      <c r="S85" s="41">
        <v>109052492</v>
      </c>
      <c r="T85" s="41">
        <v>109052492</v>
      </c>
      <c r="U85" s="57">
        <f t="shared" si="20"/>
        <v>0.99718949637699528</v>
      </c>
      <c r="V85" s="57">
        <f t="shared" si="21"/>
        <v>0.16131180203352097</v>
      </c>
    </row>
    <row r="86" spans="1:22" s="24" customFormat="1" ht="15.75" customHeight="1" x14ac:dyDescent="0.2">
      <c r="A86" s="39" t="s">
        <v>12</v>
      </c>
      <c r="B86" s="39" t="s">
        <v>52</v>
      </c>
      <c r="C86" s="39" t="s">
        <v>52</v>
      </c>
      <c r="D86" s="39" t="s">
        <v>52</v>
      </c>
      <c r="E86" s="39" t="s">
        <v>42</v>
      </c>
      <c r="F86" s="39" t="s">
        <v>48</v>
      </c>
      <c r="G86" s="39"/>
      <c r="H86" s="39"/>
      <c r="I86" s="39"/>
      <c r="J86" s="39" t="s">
        <v>29</v>
      </c>
      <c r="K86" s="39">
        <v>10</v>
      </c>
      <c r="L86" s="39" t="s">
        <v>30</v>
      </c>
      <c r="M86" s="40" t="s">
        <v>101</v>
      </c>
      <c r="N86" s="41">
        <v>629101116.46000004</v>
      </c>
      <c r="O86" s="41">
        <v>620000000</v>
      </c>
      <c r="P86" s="41">
        <v>9101116.4600000009</v>
      </c>
      <c r="Q86" s="41">
        <v>423753739</v>
      </c>
      <c r="R86" s="41">
        <v>423453289</v>
      </c>
      <c r="S86" s="41">
        <v>423453289</v>
      </c>
      <c r="T86" s="41">
        <v>418497363</v>
      </c>
      <c r="U86" s="57">
        <f t="shared" si="20"/>
        <v>0.67358605463060472</v>
      </c>
      <c r="V86" s="57">
        <f t="shared" si="21"/>
        <v>0.6731084684490849</v>
      </c>
    </row>
    <row r="87" spans="1:22" s="24" customFormat="1" ht="15.75" customHeight="1" x14ac:dyDescent="0.2">
      <c r="A87" s="39" t="s">
        <v>12</v>
      </c>
      <c r="B87" s="39" t="s">
        <v>52</v>
      </c>
      <c r="C87" s="39" t="s">
        <v>52</v>
      </c>
      <c r="D87" s="39" t="s">
        <v>52</v>
      </c>
      <c r="E87" s="39" t="s">
        <v>44</v>
      </c>
      <c r="F87" s="39"/>
      <c r="G87" s="39"/>
      <c r="H87" s="39"/>
      <c r="I87" s="39"/>
      <c r="J87" s="39" t="s">
        <v>29</v>
      </c>
      <c r="K87" s="39">
        <v>10</v>
      </c>
      <c r="L87" s="39" t="s">
        <v>30</v>
      </c>
      <c r="M87" s="40" t="s">
        <v>102</v>
      </c>
      <c r="N87" s="41">
        <v>1521229721.54</v>
      </c>
      <c r="O87" s="41">
        <v>1502467100.54</v>
      </c>
      <c r="P87" s="41">
        <v>18762621</v>
      </c>
      <c r="Q87" s="41">
        <v>1445378884.54</v>
      </c>
      <c r="R87" s="41">
        <v>1053612366.98</v>
      </c>
      <c r="S87" s="41">
        <v>1051341219.98</v>
      </c>
      <c r="T87" s="41">
        <v>1050846819.99</v>
      </c>
      <c r="U87" s="57">
        <f t="shared" si="20"/>
        <v>0.95013847289072606</v>
      </c>
      <c r="V87" s="57">
        <f t="shared" si="21"/>
        <v>0.69260569397328586</v>
      </c>
    </row>
    <row r="88" spans="1:22" s="24" customFormat="1" ht="15.75" customHeight="1" x14ac:dyDescent="0.2">
      <c r="A88" s="39" t="s">
        <v>12</v>
      </c>
      <c r="B88" s="39" t="s">
        <v>52</v>
      </c>
      <c r="C88" s="39" t="s">
        <v>52</v>
      </c>
      <c r="D88" s="39" t="s">
        <v>52</v>
      </c>
      <c r="E88" s="39" t="s">
        <v>44</v>
      </c>
      <c r="F88" s="39" t="s">
        <v>37</v>
      </c>
      <c r="G88" s="39"/>
      <c r="H88" s="39"/>
      <c r="I88" s="39"/>
      <c r="J88" s="39" t="s">
        <v>29</v>
      </c>
      <c r="K88" s="39">
        <v>10</v>
      </c>
      <c r="L88" s="39" t="s">
        <v>30</v>
      </c>
      <c r="M88" s="40" t="s">
        <v>103</v>
      </c>
      <c r="N88" s="41">
        <v>63654877</v>
      </c>
      <c r="O88" s="41">
        <v>63290000</v>
      </c>
      <c r="P88" s="41">
        <v>364877</v>
      </c>
      <c r="Q88" s="41">
        <v>6284678</v>
      </c>
      <c r="R88" s="41">
        <v>6284678</v>
      </c>
      <c r="S88" s="41">
        <v>6284678</v>
      </c>
      <c r="T88" s="41">
        <v>6284678</v>
      </c>
      <c r="U88" s="57">
        <f t="shared" si="20"/>
        <v>9.8730502613334714E-2</v>
      </c>
      <c r="V88" s="57">
        <f t="shared" si="21"/>
        <v>9.8730502613334714E-2</v>
      </c>
    </row>
    <row r="89" spans="1:22" s="24" customFormat="1" ht="15.75" customHeight="1" x14ac:dyDescent="0.2">
      <c r="A89" s="39" t="s">
        <v>12</v>
      </c>
      <c r="B89" s="39" t="s">
        <v>52</v>
      </c>
      <c r="C89" s="39" t="s">
        <v>52</v>
      </c>
      <c r="D89" s="39" t="s">
        <v>52</v>
      </c>
      <c r="E89" s="39" t="s">
        <v>44</v>
      </c>
      <c r="F89" s="39" t="s">
        <v>40</v>
      </c>
      <c r="G89" s="39"/>
      <c r="H89" s="39"/>
      <c r="I89" s="39"/>
      <c r="J89" s="39" t="s">
        <v>29</v>
      </c>
      <c r="K89" s="39">
        <v>10</v>
      </c>
      <c r="L89" s="39" t="s">
        <v>30</v>
      </c>
      <c r="M89" s="40" t="s">
        <v>104</v>
      </c>
      <c r="N89" s="41">
        <v>1067519365.54</v>
      </c>
      <c r="O89" s="41">
        <v>1049121621.54</v>
      </c>
      <c r="P89" s="41">
        <v>18397744</v>
      </c>
      <c r="Q89" s="41">
        <v>1049121614.54</v>
      </c>
      <c r="R89" s="41">
        <v>814915777.40999997</v>
      </c>
      <c r="S89" s="41">
        <v>812644630.40999997</v>
      </c>
      <c r="T89" s="41">
        <v>812150230.41999996</v>
      </c>
      <c r="U89" s="57">
        <f t="shared" si="20"/>
        <v>0.98276588547815846</v>
      </c>
      <c r="V89" s="57">
        <f t="shared" si="21"/>
        <v>0.76337329674368803</v>
      </c>
    </row>
    <row r="90" spans="1:22" s="24" customFormat="1" ht="15.75" customHeight="1" x14ac:dyDescent="0.2">
      <c r="A90" s="39" t="s">
        <v>12</v>
      </c>
      <c r="B90" s="39" t="s">
        <v>52</v>
      </c>
      <c r="C90" s="39" t="s">
        <v>52</v>
      </c>
      <c r="D90" s="39" t="s">
        <v>52</v>
      </c>
      <c r="E90" s="39" t="s">
        <v>44</v>
      </c>
      <c r="F90" s="39" t="s">
        <v>56</v>
      </c>
      <c r="G90" s="39"/>
      <c r="H90" s="39"/>
      <c r="I90" s="39"/>
      <c r="J90" s="39" t="s">
        <v>29</v>
      </c>
      <c r="K90" s="39">
        <v>10</v>
      </c>
      <c r="L90" s="39" t="s">
        <v>30</v>
      </c>
      <c r="M90" s="40" t="s">
        <v>105</v>
      </c>
      <c r="N90" s="41">
        <v>390055479</v>
      </c>
      <c r="O90" s="41">
        <v>390055479</v>
      </c>
      <c r="P90" s="41">
        <v>0</v>
      </c>
      <c r="Q90" s="41">
        <v>389972592</v>
      </c>
      <c r="R90" s="41">
        <v>232411911.56999999</v>
      </c>
      <c r="S90" s="41">
        <v>232411911.56999999</v>
      </c>
      <c r="T90" s="41">
        <v>232411911.56999999</v>
      </c>
      <c r="U90" s="57">
        <f t="shared" si="20"/>
        <v>0.9997874994597884</v>
      </c>
      <c r="V90" s="57">
        <f t="shared" si="21"/>
        <v>0.59584321739523616</v>
      </c>
    </row>
    <row r="91" spans="1:22" s="24" customFormat="1" ht="15.75" customHeight="1" x14ac:dyDescent="0.2">
      <c r="A91" s="39" t="s">
        <v>12</v>
      </c>
      <c r="B91" s="39" t="s">
        <v>52</v>
      </c>
      <c r="C91" s="39" t="s">
        <v>52</v>
      </c>
      <c r="D91" s="39" t="s">
        <v>52</v>
      </c>
      <c r="E91" s="39" t="s">
        <v>46</v>
      </c>
      <c r="F91" s="39"/>
      <c r="G91" s="39"/>
      <c r="H91" s="39"/>
      <c r="I91" s="39"/>
      <c r="J91" s="39" t="s">
        <v>29</v>
      </c>
      <c r="K91" s="39">
        <v>10</v>
      </c>
      <c r="L91" s="39" t="s">
        <v>30</v>
      </c>
      <c r="M91" s="40" t="s">
        <v>106</v>
      </c>
      <c r="N91" s="41">
        <v>16346472803</v>
      </c>
      <c r="O91" s="41">
        <v>15974539227</v>
      </c>
      <c r="P91" s="41">
        <v>371933576</v>
      </c>
      <c r="Q91" s="41">
        <v>14976623563.690001</v>
      </c>
      <c r="R91" s="41">
        <v>7143866125.3500004</v>
      </c>
      <c r="S91" s="41">
        <v>6477346855.3500004</v>
      </c>
      <c r="T91" s="41">
        <v>6412843857.3400002</v>
      </c>
      <c r="U91" s="57">
        <f t="shared" si="20"/>
        <v>0.91619909347913897</v>
      </c>
      <c r="V91" s="57">
        <f t="shared" si="21"/>
        <v>0.43702798832778877</v>
      </c>
    </row>
    <row r="92" spans="1:22" s="24" customFormat="1" ht="15.75" customHeight="1" x14ac:dyDescent="0.2">
      <c r="A92" s="39" t="s">
        <v>12</v>
      </c>
      <c r="B92" s="39" t="s">
        <v>52</v>
      </c>
      <c r="C92" s="39" t="s">
        <v>52</v>
      </c>
      <c r="D92" s="39" t="s">
        <v>52</v>
      </c>
      <c r="E92" s="39" t="s">
        <v>46</v>
      </c>
      <c r="F92" s="39" t="s">
        <v>40</v>
      </c>
      <c r="G92" s="39"/>
      <c r="H92" s="39"/>
      <c r="I92" s="39"/>
      <c r="J92" s="39" t="s">
        <v>29</v>
      </c>
      <c r="K92" s="39">
        <v>10</v>
      </c>
      <c r="L92" s="39" t="s">
        <v>30</v>
      </c>
      <c r="M92" s="40" t="s">
        <v>107</v>
      </c>
      <c r="N92" s="41">
        <v>3209609805</v>
      </c>
      <c r="O92" s="41">
        <v>3088327189</v>
      </c>
      <c r="P92" s="41">
        <v>121282616</v>
      </c>
      <c r="Q92" s="41">
        <v>3046260522</v>
      </c>
      <c r="R92" s="41">
        <v>1456757182.99</v>
      </c>
      <c r="S92" s="41">
        <v>1456757182.99</v>
      </c>
      <c r="T92" s="41">
        <v>1412457182.98</v>
      </c>
      <c r="U92" s="57">
        <f t="shared" si="20"/>
        <v>0.94910618644499067</v>
      </c>
      <c r="V92" s="57">
        <f t="shared" si="21"/>
        <v>0.45387360816278416</v>
      </c>
    </row>
    <row r="93" spans="1:22" s="24" customFormat="1" ht="15.75" customHeight="1" x14ac:dyDescent="0.2">
      <c r="A93" s="39" t="s">
        <v>12</v>
      </c>
      <c r="B93" s="39" t="s">
        <v>52</v>
      </c>
      <c r="C93" s="39" t="s">
        <v>52</v>
      </c>
      <c r="D93" s="39" t="s">
        <v>52</v>
      </c>
      <c r="E93" s="39" t="s">
        <v>46</v>
      </c>
      <c r="F93" s="39" t="s">
        <v>56</v>
      </c>
      <c r="G93" s="39"/>
      <c r="H93" s="39"/>
      <c r="I93" s="39"/>
      <c r="J93" s="39" t="s">
        <v>29</v>
      </c>
      <c r="K93" s="39">
        <v>10</v>
      </c>
      <c r="L93" s="39" t="s">
        <v>30</v>
      </c>
      <c r="M93" s="40" t="s">
        <v>108</v>
      </c>
      <c r="N93" s="41">
        <v>4500520000</v>
      </c>
      <c r="O93" s="41">
        <v>4296781198</v>
      </c>
      <c r="P93" s="41">
        <v>203738802</v>
      </c>
      <c r="Q93" s="41">
        <v>3944676198</v>
      </c>
      <c r="R93" s="41">
        <v>1922604130.6700001</v>
      </c>
      <c r="S93" s="41">
        <v>1911854130.6700001</v>
      </c>
      <c r="T93" s="41">
        <v>1891854130.6700001</v>
      </c>
      <c r="U93" s="57">
        <f t="shared" si="20"/>
        <v>0.87649342698177102</v>
      </c>
      <c r="V93" s="57">
        <f t="shared" si="21"/>
        <v>0.42719599750028886</v>
      </c>
    </row>
    <row r="94" spans="1:22" s="24" customFormat="1" ht="15.75" customHeight="1" x14ac:dyDescent="0.2">
      <c r="A94" s="39" t="s">
        <v>12</v>
      </c>
      <c r="B94" s="39" t="s">
        <v>52</v>
      </c>
      <c r="C94" s="39" t="s">
        <v>52</v>
      </c>
      <c r="D94" s="39" t="s">
        <v>52</v>
      </c>
      <c r="E94" s="39" t="s">
        <v>46</v>
      </c>
      <c r="F94" s="39" t="s">
        <v>58</v>
      </c>
      <c r="G94" s="39"/>
      <c r="H94" s="39"/>
      <c r="I94" s="39"/>
      <c r="J94" s="39" t="s">
        <v>29</v>
      </c>
      <c r="K94" s="39">
        <v>10</v>
      </c>
      <c r="L94" s="39" t="s">
        <v>30</v>
      </c>
      <c r="M94" s="40" t="s">
        <v>109</v>
      </c>
      <c r="N94" s="41">
        <v>1606459105</v>
      </c>
      <c r="O94" s="41">
        <v>1588043655</v>
      </c>
      <c r="P94" s="41">
        <v>18415450</v>
      </c>
      <c r="Q94" s="41">
        <v>1420446829.6900001</v>
      </c>
      <c r="R94" s="41">
        <v>880865189.69000006</v>
      </c>
      <c r="S94" s="41">
        <v>880865189.69000006</v>
      </c>
      <c r="T94" s="41">
        <v>880662191.69000006</v>
      </c>
      <c r="U94" s="57">
        <f t="shared" si="20"/>
        <v>0.88420976622993464</v>
      </c>
      <c r="V94" s="57">
        <f t="shared" si="21"/>
        <v>0.54832717929038099</v>
      </c>
    </row>
    <row r="95" spans="1:22" s="24" customFormat="1" ht="15.75" customHeight="1" x14ac:dyDescent="0.2">
      <c r="A95" s="39" t="s">
        <v>12</v>
      </c>
      <c r="B95" s="39" t="s">
        <v>52</v>
      </c>
      <c r="C95" s="39" t="s">
        <v>52</v>
      </c>
      <c r="D95" s="39" t="s">
        <v>52</v>
      </c>
      <c r="E95" s="39" t="s">
        <v>46</v>
      </c>
      <c r="F95" s="39" t="s">
        <v>60</v>
      </c>
      <c r="G95" s="39"/>
      <c r="H95" s="39"/>
      <c r="I95" s="39"/>
      <c r="J95" s="39" t="s">
        <v>29</v>
      </c>
      <c r="K95" s="39">
        <v>10</v>
      </c>
      <c r="L95" s="39" t="s">
        <v>30</v>
      </c>
      <c r="M95" s="40" t="s">
        <v>110</v>
      </c>
      <c r="N95" s="41">
        <v>6974840393</v>
      </c>
      <c r="O95" s="41">
        <v>6962720031</v>
      </c>
      <c r="P95" s="41">
        <v>12120362</v>
      </c>
      <c r="Q95" s="41">
        <v>6529658872</v>
      </c>
      <c r="R95" s="41">
        <v>2864096745</v>
      </c>
      <c r="S95" s="41">
        <v>2216017015</v>
      </c>
      <c r="T95" s="41">
        <v>2216017015</v>
      </c>
      <c r="U95" s="57">
        <f t="shared" si="20"/>
        <v>0.93617323179942769</v>
      </c>
      <c r="V95" s="57">
        <f t="shared" si="21"/>
        <v>0.41063258563944033</v>
      </c>
    </row>
    <row r="96" spans="1:22" s="24" customFormat="1" ht="15.75" customHeight="1" x14ac:dyDescent="0.2">
      <c r="A96" s="39" t="s">
        <v>12</v>
      </c>
      <c r="B96" s="39" t="s">
        <v>52</v>
      </c>
      <c r="C96" s="39" t="s">
        <v>52</v>
      </c>
      <c r="D96" s="39" t="s">
        <v>52</v>
      </c>
      <c r="E96" s="39" t="s">
        <v>46</v>
      </c>
      <c r="F96" s="39" t="s">
        <v>44</v>
      </c>
      <c r="G96" s="39"/>
      <c r="H96" s="39"/>
      <c r="I96" s="39"/>
      <c r="J96" s="39" t="s">
        <v>29</v>
      </c>
      <c r="K96" s="39">
        <v>10</v>
      </c>
      <c r="L96" s="39" t="s">
        <v>30</v>
      </c>
      <c r="M96" s="40" t="s">
        <v>111</v>
      </c>
      <c r="N96" s="41">
        <v>55043500</v>
      </c>
      <c r="O96" s="41">
        <v>38667154</v>
      </c>
      <c r="P96" s="41">
        <v>16376346</v>
      </c>
      <c r="Q96" s="41">
        <v>35581142</v>
      </c>
      <c r="R96" s="41">
        <v>19542877</v>
      </c>
      <c r="S96" s="41">
        <v>11853337</v>
      </c>
      <c r="T96" s="41">
        <v>11853337</v>
      </c>
      <c r="U96" s="57">
        <f t="shared" ref="U96:U159" si="22">+IFERROR(Q96/N96,0)</f>
        <v>0.64641859620118636</v>
      </c>
      <c r="V96" s="57">
        <f t="shared" ref="V96:V159" si="23">+IFERROR(R96/N96,0)</f>
        <v>0.35504422865551793</v>
      </c>
    </row>
    <row r="97" spans="1:22" s="24" customFormat="1" ht="15.75" customHeight="1" x14ac:dyDescent="0.2">
      <c r="A97" s="39" t="s">
        <v>12</v>
      </c>
      <c r="B97" s="39" t="s">
        <v>52</v>
      </c>
      <c r="C97" s="39" t="s">
        <v>52</v>
      </c>
      <c r="D97" s="39" t="s">
        <v>52</v>
      </c>
      <c r="E97" s="39" t="s">
        <v>48</v>
      </c>
      <c r="F97" s="39"/>
      <c r="G97" s="39"/>
      <c r="H97" s="39"/>
      <c r="I97" s="39"/>
      <c r="J97" s="39" t="s">
        <v>29</v>
      </c>
      <c r="K97" s="39">
        <v>10</v>
      </c>
      <c r="L97" s="39" t="s">
        <v>30</v>
      </c>
      <c r="M97" s="40" t="s">
        <v>112</v>
      </c>
      <c r="N97" s="41">
        <v>545683839</v>
      </c>
      <c r="O97" s="41">
        <v>524005929</v>
      </c>
      <c r="P97" s="41">
        <v>21677910</v>
      </c>
      <c r="Q97" s="41">
        <v>325906662</v>
      </c>
      <c r="R97" s="41">
        <v>126559790</v>
      </c>
      <c r="S97" s="41">
        <v>126559790</v>
      </c>
      <c r="T97" s="41">
        <v>125501024</v>
      </c>
      <c r="U97" s="57">
        <f t="shared" si="22"/>
        <v>0.59724448244104955</v>
      </c>
      <c r="V97" s="57">
        <f t="shared" si="23"/>
        <v>0.23192878541524847</v>
      </c>
    </row>
    <row r="98" spans="1:22" s="24" customFormat="1" ht="15.75" customHeight="1" x14ac:dyDescent="0.2">
      <c r="A98" s="39" t="s">
        <v>12</v>
      </c>
      <c r="B98" s="39" t="s">
        <v>52</v>
      </c>
      <c r="C98" s="39" t="s">
        <v>52</v>
      </c>
      <c r="D98" s="39" t="s">
        <v>52</v>
      </c>
      <c r="E98" s="39" t="s">
        <v>48</v>
      </c>
      <c r="F98" s="39" t="s">
        <v>56</v>
      </c>
      <c r="G98" s="39"/>
      <c r="H98" s="39"/>
      <c r="I98" s="39"/>
      <c r="J98" s="39" t="s">
        <v>29</v>
      </c>
      <c r="K98" s="39">
        <v>10</v>
      </c>
      <c r="L98" s="39" t="s">
        <v>30</v>
      </c>
      <c r="M98" s="40" t="s">
        <v>113</v>
      </c>
      <c r="N98" s="41">
        <v>230000000</v>
      </c>
      <c r="O98" s="41">
        <v>230000000</v>
      </c>
      <c r="P98" s="41">
        <v>0</v>
      </c>
      <c r="Q98" s="41">
        <v>212484500</v>
      </c>
      <c r="R98" s="41">
        <v>13461000</v>
      </c>
      <c r="S98" s="41">
        <v>13461000</v>
      </c>
      <c r="T98" s="41">
        <v>13461000</v>
      </c>
      <c r="U98" s="57">
        <f t="shared" si="22"/>
        <v>0.92384565217391301</v>
      </c>
      <c r="V98" s="57">
        <f t="shared" si="23"/>
        <v>5.8526086956521742E-2</v>
      </c>
    </row>
    <row r="99" spans="1:22" s="24" customFormat="1" ht="15.75" customHeight="1" x14ac:dyDescent="0.2">
      <c r="A99" s="39" t="s">
        <v>12</v>
      </c>
      <c r="B99" s="39" t="s">
        <v>52</v>
      </c>
      <c r="C99" s="39" t="s">
        <v>52</v>
      </c>
      <c r="D99" s="39" t="s">
        <v>52</v>
      </c>
      <c r="E99" s="39" t="s">
        <v>48</v>
      </c>
      <c r="F99" s="39" t="s">
        <v>58</v>
      </c>
      <c r="G99" s="39"/>
      <c r="H99" s="39"/>
      <c r="I99" s="39"/>
      <c r="J99" s="39" t="s">
        <v>29</v>
      </c>
      <c r="K99" s="39">
        <v>10</v>
      </c>
      <c r="L99" s="39" t="s">
        <v>30</v>
      </c>
      <c r="M99" s="40" t="s">
        <v>114</v>
      </c>
      <c r="N99" s="41">
        <v>166921800</v>
      </c>
      <c r="O99" s="41">
        <v>148500000</v>
      </c>
      <c r="P99" s="41">
        <v>18421800</v>
      </c>
      <c r="Q99" s="41">
        <v>110805372</v>
      </c>
      <c r="R99" s="41">
        <v>110482000</v>
      </c>
      <c r="S99" s="41">
        <v>110482000</v>
      </c>
      <c r="T99" s="41">
        <v>109423234</v>
      </c>
      <c r="U99" s="57">
        <f t="shared" si="22"/>
        <v>0.66381606237172142</v>
      </c>
      <c r="V99" s="57">
        <f t="shared" si="23"/>
        <v>0.66187879593917631</v>
      </c>
    </row>
    <row r="100" spans="1:22" s="24" customFormat="1" ht="15.75" customHeight="1" x14ac:dyDescent="0.2">
      <c r="A100" s="39" t="s">
        <v>12</v>
      </c>
      <c r="B100" s="39" t="s">
        <v>52</v>
      </c>
      <c r="C100" s="39" t="s">
        <v>52</v>
      </c>
      <c r="D100" s="39" t="s">
        <v>52</v>
      </c>
      <c r="E100" s="39" t="s">
        <v>48</v>
      </c>
      <c r="F100" s="39" t="s">
        <v>44</v>
      </c>
      <c r="G100" s="39"/>
      <c r="H100" s="39"/>
      <c r="I100" s="39"/>
      <c r="J100" s="39" t="s">
        <v>29</v>
      </c>
      <c r="K100" s="39">
        <v>10</v>
      </c>
      <c r="L100" s="39" t="s">
        <v>30</v>
      </c>
      <c r="M100" s="40" t="s">
        <v>115</v>
      </c>
      <c r="N100" s="41">
        <v>148762039</v>
      </c>
      <c r="O100" s="41">
        <v>145505929</v>
      </c>
      <c r="P100" s="41">
        <v>3256110</v>
      </c>
      <c r="Q100" s="41">
        <v>2616790</v>
      </c>
      <c r="R100" s="41">
        <v>2616790</v>
      </c>
      <c r="S100" s="41">
        <v>2616790</v>
      </c>
      <c r="T100" s="41">
        <v>2616790</v>
      </c>
      <c r="U100" s="57">
        <f t="shared" si="22"/>
        <v>1.7590441873413687E-2</v>
      </c>
      <c r="V100" s="57">
        <f t="shared" si="23"/>
        <v>1.7590441873413687E-2</v>
      </c>
    </row>
    <row r="101" spans="1:22" s="24" customFormat="1" ht="15.75" customHeight="1" x14ac:dyDescent="0.2">
      <c r="A101" s="39" t="s">
        <v>12</v>
      </c>
      <c r="B101" s="39" t="s">
        <v>52</v>
      </c>
      <c r="C101" s="39" t="s">
        <v>52</v>
      </c>
      <c r="D101" s="39" t="s">
        <v>52</v>
      </c>
      <c r="E101" s="39" t="s">
        <v>50</v>
      </c>
      <c r="F101" s="39"/>
      <c r="G101" s="39"/>
      <c r="H101" s="39"/>
      <c r="I101" s="39"/>
      <c r="J101" s="39" t="s">
        <v>29</v>
      </c>
      <c r="K101" s="39">
        <v>10</v>
      </c>
      <c r="L101" s="39" t="s">
        <v>30</v>
      </c>
      <c r="M101" s="40" t="s">
        <v>116</v>
      </c>
      <c r="N101" s="41">
        <v>1103400000</v>
      </c>
      <c r="O101" s="41">
        <v>1103400000</v>
      </c>
      <c r="P101" s="41">
        <v>0</v>
      </c>
      <c r="Q101" s="41">
        <v>1087665595</v>
      </c>
      <c r="R101" s="41">
        <v>996424433</v>
      </c>
      <c r="S101" s="41">
        <v>995466768</v>
      </c>
      <c r="T101" s="41">
        <v>995466768</v>
      </c>
      <c r="U101" s="57">
        <f t="shared" si="22"/>
        <v>0.98574007159688237</v>
      </c>
      <c r="V101" s="57">
        <f t="shared" si="23"/>
        <v>0.90304915080659776</v>
      </c>
    </row>
    <row r="102" spans="1:22" s="24" customFormat="1" ht="15.75" customHeight="1" x14ac:dyDescent="0.2">
      <c r="A102" s="39" t="s">
        <v>12</v>
      </c>
      <c r="B102" s="39" t="s">
        <v>66</v>
      </c>
      <c r="C102" s="39"/>
      <c r="D102" s="39"/>
      <c r="E102" s="39"/>
      <c r="F102" s="39"/>
      <c r="G102" s="39"/>
      <c r="H102" s="39"/>
      <c r="I102" s="39"/>
      <c r="J102" s="39" t="s">
        <v>29</v>
      </c>
      <c r="K102" s="39">
        <v>10</v>
      </c>
      <c r="L102" s="39" t="s">
        <v>30</v>
      </c>
      <c r="M102" s="40" t="s">
        <v>118</v>
      </c>
      <c r="N102" s="41">
        <v>236903342739</v>
      </c>
      <c r="O102" s="41">
        <v>232613690376.59</v>
      </c>
      <c r="P102" s="41">
        <v>697433823.40999997</v>
      </c>
      <c r="Q102" s="41">
        <v>220471901119.81</v>
      </c>
      <c r="R102" s="41">
        <v>122251884207.81</v>
      </c>
      <c r="S102" s="41">
        <v>121765168334.81</v>
      </c>
      <c r="T102" s="41">
        <v>121749008334.2</v>
      </c>
      <c r="U102" s="57">
        <f t="shared" si="22"/>
        <v>0.93064073546107462</v>
      </c>
      <c r="V102" s="57">
        <f t="shared" si="23"/>
        <v>0.5160411955119466</v>
      </c>
    </row>
    <row r="103" spans="1:22" s="24" customFormat="1" ht="15.75" customHeight="1" x14ac:dyDescent="0.2">
      <c r="A103" s="39" t="s">
        <v>12</v>
      </c>
      <c r="B103" s="39" t="s">
        <v>66</v>
      </c>
      <c r="C103" s="39" t="s">
        <v>66</v>
      </c>
      <c r="D103" s="39"/>
      <c r="E103" s="39"/>
      <c r="F103" s="39"/>
      <c r="G103" s="39"/>
      <c r="H103" s="39"/>
      <c r="I103" s="39"/>
      <c r="J103" s="39" t="s">
        <v>29</v>
      </c>
      <c r="K103" s="39">
        <v>10</v>
      </c>
      <c r="L103" s="39" t="s">
        <v>30</v>
      </c>
      <c r="M103" s="40" t="s">
        <v>119</v>
      </c>
      <c r="N103" s="41">
        <v>236397342739</v>
      </c>
      <c r="O103" s="41">
        <v>232107690376.59</v>
      </c>
      <c r="P103" s="41">
        <v>697433823.40999997</v>
      </c>
      <c r="Q103" s="41">
        <v>220151142234.81</v>
      </c>
      <c r="R103" s="41">
        <v>122024607915.81</v>
      </c>
      <c r="S103" s="41">
        <v>121537892042.81</v>
      </c>
      <c r="T103" s="41">
        <v>121521732042.2</v>
      </c>
      <c r="U103" s="57">
        <f t="shared" si="22"/>
        <v>0.93127587511790688</v>
      </c>
      <c r="V103" s="57">
        <f t="shared" si="23"/>
        <v>0.51618434666811852</v>
      </c>
    </row>
    <row r="104" spans="1:22" s="24" customFormat="1" ht="15.75" customHeight="1" x14ac:dyDescent="0.2">
      <c r="A104" s="39" t="s">
        <v>12</v>
      </c>
      <c r="B104" s="39" t="s">
        <v>66</v>
      </c>
      <c r="C104" s="39" t="s">
        <v>66</v>
      </c>
      <c r="D104" s="39" t="s">
        <v>33</v>
      </c>
      <c r="E104" s="39"/>
      <c r="F104" s="39"/>
      <c r="G104" s="39"/>
      <c r="H104" s="39"/>
      <c r="I104" s="39"/>
      <c r="J104" s="39" t="s">
        <v>29</v>
      </c>
      <c r="K104" s="39">
        <v>10</v>
      </c>
      <c r="L104" s="39" t="s">
        <v>30</v>
      </c>
      <c r="M104" s="40" t="s">
        <v>120</v>
      </c>
      <c r="N104" s="41">
        <v>236397342739</v>
      </c>
      <c r="O104" s="41">
        <v>232107690376.59</v>
      </c>
      <c r="P104" s="41">
        <v>697433823.40999997</v>
      </c>
      <c r="Q104" s="41">
        <v>220151142234.81</v>
      </c>
      <c r="R104" s="41">
        <v>122024607915.81</v>
      </c>
      <c r="S104" s="41">
        <v>121537892042.81</v>
      </c>
      <c r="T104" s="41">
        <v>121521732042.2</v>
      </c>
      <c r="U104" s="57">
        <f t="shared" si="22"/>
        <v>0.93127587511790688</v>
      </c>
      <c r="V104" s="57">
        <f t="shared" si="23"/>
        <v>0.51618434666811852</v>
      </c>
    </row>
    <row r="105" spans="1:22" s="24" customFormat="1" ht="15.75" customHeight="1" x14ac:dyDescent="0.2">
      <c r="A105" s="39" t="s">
        <v>12</v>
      </c>
      <c r="B105" s="39" t="s">
        <v>66</v>
      </c>
      <c r="C105" s="39" t="s">
        <v>66</v>
      </c>
      <c r="D105" s="39" t="s">
        <v>33</v>
      </c>
      <c r="E105" s="39" t="s">
        <v>44</v>
      </c>
      <c r="F105" s="39"/>
      <c r="G105" s="39"/>
      <c r="H105" s="39"/>
      <c r="I105" s="39"/>
      <c r="J105" s="39" t="s">
        <v>29</v>
      </c>
      <c r="K105" s="39">
        <v>10</v>
      </c>
      <c r="L105" s="39" t="s">
        <v>30</v>
      </c>
      <c r="M105" s="40" t="s">
        <v>121</v>
      </c>
      <c r="N105" s="41">
        <v>232478124200</v>
      </c>
      <c r="O105" s="41">
        <v>231823433762.23001</v>
      </c>
      <c r="P105" s="41">
        <v>654690437.76999998</v>
      </c>
      <c r="Q105" s="41">
        <v>219882970035.45001</v>
      </c>
      <c r="R105" s="41">
        <v>121892033549.36</v>
      </c>
      <c r="S105" s="41">
        <v>121405317676.36</v>
      </c>
      <c r="T105" s="41">
        <v>121394917676.36</v>
      </c>
      <c r="U105" s="57">
        <f t="shared" si="22"/>
        <v>0.94582219635549702</v>
      </c>
      <c r="V105" s="57">
        <f t="shared" si="23"/>
        <v>0.5243161435890491</v>
      </c>
    </row>
    <row r="106" spans="1:22" s="24" customFormat="1" ht="15.75" customHeight="1" x14ac:dyDescent="0.2">
      <c r="A106" s="39" t="s">
        <v>12</v>
      </c>
      <c r="B106" s="39" t="s">
        <v>66</v>
      </c>
      <c r="C106" s="39" t="s">
        <v>66</v>
      </c>
      <c r="D106" s="39" t="s">
        <v>33</v>
      </c>
      <c r="E106" s="39" t="s">
        <v>122</v>
      </c>
      <c r="F106" s="39"/>
      <c r="G106" s="39"/>
      <c r="H106" s="39"/>
      <c r="I106" s="39"/>
      <c r="J106" s="39" t="s">
        <v>29</v>
      </c>
      <c r="K106" s="39">
        <v>10</v>
      </c>
      <c r="L106" s="39" t="s">
        <v>30</v>
      </c>
      <c r="M106" s="40" t="s">
        <v>123</v>
      </c>
      <c r="N106" s="41">
        <v>327000000</v>
      </c>
      <c r="O106" s="41">
        <v>284256614.36000001</v>
      </c>
      <c r="P106" s="41">
        <v>42743385.640000001</v>
      </c>
      <c r="Q106" s="41">
        <v>268172199.36000001</v>
      </c>
      <c r="R106" s="41">
        <v>132574366.45</v>
      </c>
      <c r="S106" s="41">
        <v>132574366.45</v>
      </c>
      <c r="T106" s="41">
        <v>126814365.84</v>
      </c>
      <c r="U106" s="57">
        <f t="shared" si="22"/>
        <v>0.82009846899082572</v>
      </c>
      <c r="V106" s="57">
        <f t="shared" si="23"/>
        <v>0.40542619709480121</v>
      </c>
    </row>
    <row r="107" spans="1:22" s="24" customFormat="1" ht="15.75" customHeight="1" x14ac:dyDescent="0.2">
      <c r="A107" s="39" t="s">
        <v>12</v>
      </c>
      <c r="B107" s="39" t="s">
        <v>66</v>
      </c>
      <c r="C107" s="39" t="s">
        <v>66</v>
      </c>
      <c r="D107" s="39" t="s">
        <v>33</v>
      </c>
      <c r="E107" s="39" t="s">
        <v>124</v>
      </c>
      <c r="F107" s="39"/>
      <c r="G107" s="39"/>
      <c r="H107" s="39"/>
      <c r="I107" s="39"/>
      <c r="J107" s="39" t="s">
        <v>29</v>
      </c>
      <c r="K107" s="39">
        <v>10</v>
      </c>
      <c r="L107" s="39" t="s">
        <v>30</v>
      </c>
      <c r="M107" s="40" t="s">
        <v>125</v>
      </c>
      <c r="N107" s="41">
        <v>3592218539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57">
        <f t="shared" si="22"/>
        <v>0</v>
      </c>
      <c r="V107" s="57">
        <f t="shared" si="23"/>
        <v>0</v>
      </c>
    </row>
    <row r="108" spans="1:22" s="24" customFormat="1" ht="15.75" customHeight="1" x14ac:dyDescent="0.2">
      <c r="A108" s="39" t="s">
        <v>12</v>
      </c>
      <c r="B108" s="39" t="s">
        <v>66</v>
      </c>
      <c r="C108" s="39" t="s">
        <v>126</v>
      </c>
      <c r="D108" s="39"/>
      <c r="E108" s="39"/>
      <c r="F108" s="39"/>
      <c r="G108" s="39"/>
      <c r="H108" s="39"/>
      <c r="I108" s="39"/>
      <c r="J108" s="39" t="s">
        <v>29</v>
      </c>
      <c r="K108" s="39">
        <v>10</v>
      </c>
      <c r="L108" s="39" t="s">
        <v>30</v>
      </c>
      <c r="M108" s="40" t="s">
        <v>127</v>
      </c>
      <c r="N108" s="41">
        <v>506000000</v>
      </c>
      <c r="O108" s="41">
        <v>506000000</v>
      </c>
      <c r="P108" s="41">
        <v>0</v>
      </c>
      <c r="Q108" s="41">
        <v>320758885</v>
      </c>
      <c r="R108" s="41">
        <v>227276292</v>
      </c>
      <c r="S108" s="41">
        <v>227276292</v>
      </c>
      <c r="T108" s="41">
        <v>227276292</v>
      </c>
      <c r="U108" s="57">
        <f t="shared" si="22"/>
        <v>0.63391083992094865</v>
      </c>
      <c r="V108" s="57">
        <f t="shared" si="23"/>
        <v>0.44916263241106719</v>
      </c>
    </row>
    <row r="109" spans="1:22" s="24" customFormat="1" ht="15.75" customHeight="1" x14ac:dyDescent="0.2">
      <c r="A109" s="39" t="s">
        <v>12</v>
      </c>
      <c r="B109" s="39" t="s">
        <v>66</v>
      </c>
      <c r="C109" s="39" t="s">
        <v>126</v>
      </c>
      <c r="D109" s="39" t="s">
        <v>52</v>
      </c>
      <c r="E109" s="39"/>
      <c r="F109" s="39"/>
      <c r="G109" s="39"/>
      <c r="H109" s="39"/>
      <c r="I109" s="39"/>
      <c r="J109" s="39" t="s">
        <v>29</v>
      </c>
      <c r="K109" s="39">
        <v>10</v>
      </c>
      <c r="L109" s="39" t="s">
        <v>30</v>
      </c>
      <c r="M109" s="40" t="s">
        <v>128</v>
      </c>
      <c r="N109" s="41">
        <v>506000000</v>
      </c>
      <c r="O109" s="41">
        <v>506000000</v>
      </c>
      <c r="P109" s="41">
        <v>0</v>
      </c>
      <c r="Q109" s="41">
        <v>320758885</v>
      </c>
      <c r="R109" s="41">
        <v>227276292</v>
      </c>
      <c r="S109" s="41">
        <v>227276292</v>
      </c>
      <c r="T109" s="41">
        <v>227276292</v>
      </c>
      <c r="U109" s="57">
        <f t="shared" si="22"/>
        <v>0.63391083992094865</v>
      </c>
      <c r="V109" s="57">
        <f t="shared" si="23"/>
        <v>0.44916263241106719</v>
      </c>
    </row>
    <row r="110" spans="1:22" s="24" customFormat="1" ht="15.75" customHeight="1" x14ac:dyDescent="0.2">
      <c r="A110" s="39" t="s">
        <v>12</v>
      </c>
      <c r="B110" s="39" t="s">
        <v>66</v>
      </c>
      <c r="C110" s="39" t="s">
        <v>126</v>
      </c>
      <c r="D110" s="39" t="s">
        <v>52</v>
      </c>
      <c r="E110" s="39" t="s">
        <v>129</v>
      </c>
      <c r="F110" s="39"/>
      <c r="G110" s="39"/>
      <c r="H110" s="39"/>
      <c r="I110" s="39"/>
      <c r="J110" s="39" t="s">
        <v>29</v>
      </c>
      <c r="K110" s="39">
        <v>10</v>
      </c>
      <c r="L110" s="39" t="s">
        <v>30</v>
      </c>
      <c r="M110" s="40" t="s">
        <v>130</v>
      </c>
      <c r="N110" s="41">
        <v>506000000</v>
      </c>
      <c r="O110" s="41">
        <v>506000000</v>
      </c>
      <c r="P110" s="41">
        <v>0</v>
      </c>
      <c r="Q110" s="41">
        <v>320758885</v>
      </c>
      <c r="R110" s="41">
        <v>227276292</v>
      </c>
      <c r="S110" s="41">
        <v>227276292</v>
      </c>
      <c r="T110" s="41">
        <v>227276292</v>
      </c>
      <c r="U110" s="57">
        <f t="shared" si="22"/>
        <v>0.63391083992094865</v>
      </c>
      <c r="V110" s="57">
        <f t="shared" si="23"/>
        <v>0.44916263241106719</v>
      </c>
    </row>
    <row r="111" spans="1:22" s="24" customFormat="1" ht="15.75" customHeight="1" x14ac:dyDescent="0.2">
      <c r="A111" s="39" t="s">
        <v>12</v>
      </c>
      <c r="B111" s="39" t="s">
        <v>66</v>
      </c>
      <c r="C111" s="39" t="s">
        <v>126</v>
      </c>
      <c r="D111" s="39" t="s">
        <v>52</v>
      </c>
      <c r="E111" s="39" t="s">
        <v>129</v>
      </c>
      <c r="F111" s="39" t="s">
        <v>37</v>
      </c>
      <c r="G111" s="39"/>
      <c r="H111" s="39"/>
      <c r="I111" s="39"/>
      <c r="J111" s="39" t="s">
        <v>29</v>
      </c>
      <c r="K111" s="39">
        <v>10</v>
      </c>
      <c r="L111" s="39" t="s">
        <v>30</v>
      </c>
      <c r="M111" s="40" t="s">
        <v>131</v>
      </c>
      <c r="N111" s="41">
        <v>300000000</v>
      </c>
      <c r="O111" s="41">
        <v>300000000</v>
      </c>
      <c r="P111" s="41">
        <v>0</v>
      </c>
      <c r="Q111" s="41">
        <v>131050929</v>
      </c>
      <c r="R111" s="41">
        <v>123970300</v>
      </c>
      <c r="S111" s="41">
        <v>123970300</v>
      </c>
      <c r="T111" s="41">
        <v>123970300</v>
      </c>
      <c r="U111" s="57">
        <f t="shared" si="22"/>
        <v>0.43683643</v>
      </c>
      <c r="V111" s="57">
        <f t="shared" si="23"/>
        <v>0.41323433333333331</v>
      </c>
    </row>
    <row r="112" spans="1:22" s="24" customFormat="1" ht="15.75" customHeight="1" x14ac:dyDescent="0.2">
      <c r="A112" s="39" t="s">
        <v>12</v>
      </c>
      <c r="B112" s="39" t="s">
        <v>66</v>
      </c>
      <c r="C112" s="39" t="s">
        <v>126</v>
      </c>
      <c r="D112" s="39" t="s">
        <v>52</v>
      </c>
      <c r="E112" s="39" t="s">
        <v>129</v>
      </c>
      <c r="F112" s="39" t="s">
        <v>40</v>
      </c>
      <c r="G112" s="39"/>
      <c r="H112" s="39"/>
      <c r="I112" s="39"/>
      <c r="J112" s="39" t="s">
        <v>29</v>
      </c>
      <c r="K112" s="39">
        <v>10</v>
      </c>
      <c r="L112" s="39" t="s">
        <v>30</v>
      </c>
      <c r="M112" s="40" t="s">
        <v>132</v>
      </c>
      <c r="N112" s="41">
        <v>206000000</v>
      </c>
      <c r="O112" s="41">
        <v>206000000</v>
      </c>
      <c r="P112" s="41">
        <v>0</v>
      </c>
      <c r="Q112" s="41">
        <v>189707956</v>
      </c>
      <c r="R112" s="41">
        <v>103305992</v>
      </c>
      <c r="S112" s="41">
        <v>103305992</v>
      </c>
      <c r="T112" s="41">
        <v>103305992</v>
      </c>
      <c r="U112" s="57">
        <f t="shared" si="22"/>
        <v>0.92091240776699024</v>
      </c>
      <c r="V112" s="57">
        <f t="shared" si="23"/>
        <v>0.50148539805825243</v>
      </c>
    </row>
    <row r="113" spans="1:22" s="24" customFormat="1" ht="15.75" customHeight="1" x14ac:dyDescent="0.2">
      <c r="A113" s="39" t="s">
        <v>12</v>
      </c>
      <c r="B113" s="39" t="s">
        <v>134</v>
      </c>
      <c r="C113" s="39"/>
      <c r="D113" s="39"/>
      <c r="E113" s="39"/>
      <c r="F113" s="39"/>
      <c r="G113" s="39"/>
      <c r="H113" s="39"/>
      <c r="I113" s="39"/>
      <c r="J113" s="39" t="s">
        <v>29</v>
      </c>
      <c r="K113" s="39">
        <v>10</v>
      </c>
      <c r="L113" s="39" t="s">
        <v>30</v>
      </c>
      <c r="M113" s="40" t="s">
        <v>135</v>
      </c>
      <c r="N113" s="41">
        <v>295000000</v>
      </c>
      <c r="O113" s="41">
        <v>294059118</v>
      </c>
      <c r="P113" s="41">
        <v>940882</v>
      </c>
      <c r="Q113" s="41">
        <v>293011018</v>
      </c>
      <c r="R113" s="41">
        <v>290469018</v>
      </c>
      <c r="S113" s="41">
        <v>290469018</v>
      </c>
      <c r="T113" s="41">
        <v>290469018</v>
      </c>
      <c r="U113" s="57">
        <f t="shared" si="22"/>
        <v>0.99325768813559323</v>
      </c>
      <c r="V113" s="57">
        <f t="shared" si="23"/>
        <v>0.98464073898305082</v>
      </c>
    </row>
    <row r="114" spans="1:22" s="24" customFormat="1" ht="15.75" customHeight="1" x14ac:dyDescent="0.2">
      <c r="A114" s="39" t="s">
        <v>12</v>
      </c>
      <c r="B114" s="39" t="s">
        <v>134</v>
      </c>
      <c r="C114" s="39" t="s">
        <v>33</v>
      </c>
      <c r="D114" s="39"/>
      <c r="E114" s="39"/>
      <c r="F114" s="39"/>
      <c r="G114" s="39"/>
      <c r="H114" s="39"/>
      <c r="I114" s="39"/>
      <c r="J114" s="39" t="s">
        <v>29</v>
      </c>
      <c r="K114" s="39">
        <v>10</v>
      </c>
      <c r="L114" s="39" t="s">
        <v>30</v>
      </c>
      <c r="M114" s="40" t="s">
        <v>136</v>
      </c>
      <c r="N114" s="41">
        <v>295000000</v>
      </c>
      <c r="O114" s="41">
        <v>294059118</v>
      </c>
      <c r="P114" s="41">
        <v>940882</v>
      </c>
      <c r="Q114" s="41">
        <v>293011018</v>
      </c>
      <c r="R114" s="41">
        <v>290469018</v>
      </c>
      <c r="S114" s="41">
        <v>290469018</v>
      </c>
      <c r="T114" s="41">
        <v>290469018</v>
      </c>
      <c r="U114" s="57">
        <f t="shared" si="22"/>
        <v>0.99325768813559323</v>
      </c>
      <c r="V114" s="57">
        <f t="shared" si="23"/>
        <v>0.98464073898305082</v>
      </c>
    </row>
    <row r="115" spans="1:22" s="24" customFormat="1" ht="15.75" customHeight="1" x14ac:dyDescent="0.2">
      <c r="A115" s="39" t="s">
        <v>12</v>
      </c>
      <c r="B115" s="39" t="s">
        <v>134</v>
      </c>
      <c r="C115" s="39" t="s">
        <v>33</v>
      </c>
      <c r="D115" s="39" t="s">
        <v>52</v>
      </c>
      <c r="E115" s="39"/>
      <c r="F115" s="39"/>
      <c r="G115" s="39"/>
      <c r="H115" s="39"/>
      <c r="I115" s="39"/>
      <c r="J115" s="39" t="s">
        <v>29</v>
      </c>
      <c r="K115" s="39">
        <v>10</v>
      </c>
      <c r="L115" s="39" t="s">
        <v>30</v>
      </c>
      <c r="M115" s="40" t="s">
        <v>137</v>
      </c>
      <c r="N115" s="41">
        <v>295000000</v>
      </c>
      <c r="O115" s="41">
        <v>294059118</v>
      </c>
      <c r="P115" s="41">
        <v>940882</v>
      </c>
      <c r="Q115" s="41">
        <v>293011018</v>
      </c>
      <c r="R115" s="41">
        <v>290469018</v>
      </c>
      <c r="S115" s="41">
        <v>290469018</v>
      </c>
      <c r="T115" s="41">
        <v>290469018</v>
      </c>
      <c r="U115" s="57">
        <f t="shared" si="22"/>
        <v>0.99325768813559323</v>
      </c>
      <c r="V115" s="57">
        <f t="shared" si="23"/>
        <v>0.98464073898305082</v>
      </c>
    </row>
    <row r="116" spans="1:22" s="24" customFormat="1" ht="15.75" customHeight="1" x14ac:dyDescent="0.2">
      <c r="A116" s="39" t="s">
        <v>12</v>
      </c>
      <c r="B116" s="39" t="s">
        <v>134</v>
      </c>
      <c r="C116" s="39" t="s">
        <v>33</v>
      </c>
      <c r="D116" s="39" t="s">
        <v>52</v>
      </c>
      <c r="E116" s="39" t="s">
        <v>37</v>
      </c>
      <c r="F116" s="39"/>
      <c r="G116" s="39"/>
      <c r="H116" s="39"/>
      <c r="I116" s="39"/>
      <c r="J116" s="39" t="s">
        <v>29</v>
      </c>
      <c r="K116" s="39">
        <v>10</v>
      </c>
      <c r="L116" s="39" t="s">
        <v>30</v>
      </c>
      <c r="M116" s="40" t="s">
        <v>138</v>
      </c>
      <c r="N116" s="41">
        <v>288820000</v>
      </c>
      <c r="O116" s="41">
        <v>287879118</v>
      </c>
      <c r="P116" s="41">
        <v>940882</v>
      </c>
      <c r="Q116" s="41">
        <v>287879118</v>
      </c>
      <c r="R116" s="41">
        <v>285337118</v>
      </c>
      <c r="S116" s="41">
        <v>285337118</v>
      </c>
      <c r="T116" s="41">
        <v>285337118</v>
      </c>
      <c r="U116" s="57">
        <f t="shared" si="22"/>
        <v>0.99674232393878537</v>
      </c>
      <c r="V116" s="57">
        <f t="shared" si="23"/>
        <v>0.98794099439097016</v>
      </c>
    </row>
    <row r="117" spans="1:22" s="24" customFormat="1" ht="15.75" customHeight="1" x14ac:dyDescent="0.2">
      <c r="A117" s="39" t="s">
        <v>12</v>
      </c>
      <c r="B117" s="39" t="s">
        <v>134</v>
      </c>
      <c r="C117" s="39" t="s">
        <v>33</v>
      </c>
      <c r="D117" s="39" t="s">
        <v>52</v>
      </c>
      <c r="E117" s="39" t="s">
        <v>42</v>
      </c>
      <c r="F117" s="39"/>
      <c r="G117" s="39"/>
      <c r="H117" s="39"/>
      <c r="I117" s="39"/>
      <c r="J117" s="39" t="s">
        <v>29</v>
      </c>
      <c r="K117" s="39">
        <v>10</v>
      </c>
      <c r="L117" s="39" t="s">
        <v>30</v>
      </c>
      <c r="M117" s="40" t="s">
        <v>139</v>
      </c>
      <c r="N117" s="41">
        <v>6180000</v>
      </c>
      <c r="O117" s="41">
        <v>6180000</v>
      </c>
      <c r="P117" s="41">
        <v>0</v>
      </c>
      <c r="Q117" s="41">
        <v>5131900</v>
      </c>
      <c r="R117" s="41">
        <v>5131900</v>
      </c>
      <c r="S117" s="41">
        <v>5131900</v>
      </c>
      <c r="T117" s="41">
        <v>5131900</v>
      </c>
      <c r="U117" s="57">
        <f t="shared" si="22"/>
        <v>0.83040453074433662</v>
      </c>
      <c r="V117" s="57">
        <f t="shared" si="23"/>
        <v>0.83040453074433662</v>
      </c>
    </row>
    <row r="118" spans="1:22" s="24" customFormat="1" ht="15.75" customHeight="1" x14ac:dyDescent="0.2">
      <c r="A118" s="39" t="s">
        <v>12</v>
      </c>
      <c r="B118" s="39"/>
      <c r="C118" s="39"/>
      <c r="D118" s="39"/>
      <c r="E118" s="39"/>
      <c r="F118" s="39"/>
      <c r="G118" s="39"/>
      <c r="H118" s="39"/>
      <c r="I118" s="39"/>
      <c r="J118" s="39" t="s">
        <v>29</v>
      </c>
      <c r="K118" s="39">
        <v>11</v>
      </c>
      <c r="L118" s="39" t="s">
        <v>30</v>
      </c>
      <c r="M118" s="40" t="s">
        <v>31</v>
      </c>
      <c r="N118" s="41">
        <v>47000000000</v>
      </c>
      <c r="O118" s="41">
        <v>28189156947.130001</v>
      </c>
      <c r="P118" s="41">
        <v>10249560151.870001</v>
      </c>
      <c r="Q118" s="41">
        <v>9810973791.1299992</v>
      </c>
      <c r="R118" s="41">
        <v>2465424866</v>
      </c>
      <c r="S118" s="41">
        <v>2320685354</v>
      </c>
      <c r="T118" s="41">
        <v>2295111429</v>
      </c>
      <c r="U118" s="57">
        <f t="shared" si="22"/>
        <v>0.2087441232155319</v>
      </c>
      <c r="V118" s="57">
        <f t="shared" si="23"/>
        <v>5.2455848212765957E-2</v>
      </c>
    </row>
    <row r="119" spans="1:22" s="24" customFormat="1" ht="15.75" customHeight="1" x14ac:dyDescent="0.2">
      <c r="A119" s="39" t="s">
        <v>12</v>
      </c>
      <c r="B119" s="39" t="s">
        <v>52</v>
      </c>
      <c r="C119" s="39"/>
      <c r="D119" s="39"/>
      <c r="E119" s="39"/>
      <c r="F119" s="39"/>
      <c r="G119" s="39"/>
      <c r="H119" s="39"/>
      <c r="I119" s="39"/>
      <c r="J119" s="39" t="s">
        <v>29</v>
      </c>
      <c r="K119" s="39">
        <v>11</v>
      </c>
      <c r="L119" s="39" t="s">
        <v>30</v>
      </c>
      <c r="M119" s="40" t="s">
        <v>75</v>
      </c>
      <c r="N119" s="41">
        <v>32729566077</v>
      </c>
      <c r="O119" s="41">
        <v>23579167119.130001</v>
      </c>
      <c r="P119" s="41">
        <v>9150398957.8700008</v>
      </c>
      <c r="Q119" s="41">
        <v>5938354964.1300001</v>
      </c>
      <c r="R119" s="41">
        <v>725999219</v>
      </c>
      <c r="S119" s="41">
        <v>581259707</v>
      </c>
      <c r="T119" s="41">
        <v>555685782</v>
      </c>
      <c r="U119" s="57">
        <f t="shared" si="22"/>
        <v>0.18143702089295499</v>
      </c>
      <c r="V119" s="57">
        <f t="shared" si="23"/>
        <v>2.2181755092383591E-2</v>
      </c>
    </row>
    <row r="120" spans="1:22" s="24" customFormat="1" ht="15.75" customHeight="1" x14ac:dyDescent="0.2">
      <c r="A120" s="39" t="s">
        <v>12</v>
      </c>
      <c r="B120" s="39" t="s">
        <v>52</v>
      </c>
      <c r="C120" s="39" t="s">
        <v>52</v>
      </c>
      <c r="D120" s="39"/>
      <c r="E120" s="39"/>
      <c r="F120" s="39"/>
      <c r="G120" s="39"/>
      <c r="H120" s="39"/>
      <c r="I120" s="39"/>
      <c r="J120" s="39" t="s">
        <v>29</v>
      </c>
      <c r="K120" s="39">
        <v>11</v>
      </c>
      <c r="L120" s="39" t="s">
        <v>30</v>
      </c>
      <c r="M120" s="40" t="s">
        <v>81</v>
      </c>
      <c r="N120" s="41">
        <v>32729566077</v>
      </c>
      <c r="O120" s="41">
        <v>23579167119.130001</v>
      </c>
      <c r="P120" s="41">
        <v>9150398957.8700008</v>
      </c>
      <c r="Q120" s="41">
        <v>5938354964.1300001</v>
      </c>
      <c r="R120" s="41">
        <v>725999219</v>
      </c>
      <c r="S120" s="41">
        <v>581259707</v>
      </c>
      <c r="T120" s="41">
        <v>555685782</v>
      </c>
      <c r="U120" s="57">
        <f t="shared" si="22"/>
        <v>0.18143702089295499</v>
      </c>
      <c r="V120" s="57">
        <f t="shared" si="23"/>
        <v>2.2181755092383591E-2</v>
      </c>
    </row>
    <row r="121" spans="1:22" s="24" customFormat="1" ht="15.75" customHeight="1" x14ac:dyDescent="0.2">
      <c r="A121" s="39" t="s">
        <v>12</v>
      </c>
      <c r="B121" s="39" t="s">
        <v>52</v>
      </c>
      <c r="C121" s="39" t="s">
        <v>52</v>
      </c>
      <c r="D121" s="39" t="s">
        <v>33</v>
      </c>
      <c r="E121" s="39"/>
      <c r="F121" s="39"/>
      <c r="G121" s="39"/>
      <c r="H121" s="39"/>
      <c r="I121" s="39"/>
      <c r="J121" s="39" t="s">
        <v>29</v>
      </c>
      <c r="K121" s="39">
        <v>11</v>
      </c>
      <c r="L121" s="39" t="s">
        <v>30</v>
      </c>
      <c r="M121" s="40" t="s">
        <v>82</v>
      </c>
      <c r="N121" s="41">
        <v>10773543847</v>
      </c>
      <c r="O121" s="41">
        <v>6978690534.1300001</v>
      </c>
      <c r="P121" s="41">
        <v>3794853312.8699999</v>
      </c>
      <c r="Q121" s="41">
        <v>3302160491.1300001</v>
      </c>
      <c r="R121" s="41">
        <v>45879614</v>
      </c>
      <c r="S121" s="41">
        <v>41281814</v>
      </c>
      <c r="T121" s="41">
        <v>41281814</v>
      </c>
      <c r="U121" s="57">
        <f t="shared" si="22"/>
        <v>0.30650643261172777</v>
      </c>
      <c r="V121" s="57">
        <f t="shared" si="23"/>
        <v>4.2585443240921728E-3</v>
      </c>
    </row>
    <row r="122" spans="1:22" s="24" customFormat="1" ht="15.75" customHeight="1" x14ac:dyDescent="0.2">
      <c r="A122" s="39" t="s">
        <v>12</v>
      </c>
      <c r="B122" s="39" t="s">
        <v>52</v>
      </c>
      <c r="C122" s="39" t="s">
        <v>52</v>
      </c>
      <c r="D122" s="39" t="s">
        <v>33</v>
      </c>
      <c r="E122" s="39" t="s">
        <v>40</v>
      </c>
      <c r="F122" s="39"/>
      <c r="G122" s="39"/>
      <c r="H122" s="39"/>
      <c r="I122" s="39"/>
      <c r="J122" s="39" t="s">
        <v>29</v>
      </c>
      <c r="K122" s="39">
        <v>11</v>
      </c>
      <c r="L122" s="39" t="s">
        <v>30</v>
      </c>
      <c r="M122" s="40" t="s">
        <v>83</v>
      </c>
      <c r="N122" s="41">
        <v>438189470</v>
      </c>
      <c r="O122" s="41">
        <v>250000000</v>
      </c>
      <c r="P122" s="41">
        <v>188189470</v>
      </c>
      <c r="Q122" s="41">
        <v>0</v>
      </c>
      <c r="R122" s="41">
        <v>0</v>
      </c>
      <c r="S122" s="41">
        <v>0</v>
      </c>
      <c r="T122" s="41">
        <v>0</v>
      </c>
      <c r="U122" s="57">
        <f t="shared" si="22"/>
        <v>0</v>
      </c>
      <c r="V122" s="57">
        <f t="shared" si="23"/>
        <v>0</v>
      </c>
    </row>
    <row r="123" spans="1:22" s="24" customFormat="1" ht="15.75" customHeight="1" x14ac:dyDescent="0.2">
      <c r="A123" s="39" t="s">
        <v>12</v>
      </c>
      <c r="B123" s="39" t="s">
        <v>52</v>
      </c>
      <c r="C123" s="39" t="s">
        <v>52</v>
      </c>
      <c r="D123" s="39" t="s">
        <v>33</v>
      </c>
      <c r="E123" s="39" t="s">
        <v>40</v>
      </c>
      <c r="F123" s="39" t="s">
        <v>56</v>
      </c>
      <c r="G123" s="39"/>
      <c r="H123" s="39"/>
      <c r="I123" s="39"/>
      <c r="J123" s="39" t="s">
        <v>29</v>
      </c>
      <c r="K123" s="39">
        <v>11</v>
      </c>
      <c r="L123" s="39" t="s">
        <v>30</v>
      </c>
      <c r="M123" s="40" t="s">
        <v>140</v>
      </c>
      <c r="N123" s="41">
        <v>214189470</v>
      </c>
      <c r="O123" s="41">
        <v>52000000</v>
      </c>
      <c r="P123" s="41">
        <v>162189470</v>
      </c>
      <c r="Q123" s="41">
        <v>0</v>
      </c>
      <c r="R123" s="41">
        <v>0</v>
      </c>
      <c r="S123" s="41">
        <v>0</v>
      </c>
      <c r="T123" s="41">
        <v>0</v>
      </c>
      <c r="U123" s="57">
        <f t="shared" si="22"/>
        <v>0</v>
      </c>
      <c r="V123" s="57">
        <f t="shared" si="23"/>
        <v>0</v>
      </c>
    </row>
    <row r="124" spans="1:22" s="24" customFormat="1" ht="15.75" customHeight="1" x14ac:dyDescent="0.2">
      <c r="A124" s="39" t="s">
        <v>12</v>
      </c>
      <c r="B124" s="39" t="s">
        <v>52</v>
      </c>
      <c r="C124" s="39" t="s">
        <v>52</v>
      </c>
      <c r="D124" s="39" t="s">
        <v>33</v>
      </c>
      <c r="E124" s="39" t="s">
        <v>40</v>
      </c>
      <c r="F124" s="39" t="s">
        <v>44</v>
      </c>
      <c r="G124" s="39"/>
      <c r="H124" s="39"/>
      <c r="I124" s="39"/>
      <c r="J124" s="39" t="s">
        <v>29</v>
      </c>
      <c r="K124" s="39">
        <v>11</v>
      </c>
      <c r="L124" s="39" t="s">
        <v>30</v>
      </c>
      <c r="M124" s="40" t="s">
        <v>84</v>
      </c>
      <c r="N124" s="41">
        <v>200000000</v>
      </c>
      <c r="O124" s="41">
        <v>198000000</v>
      </c>
      <c r="P124" s="41">
        <v>2000000</v>
      </c>
      <c r="Q124" s="41">
        <v>0</v>
      </c>
      <c r="R124" s="41">
        <v>0</v>
      </c>
      <c r="S124" s="41">
        <v>0</v>
      </c>
      <c r="T124" s="41">
        <v>0</v>
      </c>
      <c r="U124" s="57">
        <f t="shared" si="22"/>
        <v>0</v>
      </c>
      <c r="V124" s="57">
        <f t="shared" si="23"/>
        <v>0</v>
      </c>
    </row>
    <row r="125" spans="1:22" s="24" customFormat="1" ht="15.75" customHeight="1" x14ac:dyDescent="0.2">
      <c r="A125" s="39" t="s">
        <v>12</v>
      </c>
      <c r="B125" s="39" t="s">
        <v>52</v>
      </c>
      <c r="C125" s="39" t="s">
        <v>52</v>
      </c>
      <c r="D125" s="39" t="s">
        <v>33</v>
      </c>
      <c r="E125" s="39" t="s">
        <v>40</v>
      </c>
      <c r="F125" s="39" t="s">
        <v>46</v>
      </c>
      <c r="G125" s="39"/>
      <c r="H125" s="39"/>
      <c r="I125" s="39"/>
      <c r="J125" s="39" t="s">
        <v>29</v>
      </c>
      <c r="K125" s="39">
        <v>11</v>
      </c>
      <c r="L125" s="39" t="s">
        <v>30</v>
      </c>
      <c r="M125" s="40" t="s">
        <v>141</v>
      </c>
      <c r="N125" s="41">
        <v>24000000</v>
      </c>
      <c r="O125" s="41">
        <v>0</v>
      </c>
      <c r="P125" s="41">
        <v>24000000</v>
      </c>
      <c r="Q125" s="41">
        <v>0</v>
      </c>
      <c r="R125" s="41">
        <v>0</v>
      </c>
      <c r="S125" s="41">
        <v>0</v>
      </c>
      <c r="T125" s="41">
        <v>0</v>
      </c>
      <c r="U125" s="57">
        <f t="shared" si="22"/>
        <v>0</v>
      </c>
      <c r="V125" s="57">
        <f t="shared" si="23"/>
        <v>0</v>
      </c>
    </row>
    <row r="126" spans="1:22" s="24" customFormat="1" ht="15.75" customHeight="1" x14ac:dyDescent="0.2">
      <c r="A126" s="39" t="s">
        <v>12</v>
      </c>
      <c r="B126" s="39" t="s">
        <v>52</v>
      </c>
      <c r="C126" s="39" t="s">
        <v>52</v>
      </c>
      <c r="D126" s="39" t="s">
        <v>33</v>
      </c>
      <c r="E126" s="39" t="s">
        <v>56</v>
      </c>
      <c r="F126" s="39"/>
      <c r="G126" s="39"/>
      <c r="H126" s="39"/>
      <c r="I126" s="39"/>
      <c r="J126" s="39" t="s">
        <v>29</v>
      </c>
      <c r="K126" s="39">
        <v>11</v>
      </c>
      <c r="L126" s="39" t="s">
        <v>30</v>
      </c>
      <c r="M126" s="40" t="s">
        <v>85</v>
      </c>
      <c r="N126" s="41">
        <v>1765560900</v>
      </c>
      <c r="O126" s="41">
        <v>1203359178</v>
      </c>
      <c r="P126" s="41">
        <v>562201722</v>
      </c>
      <c r="Q126" s="41">
        <v>141281814</v>
      </c>
      <c r="R126" s="41">
        <v>41281814</v>
      </c>
      <c r="S126" s="41">
        <v>41281814</v>
      </c>
      <c r="T126" s="41">
        <v>41281814</v>
      </c>
      <c r="U126" s="57">
        <f t="shared" si="22"/>
        <v>8.0020923662276394E-2</v>
      </c>
      <c r="V126" s="57">
        <f t="shared" si="23"/>
        <v>2.3381699266221856E-2</v>
      </c>
    </row>
    <row r="127" spans="1:22" s="24" customFormat="1" ht="15.75" customHeight="1" x14ac:dyDescent="0.2">
      <c r="A127" s="39" t="s">
        <v>12</v>
      </c>
      <c r="B127" s="39" t="s">
        <v>52</v>
      </c>
      <c r="C127" s="39" t="s">
        <v>52</v>
      </c>
      <c r="D127" s="39" t="s">
        <v>33</v>
      </c>
      <c r="E127" s="39" t="s">
        <v>56</v>
      </c>
      <c r="F127" s="39" t="s">
        <v>40</v>
      </c>
      <c r="G127" s="39"/>
      <c r="H127" s="39"/>
      <c r="I127" s="39"/>
      <c r="J127" s="39" t="s">
        <v>29</v>
      </c>
      <c r="K127" s="39">
        <v>11</v>
      </c>
      <c r="L127" s="39" t="s">
        <v>30</v>
      </c>
      <c r="M127" s="40" t="s">
        <v>86</v>
      </c>
      <c r="N127" s="41">
        <v>733060900</v>
      </c>
      <c r="O127" s="41">
        <v>210044128</v>
      </c>
      <c r="P127" s="41">
        <v>523016772</v>
      </c>
      <c r="Q127" s="41">
        <v>0</v>
      </c>
      <c r="R127" s="41">
        <v>0</v>
      </c>
      <c r="S127" s="41">
        <v>0</v>
      </c>
      <c r="T127" s="41">
        <v>0</v>
      </c>
      <c r="U127" s="57">
        <f t="shared" si="22"/>
        <v>0</v>
      </c>
      <c r="V127" s="57">
        <f t="shared" si="23"/>
        <v>0</v>
      </c>
    </row>
    <row r="128" spans="1:22" s="24" customFormat="1" ht="15.75" customHeight="1" x14ac:dyDescent="0.2">
      <c r="A128" s="39" t="s">
        <v>12</v>
      </c>
      <c r="B128" s="39" t="s">
        <v>52</v>
      </c>
      <c r="C128" s="39" t="s">
        <v>52</v>
      </c>
      <c r="D128" s="39" t="s">
        <v>33</v>
      </c>
      <c r="E128" s="39" t="s">
        <v>56</v>
      </c>
      <c r="F128" s="39" t="s">
        <v>56</v>
      </c>
      <c r="G128" s="39"/>
      <c r="H128" s="39"/>
      <c r="I128" s="39"/>
      <c r="J128" s="39" t="s">
        <v>29</v>
      </c>
      <c r="K128" s="39">
        <v>11</v>
      </c>
      <c r="L128" s="39" t="s">
        <v>30</v>
      </c>
      <c r="M128" s="40" t="s">
        <v>87</v>
      </c>
      <c r="N128" s="41">
        <v>120000000</v>
      </c>
      <c r="O128" s="41">
        <v>120000000</v>
      </c>
      <c r="P128" s="41">
        <v>0</v>
      </c>
      <c r="Q128" s="41">
        <v>100000000</v>
      </c>
      <c r="R128" s="41">
        <v>0</v>
      </c>
      <c r="S128" s="41">
        <v>0</v>
      </c>
      <c r="T128" s="41">
        <v>0</v>
      </c>
      <c r="U128" s="57">
        <f t="shared" si="22"/>
        <v>0.83333333333333337</v>
      </c>
      <c r="V128" s="57">
        <f t="shared" si="23"/>
        <v>0</v>
      </c>
    </row>
    <row r="129" spans="1:22" s="24" customFormat="1" ht="15.75" customHeight="1" x14ac:dyDescent="0.2">
      <c r="A129" s="39" t="s">
        <v>12</v>
      </c>
      <c r="B129" s="39" t="s">
        <v>52</v>
      </c>
      <c r="C129" s="39" t="s">
        <v>52</v>
      </c>
      <c r="D129" s="39" t="s">
        <v>33</v>
      </c>
      <c r="E129" s="39" t="s">
        <v>56</v>
      </c>
      <c r="F129" s="39" t="s">
        <v>60</v>
      </c>
      <c r="G129" s="39"/>
      <c r="H129" s="39"/>
      <c r="I129" s="39"/>
      <c r="J129" s="39" t="s">
        <v>29</v>
      </c>
      <c r="K129" s="39">
        <v>11</v>
      </c>
      <c r="L129" s="39" t="s">
        <v>30</v>
      </c>
      <c r="M129" s="40" t="s">
        <v>88</v>
      </c>
      <c r="N129" s="41">
        <v>95500000</v>
      </c>
      <c r="O129" s="41">
        <v>94689470</v>
      </c>
      <c r="P129" s="41">
        <v>810530</v>
      </c>
      <c r="Q129" s="41">
        <v>0</v>
      </c>
      <c r="R129" s="41">
        <v>0</v>
      </c>
      <c r="S129" s="41">
        <v>0</v>
      </c>
      <c r="T129" s="41">
        <v>0</v>
      </c>
      <c r="U129" s="57">
        <f t="shared" si="22"/>
        <v>0</v>
      </c>
      <c r="V129" s="57">
        <f t="shared" si="23"/>
        <v>0</v>
      </c>
    </row>
    <row r="130" spans="1:22" s="24" customFormat="1" ht="15.75" customHeight="1" x14ac:dyDescent="0.2">
      <c r="A130" s="39" t="s">
        <v>12</v>
      </c>
      <c r="B130" s="39" t="s">
        <v>52</v>
      </c>
      <c r="C130" s="39" t="s">
        <v>52</v>
      </c>
      <c r="D130" s="39" t="s">
        <v>33</v>
      </c>
      <c r="E130" s="39" t="s">
        <v>56</v>
      </c>
      <c r="F130" s="39" t="s">
        <v>42</v>
      </c>
      <c r="G130" s="39"/>
      <c r="H130" s="39"/>
      <c r="I130" s="39"/>
      <c r="J130" s="39" t="s">
        <v>29</v>
      </c>
      <c r="K130" s="39">
        <v>11</v>
      </c>
      <c r="L130" s="39" t="s">
        <v>30</v>
      </c>
      <c r="M130" s="40" t="s">
        <v>142</v>
      </c>
      <c r="N130" s="41">
        <v>50600000</v>
      </c>
      <c r="O130" s="41">
        <v>21338072</v>
      </c>
      <c r="P130" s="41">
        <v>29261928</v>
      </c>
      <c r="Q130" s="41">
        <v>0</v>
      </c>
      <c r="R130" s="41">
        <v>0</v>
      </c>
      <c r="S130" s="41">
        <v>0</v>
      </c>
      <c r="T130" s="41">
        <v>0</v>
      </c>
      <c r="U130" s="57">
        <f t="shared" si="22"/>
        <v>0</v>
      </c>
      <c r="V130" s="57">
        <f t="shared" si="23"/>
        <v>0</v>
      </c>
    </row>
    <row r="131" spans="1:22" s="24" customFormat="1" ht="15.75" customHeight="1" x14ac:dyDescent="0.2">
      <c r="A131" s="39" t="s">
        <v>12</v>
      </c>
      <c r="B131" s="39" t="s">
        <v>52</v>
      </c>
      <c r="C131" s="39" t="s">
        <v>52</v>
      </c>
      <c r="D131" s="39" t="s">
        <v>33</v>
      </c>
      <c r="E131" s="39" t="s">
        <v>56</v>
      </c>
      <c r="F131" s="39" t="s">
        <v>46</v>
      </c>
      <c r="G131" s="39"/>
      <c r="H131" s="39"/>
      <c r="I131" s="39"/>
      <c r="J131" s="39" t="s">
        <v>29</v>
      </c>
      <c r="K131" s="39">
        <v>11</v>
      </c>
      <c r="L131" s="39" t="s">
        <v>30</v>
      </c>
      <c r="M131" s="40" t="s">
        <v>89</v>
      </c>
      <c r="N131" s="41">
        <v>766400000</v>
      </c>
      <c r="O131" s="41">
        <v>757287508</v>
      </c>
      <c r="P131" s="41">
        <v>9112492</v>
      </c>
      <c r="Q131" s="41">
        <v>41281814</v>
      </c>
      <c r="R131" s="41">
        <v>41281814</v>
      </c>
      <c r="S131" s="41">
        <v>41281814</v>
      </c>
      <c r="T131" s="41">
        <v>41281814</v>
      </c>
      <c r="U131" s="57">
        <f t="shared" si="22"/>
        <v>5.3864579853862213E-2</v>
      </c>
      <c r="V131" s="57">
        <f t="shared" si="23"/>
        <v>5.3864579853862213E-2</v>
      </c>
    </row>
    <row r="132" spans="1:22" s="24" customFormat="1" ht="15.75" customHeight="1" x14ac:dyDescent="0.2">
      <c r="A132" s="39" t="s">
        <v>12</v>
      </c>
      <c r="B132" s="39" t="s">
        <v>52</v>
      </c>
      <c r="C132" s="39" t="s">
        <v>52</v>
      </c>
      <c r="D132" s="39" t="s">
        <v>33</v>
      </c>
      <c r="E132" s="39" t="s">
        <v>58</v>
      </c>
      <c r="F132" s="39"/>
      <c r="G132" s="39"/>
      <c r="H132" s="39"/>
      <c r="I132" s="39"/>
      <c r="J132" s="39" t="s">
        <v>29</v>
      </c>
      <c r="K132" s="39">
        <v>11</v>
      </c>
      <c r="L132" s="39" t="s">
        <v>30</v>
      </c>
      <c r="M132" s="40" t="s">
        <v>90</v>
      </c>
      <c r="N132" s="41">
        <v>8569793477</v>
      </c>
      <c r="O132" s="41">
        <v>5525331356.1300001</v>
      </c>
      <c r="P132" s="41">
        <v>3044462120.8699999</v>
      </c>
      <c r="Q132" s="41">
        <v>3160878677.1300001</v>
      </c>
      <c r="R132" s="41">
        <v>4597800</v>
      </c>
      <c r="S132" s="41">
        <v>0</v>
      </c>
      <c r="T132" s="41">
        <v>0</v>
      </c>
      <c r="U132" s="57">
        <f t="shared" si="22"/>
        <v>0.36883953920398543</v>
      </c>
      <c r="V132" s="57">
        <f t="shared" si="23"/>
        <v>5.3651234564050857E-4</v>
      </c>
    </row>
    <row r="133" spans="1:22" s="24" customFormat="1" ht="15.75" customHeight="1" x14ac:dyDescent="0.2">
      <c r="A133" s="39" t="s">
        <v>12</v>
      </c>
      <c r="B133" s="39" t="s">
        <v>52</v>
      </c>
      <c r="C133" s="39" t="s">
        <v>52</v>
      </c>
      <c r="D133" s="39" t="s">
        <v>33</v>
      </c>
      <c r="E133" s="39" t="s">
        <v>58</v>
      </c>
      <c r="F133" s="39" t="s">
        <v>60</v>
      </c>
      <c r="G133" s="39"/>
      <c r="H133" s="39"/>
      <c r="I133" s="39"/>
      <c r="J133" s="39" t="s">
        <v>29</v>
      </c>
      <c r="K133" s="39">
        <v>11</v>
      </c>
      <c r="L133" s="39" t="s">
        <v>30</v>
      </c>
      <c r="M133" s="40" t="s">
        <v>91</v>
      </c>
      <c r="N133" s="41">
        <v>4171000000</v>
      </c>
      <c r="O133" s="41">
        <v>4104067218</v>
      </c>
      <c r="P133" s="41">
        <v>66932782</v>
      </c>
      <c r="Q133" s="41">
        <v>2225987276</v>
      </c>
      <c r="R133" s="41">
        <v>0</v>
      </c>
      <c r="S133" s="41">
        <v>0</v>
      </c>
      <c r="T133" s="41">
        <v>0</v>
      </c>
      <c r="U133" s="57">
        <f t="shared" si="22"/>
        <v>0.53368191704627188</v>
      </c>
      <c r="V133" s="57">
        <f t="shared" si="23"/>
        <v>0</v>
      </c>
    </row>
    <row r="134" spans="1:22" s="24" customFormat="1" ht="15.75" customHeight="1" x14ac:dyDescent="0.2">
      <c r="A134" s="39" t="s">
        <v>12</v>
      </c>
      <c r="B134" s="39" t="s">
        <v>52</v>
      </c>
      <c r="C134" s="39" t="s">
        <v>52</v>
      </c>
      <c r="D134" s="39" t="s">
        <v>33</v>
      </c>
      <c r="E134" s="39" t="s">
        <v>58</v>
      </c>
      <c r="F134" s="39" t="s">
        <v>42</v>
      </c>
      <c r="G134" s="39"/>
      <c r="H134" s="39"/>
      <c r="I134" s="39"/>
      <c r="J134" s="39" t="s">
        <v>29</v>
      </c>
      <c r="K134" s="39">
        <v>11</v>
      </c>
      <c r="L134" s="39" t="s">
        <v>30</v>
      </c>
      <c r="M134" s="40" t="s">
        <v>143</v>
      </c>
      <c r="N134" s="41">
        <v>202730000</v>
      </c>
      <c r="O134" s="41">
        <v>122000000</v>
      </c>
      <c r="P134" s="41">
        <v>80730000</v>
      </c>
      <c r="Q134" s="41">
        <v>10898000</v>
      </c>
      <c r="R134" s="41">
        <v>4597800</v>
      </c>
      <c r="S134" s="41">
        <v>0</v>
      </c>
      <c r="T134" s="41">
        <v>0</v>
      </c>
      <c r="U134" s="57">
        <f t="shared" si="22"/>
        <v>5.3756227494697384E-2</v>
      </c>
      <c r="V134" s="57">
        <f t="shared" si="23"/>
        <v>2.2679425837320574E-2</v>
      </c>
    </row>
    <row r="135" spans="1:22" s="24" customFormat="1" ht="15.75" customHeight="1" x14ac:dyDescent="0.2">
      <c r="A135" s="39" t="s">
        <v>12</v>
      </c>
      <c r="B135" s="39" t="s">
        <v>52</v>
      </c>
      <c r="C135" s="39" t="s">
        <v>52</v>
      </c>
      <c r="D135" s="39" t="s">
        <v>33</v>
      </c>
      <c r="E135" s="39" t="s">
        <v>58</v>
      </c>
      <c r="F135" s="39" t="s">
        <v>44</v>
      </c>
      <c r="G135" s="39"/>
      <c r="H135" s="39"/>
      <c r="I135" s="39"/>
      <c r="J135" s="39" t="s">
        <v>29</v>
      </c>
      <c r="K135" s="39">
        <v>11</v>
      </c>
      <c r="L135" s="39" t="s">
        <v>30</v>
      </c>
      <c r="M135" s="40" t="s">
        <v>92</v>
      </c>
      <c r="N135" s="41">
        <v>4196063477</v>
      </c>
      <c r="O135" s="41">
        <v>1299264138.1300001</v>
      </c>
      <c r="P135" s="41">
        <v>2896799338.8699999</v>
      </c>
      <c r="Q135" s="41">
        <v>923993401.13</v>
      </c>
      <c r="R135" s="41">
        <v>0</v>
      </c>
      <c r="S135" s="41">
        <v>0</v>
      </c>
      <c r="T135" s="41">
        <v>0</v>
      </c>
      <c r="U135" s="57">
        <f t="shared" si="22"/>
        <v>0.22020481963504862</v>
      </c>
      <c r="V135" s="57">
        <f t="shared" si="23"/>
        <v>0</v>
      </c>
    </row>
    <row r="136" spans="1:22" s="24" customFormat="1" ht="15.75" customHeight="1" x14ac:dyDescent="0.2">
      <c r="A136" s="39" t="s">
        <v>12</v>
      </c>
      <c r="B136" s="39" t="s">
        <v>52</v>
      </c>
      <c r="C136" s="39" t="s">
        <v>52</v>
      </c>
      <c r="D136" s="39" t="s">
        <v>52</v>
      </c>
      <c r="E136" s="39"/>
      <c r="F136" s="39"/>
      <c r="G136" s="39"/>
      <c r="H136" s="39"/>
      <c r="I136" s="39"/>
      <c r="J136" s="39" t="s">
        <v>29</v>
      </c>
      <c r="K136" s="39">
        <v>11</v>
      </c>
      <c r="L136" s="39" t="s">
        <v>30</v>
      </c>
      <c r="M136" s="40" t="s">
        <v>93</v>
      </c>
      <c r="N136" s="41">
        <v>21956022230</v>
      </c>
      <c r="O136" s="41">
        <v>16600476585</v>
      </c>
      <c r="P136" s="41">
        <v>5355545645</v>
      </c>
      <c r="Q136" s="41">
        <v>2636194473</v>
      </c>
      <c r="R136" s="41">
        <v>680119605</v>
      </c>
      <c r="S136" s="41">
        <v>539977893</v>
      </c>
      <c r="T136" s="41">
        <v>514403968</v>
      </c>
      <c r="U136" s="57">
        <f t="shared" si="22"/>
        <v>0.12006703424621192</v>
      </c>
      <c r="V136" s="57">
        <f t="shared" si="23"/>
        <v>3.0976449097902013E-2</v>
      </c>
    </row>
    <row r="137" spans="1:22" s="24" customFormat="1" ht="15.75" customHeight="1" x14ac:dyDescent="0.2">
      <c r="A137" s="39" t="s">
        <v>12</v>
      </c>
      <c r="B137" s="39" t="s">
        <v>52</v>
      </c>
      <c r="C137" s="39" t="s">
        <v>52</v>
      </c>
      <c r="D137" s="39" t="s">
        <v>52</v>
      </c>
      <c r="E137" s="39" t="s">
        <v>60</v>
      </c>
      <c r="F137" s="39"/>
      <c r="G137" s="39"/>
      <c r="H137" s="39"/>
      <c r="I137" s="39"/>
      <c r="J137" s="39" t="s">
        <v>29</v>
      </c>
      <c r="K137" s="39">
        <v>11</v>
      </c>
      <c r="L137" s="39" t="s">
        <v>30</v>
      </c>
      <c r="M137" s="40" t="s">
        <v>94</v>
      </c>
      <c r="N137" s="41">
        <v>8143722000</v>
      </c>
      <c r="O137" s="41">
        <v>8027519295</v>
      </c>
      <c r="P137" s="41">
        <v>116202705</v>
      </c>
      <c r="Q137" s="41">
        <v>5519295</v>
      </c>
      <c r="R137" s="41">
        <v>5519295</v>
      </c>
      <c r="S137" s="41">
        <v>5519295</v>
      </c>
      <c r="T137" s="41">
        <v>5519295</v>
      </c>
      <c r="U137" s="57">
        <f t="shared" si="22"/>
        <v>6.7773617517886779E-4</v>
      </c>
      <c r="V137" s="57">
        <f t="shared" si="23"/>
        <v>6.7773617517886779E-4</v>
      </c>
    </row>
    <row r="138" spans="1:22" s="24" customFormat="1" ht="15.75" customHeight="1" x14ac:dyDescent="0.2">
      <c r="A138" s="39" t="s">
        <v>12</v>
      </c>
      <c r="B138" s="39" t="s">
        <v>52</v>
      </c>
      <c r="C138" s="39" t="s">
        <v>52</v>
      </c>
      <c r="D138" s="39" t="s">
        <v>52</v>
      </c>
      <c r="E138" s="39" t="s">
        <v>60</v>
      </c>
      <c r="F138" s="39" t="s">
        <v>58</v>
      </c>
      <c r="G138" s="39"/>
      <c r="H138" s="39"/>
      <c r="I138" s="39"/>
      <c r="J138" s="39" t="s">
        <v>29</v>
      </c>
      <c r="K138" s="39">
        <v>11</v>
      </c>
      <c r="L138" s="39" t="s">
        <v>30</v>
      </c>
      <c r="M138" s="40" t="s">
        <v>95</v>
      </c>
      <c r="N138" s="41">
        <v>8143722000</v>
      </c>
      <c r="O138" s="41">
        <v>8027519295</v>
      </c>
      <c r="P138" s="41">
        <v>116202705</v>
      </c>
      <c r="Q138" s="41">
        <v>5519295</v>
      </c>
      <c r="R138" s="41">
        <v>5519295</v>
      </c>
      <c r="S138" s="41">
        <v>5519295</v>
      </c>
      <c r="T138" s="41">
        <v>5519295</v>
      </c>
      <c r="U138" s="57">
        <f t="shared" si="22"/>
        <v>6.7773617517886779E-4</v>
      </c>
      <c r="V138" s="57">
        <f t="shared" si="23"/>
        <v>6.7773617517886779E-4</v>
      </c>
    </row>
    <row r="139" spans="1:22" s="24" customFormat="1" ht="15.75" customHeight="1" x14ac:dyDescent="0.2">
      <c r="A139" s="39" t="s">
        <v>12</v>
      </c>
      <c r="B139" s="39" t="s">
        <v>52</v>
      </c>
      <c r="C139" s="39" t="s">
        <v>52</v>
      </c>
      <c r="D139" s="39" t="s">
        <v>52</v>
      </c>
      <c r="E139" s="39" t="s">
        <v>42</v>
      </c>
      <c r="F139" s="39"/>
      <c r="G139" s="39"/>
      <c r="H139" s="39"/>
      <c r="I139" s="39"/>
      <c r="J139" s="39" t="s">
        <v>29</v>
      </c>
      <c r="K139" s="39">
        <v>11</v>
      </c>
      <c r="L139" s="39" t="s">
        <v>30</v>
      </c>
      <c r="M139" s="40" t="s">
        <v>96</v>
      </c>
      <c r="N139" s="41">
        <v>1070000000</v>
      </c>
      <c r="O139" s="41">
        <v>880000000</v>
      </c>
      <c r="P139" s="41">
        <v>190000000</v>
      </c>
      <c r="Q139" s="41">
        <v>173364464</v>
      </c>
      <c r="R139" s="41">
        <v>104794404</v>
      </c>
      <c r="S139" s="41">
        <v>104794404</v>
      </c>
      <c r="T139" s="41">
        <v>95994404</v>
      </c>
      <c r="U139" s="57">
        <f t="shared" si="22"/>
        <v>0.16202286355140186</v>
      </c>
      <c r="V139" s="57">
        <f t="shared" si="23"/>
        <v>9.7938695327102809E-2</v>
      </c>
    </row>
    <row r="140" spans="1:22" s="24" customFormat="1" ht="15.75" customHeight="1" x14ac:dyDescent="0.2">
      <c r="A140" s="39" t="s">
        <v>12</v>
      </c>
      <c r="B140" s="39" t="s">
        <v>52</v>
      </c>
      <c r="C140" s="39" t="s">
        <v>52</v>
      </c>
      <c r="D140" s="39" t="s">
        <v>52</v>
      </c>
      <c r="E140" s="39" t="s">
        <v>42</v>
      </c>
      <c r="F140" s="39" t="s">
        <v>56</v>
      </c>
      <c r="G140" s="39"/>
      <c r="H140" s="39"/>
      <c r="I140" s="39"/>
      <c r="J140" s="39" t="s">
        <v>29</v>
      </c>
      <c r="K140" s="39">
        <v>11</v>
      </c>
      <c r="L140" s="39" t="s">
        <v>30</v>
      </c>
      <c r="M140" s="40" t="s">
        <v>97</v>
      </c>
      <c r="N140" s="41">
        <v>130700000</v>
      </c>
      <c r="O140" s="41">
        <v>130000000</v>
      </c>
      <c r="P140" s="41">
        <v>700000</v>
      </c>
      <c r="Q140" s="41">
        <v>93596814</v>
      </c>
      <c r="R140" s="41">
        <v>68959525</v>
      </c>
      <c r="S140" s="41">
        <v>68959525</v>
      </c>
      <c r="T140" s="41">
        <v>68959525</v>
      </c>
      <c r="U140" s="57">
        <f t="shared" si="22"/>
        <v>0.7161194644223412</v>
      </c>
      <c r="V140" s="57">
        <f t="shared" si="23"/>
        <v>0.52761687069625096</v>
      </c>
    </row>
    <row r="141" spans="1:22" s="24" customFormat="1" ht="15.75" customHeight="1" x14ac:dyDescent="0.2">
      <c r="A141" s="39" t="s">
        <v>12</v>
      </c>
      <c r="B141" s="39" t="s">
        <v>52</v>
      </c>
      <c r="C141" s="39" t="s">
        <v>52</v>
      </c>
      <c r="D141" s="39" t="s">
        <v>52</v>
      </c>
      <c r="E141" s="39" t="s">
        <v>42</v>
      </c>
      <c r="F141" s="39" t="s">
        <v>58</v>
      </c>
      <c r="G141" s="39"/>
      <c r="H141" s="39"/>
      <c r="I141" s="39"/>
      <c r="J141" s="39" t="s">
        <v>29</v>
      </c>
      <c r="K141" s="39">
        <v>11</v>
      </c>
      <c r="L141" s="39" t="s">
        <v>30</v>
      </c>
      <c r="M141" s="40" t="s">
        <v>98</v>
      </c>
      <c r="N141" s="41">
        <v>520000000</v>
      </c>
      <c r="O141" s="41">
        <v>350000000</v>
      </c>
      <c r="P141" s="41">
        <v>170000000</v>
      </c>
      <c r="Q141" s="41">
        <v>30528000</v>
      </c>
      <c r="R141" s="41">
        <v>13739100</v>
      </c>
      <c r="S141" s="41">
        <v>13739100</v>
      </c>
      <c r="T141" s="41">
        <v>6989100</v>
      </c>
      <c r="U141" s="57">
        <f t="shared" si="22"/>
        <v>5.8707692307692308E-2</v>
      </c>
      <c r="V141" s="57">
        <f t="shared" si="23"/>
        <v>2.6421346153846153E-2</v>
      </c>
    </row>
    <row r="142" spans="1:22" s="24" customFormat="1" ht="15.75" customHeight="1" x14ac:dyDescent="0.2">
      <c r="A142" s="39" t="s">
        <v>12</v>
      </c>
      <c r="B142" s="39" t="s">
        <v>52</v>
      </c>
      <c r="C142" s="39" t="s">
        <v>52</v>
      </c>
      <c r="D142" s="39" t="s">
        <v>52</v>
      </c>
      <c r="E142" s="39" t="s">
        <v>42</v>
      </c>
      <c r="F142" s="39" t="s">
        <v>44</v>
      </c>
      <c r="G142" s="39"/>
      <c r="H142" s="39"/>
      <c r="I142" s="39"/>
      <c r="J142" s="39" t="s">
        <v>29</v>
      </c>
      <c r="K142" s="39">
        <v>11</v>
      </c>
      <c r="L142" s="39" t="s">
        <v>30</v>
      </c>
      <c r="M142" s="40" t="s">
        <v>99</v>
      </c>
      <c r="N142" s="41">
        <v>100000000</v>
      </c>
      <c r="O142" s="41">
        <v>100000000</v>
      </c>
      <c r="P142" s="41">
        <v>0</v>
      </c>
      <c r="Q142" s="41">
        <v>49239200</v>
      </c>
      <c r="R142" s="41">
        <v>22095329</v>
      </c>
      <c r="S142" s="41">
        <v>22095329</v>
      </c>
      <c r="T142" s="41">
        <v>20045329</v>
      </c>
      <c r="U142" s="57">
        <f t="shared" si="22"/>
        <v>0.492392</v>
      </c>
      <c r="V142" s="57">
        <f t="shared" si="23"/>
        <v>0.22095329</v>
      </c>
    </row>
    <row r="143" spans="1:22" s="24" customFormat="1" ht="15.75" customHeight="1" x14ac:dyDescent="0.2">
      <c r="A143" s="39" t="s">
        <v>12</v>
      </c>
      <c r="B143" s="39" t="s">
        <v>52</v>
      </c>
      <c r="C143" s="39" t="s">
        <v>52</v>
      </c>
      <c r="D143" s="39" t="s">
        <v>52</v>
      </c>
      <c r="E143" s="39" t="s">
        <v>42</v>
      </c>
      <c r="F143" s="39" t="s">
        <v>48</v>
      </c>
      <c r="G143" s="39"/>
      <c r="H143" s="39"/>
      <c r="I143" s="39"/>
      <c r="J143" s="39" t="s">
        <v>29</v>
      </c>
      <c r="K143" s="39">
        <v>11</v>
      </c>
      <c r="L143" s="39" t="s">
        <v>30</v>
      </c>
      <c r="M143" s="40" t="s">
        <v>101</v>
      </c>
      <c r="N143" s="41">
        <v>319300000</v>
      </c>
      <c r="O143" s="41">
        <v>300000000</v>
      </c>
      <c r="P143" s="41">
        <v>19300000</v>
      </c>
      <c r="Q143" s="41">
        <v>450</v>
      </c>
      <c r="R143" s="41">
        <v>450</v>
      </c>
      <c r="S143" s="41">
        <v>450</v>
      </c>
      <c r="T143" s="41">
        <v>450</v>
      </c>
      <c r="U143" s="57">
        <f t="shared" si="22"/>
        <v>1.4093329157532101E-6</v>
      </c>
      <c r="V143" s="57">
        <f t="shared" si="23"/>
        <v>1.4093329157532101E-6</v>
      </c>
    </row>
    <row r="144" spans="1:22" s="24" customFormat="1" ht="15.75" customHeight="1" x14ac:dyDescent="0.2">
      <c r="A144" s="39" t="s">
        <v>12</v>
      </c>
      <c r="B144" s="39" t="s">
        <v>52</v>
      </c>
      <c r="C144" s="39" t="s">
        <v>52</v>
      </c>
      <c r="D144" s="39" t="s">
        <v>52</v>
      </c>
      <c r="E144" s="39" t="s">
        <v>44</v>
      </c>
      <c r="F144" s="39"/>
      <c r="G144" s="39"/>
      <c r="H144" s="39"/>
      <c r="I144" s="39"/>
      <c r="J144" s="39" t="s">
        <v>29</v>
      </c>
      <c r="K144" s="39">
        <v>11</v>
      </c>
      <c r="L144" s="39" t="s">
        <v>30</v>
      </c>
      <c r="M144" s="40" t="s">
        <v>102</v>
      </c>
      <c r="N144" s="41">
        <v>2203587659</v>
      </c>
      <c r="O144" s="41">
        <v>1749127187</v>
      </c>
      <c r="P144" s="41">
        <v>454460472</v>
      </c>
      <c r="Q144" s="41">
        <v>0</v>
      </c>
      <c r="R144" s="41">
        <v>0</v>
      </c>
      <c r="S144" s="41">
        <v>0</v>
      </c>
      <c r="T144" s="41">
        <v>0</v>
      </c>
      <c r="U144" s="57">
        <f t="shared" si="22"/>
        <v>0</v>
      </c>
      <c r="V144" s="57">
        <f t="shared" si="23"/>
        <v>0</v>
      </c>
    </row>
    <row r="145" spans="1:22" s="24" customFormat="1" ht="15.75" customHeight="1" x14ac:dyDescent="0.2">
      <c r="A145" s="39" t="s">
        <v>12</v>
      </c>
      <c r="B145" s="39" t="s">
        <v>52</v>
      </c>
      <c r="C145" s="39" t="s">
        <v>52</v>
      </c>
      <c r="D145" s="39" t="s">
        <v>52</v>
      </c>
      <c r="E145" s="39" t="s">
        <v>44</v>
      </c>
      <c r="F145" s="39" t="s">
        <v>37</v>
      </c>
      <c r="G145" s="39"/>
      <c r="H145" s="39"/>
      <c r="I145" s="39"/>
      <c r="J145" s="39" t="s">
        <v>29</v>
      </c>
      <c r="K145" s="39">
        <v>11</v>
      </c>
      <c r="L145" s="39" t="s">
        <v>30</v>
      </c>
      <c r="M145" s="40" t="s">
        <v>103</v>
      </c>
      <c r="N145" s="41">
        <v>1621500000</v>
      </c>
      <c r="O145" s="41">
        <v>1621200000</v>
      </c>
      <c r="P145" s="41">
        <v>300000</v>
      </c>
      <c r="Q145" s="41">
        <v>0</v>
      </c>
      <c r="R145" s="41">
        <v>0</v>
      </c>
      <c r="S145" s="41">
        <v>0</v>
      </c>
      <c r="T145" s="41">
        <v>0</v>
      </c>
      <c r="U145" s="57">
        <f t="shared" si="22"/>
        <v>0</v>
      </c>
      <c r="V145" s="57">
        <f t="shared" si="23"/>
        <v>0</v>
      </c>
    </row>
    <row r="146" spans="1:22" s="24" customFormat="1" ht="15.75" customHeight="1" x14ac:dyDescent="0.2">
      <c r="A146" s="39" t="s">
        <v>12</v>
      </c>
      <c r="B146" s="39" t="s">
        <v>52</v>
      </c>
      <c r="C146" s="39" t="s">
        <v>52</v>
      </c>
      <c r="D146" s="39" t="s">
        <v>52</v>
      </c>
      <c r="E146" s="39" t="s">
        <v>44</v>
      </c>
      <c r="F146" s="39" t="s">
        <v>40</v>
      </c>
      <c r="G146" s="39"/>
      <c r="H146" s="39"/>
      <c r="I146" s="39"/>
      <c r="J146" s="39" t="s">
        <v>29</v>
      </c>
      <c r="K146" s="39">
        <v>11</v>
      </c>
      <c r="L146" s="39" t="s">
        <v>30</v>
      </c>
      <c r="M146" s="40" t="s">
        <v>104</v>
      </c>
      <c r="N146" s="41">
        <v>300078292</v>
      </c>
      <c r="O146" s="41">
        <v>127927187</v>
      </c>
      <c r="P146" s="41">
        <v>172151105</v>
      </c>
      <c r="Q146" s="41">
        <v>0</v>
      </c>
      <c r="R146" s="41">
        <v>0</v>
      </c>
      <c r="S146" s="41">
        <v>0</v>
      </c>
      <c r="T146" s="41">
        <v>0</v>
      </c>
      <c r="U146" s="57">
        <f t="shared" si="22"/>
        <v>0</v>
      </c>
      <c r="V146" s="57">
        <f t="shared" si="23"/>
        <v>0</v>
      </c>
    </row>
    <row r="147" spans="1:22" s="24" customFormat="1" ht="15.75" customHeight="1" x14ac:dyDescent="0.2">
      <c r="A147" s="39" t="s">
        <v>12</v>
      </c>
      <c r="B147" s="39" t="s">
        <v>52</v>
      </c>
      <c r="C147" s="39" t="s">
        <v>52</v>
      </c>
      <c r="D147" s="39" t="s">
        <v>52</v>
      </c>
      <c r="E147" s="39" t="s">
        <v>44</v>
      </c>
      <c r="F147" s="39" t="s">
        <v>56</v>
      </c>
      <c r="G147" s="39"/>
      <c r="H147" s="39"/>
      <c r="I147" s="39"/>
      <c r="J147" s="39" t="s">
        <v>29</v>
      </c>
      <c r="K147" s="39">
        <v>11</v>
      </c>
      <c r="L147" s="39" t="s">
        <v>30</v>
      </c>
      <c r="M147" s="40" t="s">
        <v>105</v>
      </c>
      <c r="N147" s="41">
        <v>282009367</v>
      </c>
      <c r="O147" s="41">
        <v>0</v>
      </c>
      <c r="P147" s="41">
        <v>282009367</v>
      </c>
      <c r="Q147" s="41">
        <v>0</v>
      </c>
      <c r="R147" s="41">
        <v>0</v>
      </c>
      <c r="S147" s="41">
        <v>0</v>
      </c>
      <c r="T147" s="41">
        <v>0</v>
      </c>
      <c r="U147" s="57">
        <f t="shared" si="22"/>
        <v>0</v>
      </c>
      <c r="V147" s="57">
        <f t="shared" si="23"/>
        <v>0</v>
      </c>
    </row>
    <row r="148" spans="1:22" s="24" customFormat="1" ht="15.75" customHeight="1" x14ac:dyDescent="0.2">
      <c r="A148" s="39" t="s">
        <v>12</v>
      </c>
      <c r="B148" s="39" t="s">
        <v>52</v>
      </c>
      <c r="C148" s="39" t="s">
        <v>52</v>
      </c>
      <c r="D148" s="39" t="s">
        <v>52</v>
      </c>
      <c r="E148" s="39" t="s">
        <v>46</v>
      </c>
      <c r="F148" s="39"/>
      <c r="G148" s="39"/>
      <c r="H148" s="39"/>
      <c r="I148" s="39"/>
      <c r="J148" s="39" t="s">
        <v>29</v>
      </c>
      <c r="K148" s="39">
        <v>11</v>
      </c>
      <c r="L148" s="39" t="s">
        <v>30</v>
      </c>
      <c r="M148" s="40" t="s">
        <v>106</v>
      </c>
      <c r="N148" s="41">
        <v>9528834571</v>
      </c>
      <c r="O148" s="41">
        <v>5043830103</v>
      </c>
      <c r="P148" s="41">
        <v>4485004468</v>
      </c>
      <c r="Q148" s="41">
        <v>1743254754</v>
      </c>
      <c r="R148" s="41">
        <v>360318524</v>
      </c>
      <c r="S148" s="41">
        <v>241719333</v>
      </c>
      <c r="T148" s="41">
        <v>241719333</v>
      </c>
      <c r="U148" s="57">
        <f t="shared" si="22"/>
        <v>0.18294522179085904</v>
      </c>
      <c r="V148" s="57">
        <f t="shared" si="23"/>
        <v>3.7813493488132462E-2</v>
      </c>
    </row>
    <row r="149" spans="1:22" s="24" customFormat="1" ht="15.75" customHeight="1" x14ac:dyDescent="0.2">
      <c r="A149" s="39" t="s">
        <v>12</v>
      </c>
      <c r="B149" s="39" t="s">
        <v>52</v>
      </c>
      <c r="C149" s="39" t="s">
        <v>52</v>
      </c>
      <c r="D149" s="39" t="s">
        <v>52</v>
      </c>
      <c r="E149" s="39" t="s">
        <v>46</v>
      </c>
      <c r="F149" s="39" t="s">
        <v>40</v>
      </c>
      <c r="G149" s="39"/>
      <c r="H149" s="39"/>
      <c r="I149" s="39"/>
      <c r="J149" s="39" t="s">
        <v>29</v>
      </c>
      <c r="K149" s="39">
        <v>11</v>
      </c>
      <c r="L149" s="39" t="s">
        <v>30</v>
      </c>
      <c r="M149" s="40" t="s">
        <v>107</v>
      </c>
      <c r="N149" s="41">
        <v>1035600000</v>
      </c>
      <c r="O149" s="41">
        <v>892860001</v>
      </c>
      <c r="P149" s="41">
        <v>142739999</v>
      </c>
      <c r="Q149" s="41">
        <v>695850000</v>
      </c>
      <c r="R149" s="41">
        <v>164352666</v>
      </c>
      <c r="S149" s="41">
        <v>164352666</v>
      </c>
      <c r="T149" s="41">
        <v>164352666</v>
      </c>
      <c r="U149" s="57">
        <f t="shared" si="22"/>
        <v>0.67192931633835462</v>
      </c>
      <c r="V149" s="57">
        <f t="shared" si="23"/>
        <v>0.15870284472769408</v>
      </c>
    </row>
    <row r="150" spans="1:22" s="24" customFormat="1" ht="15.75" customHeight="1" x14ac:dyDescent="0.2">
      <c r="A150" s="39" t="s">
        <v>12</v>
      </c>
      <c r="B150" s="39" t="s">
        <v>52</v>
      </c>
      <c r="C150" s="39" t="s">
        <v>52</v>
      </c>
      <c r="D150" s="39" t="s">
        <v>52</v>
      </c>
      <c r="E150" s="39" t="s">
        <v>46</v>
      </c>
      <c r="F150" s="39" t="s">
        <v>56</v>
      </c>
      <c r="G150" s="39"/>
      <c r="H150" s="39"/>
      <c r="I150" s="39"/>
      <c r="J150" s="39" t="s">
        <v>29</v>
      </c>
      <c r="K150" s="39">
        <v>11</v>
      </c>
      <c r="L150" s="39" t="s">
        <v>30</v>
      </c>
      <c r="M150" s="40" t="s">
        <v>108</v>
      </c>
      <c r="N150" s="41">
        <v>1502900000</v>
      </c>
      <c r="O150" s="41">
        <v>1162666455</v>
      </c>
      <c r="P150" s="41">
        <v>340233545</v>
      </c>
      <c r="Q150" s="41">
        <v>590711207</v>
      </c>
      <c r="R150" s="41">
        <v>77366667</v>
      </c>
      <c r="S150" s="41">
        <v>77366667</v>
      </c>
      <c r="T150" s="41">
        <v>77366667</v>
      </c>
      <c r="U150" s="57">
        <f t="shared" si="22"/>
        <v>0.39304757934659657</v>
      </c>
      <c r="V150" s="57">
        <f t="shared" si="23"/>
        <v>5.1478253376804846E-2</v>
      </c>
    </row>
    <row r="151" spans="1:22" s="24" customFormat="1" ht="15.75" customHeight="1" x14ac:dyDescent="0.2">
      <c r="A151" s="39" t="s">
        <v>12</v>
      </c>
      <c r="B151" s="39" t="s">
        <v>52</v>
      </c>
      <c r="C151" s="39" t="s">
        <v>52</v>
      </c>
      <c r="D151" s="39" t="s">
        <v>52</v>
      </c>
      <c r="E151" s="39" t="s">
        <v>46</v>
      </c>
      <c r="F151" s="39" t="s">
        <v>58</v>
      </c>
      <c r="G151" s="39"/>
      <c r="H151" s="39"/>
      <c r="I151" s="39"/>
      <c r="J151" s="39" t="s">
        <v>29</v>
      </c>
      <c r="K151" s="39">
        <v>11</v>
      </c>
      <c r="L151" s="39" t="s">
        <v>30</v>
      </c>
      <c r="M151" s="40" t="s">
        <v>109</v>
      </c>
      <c r="N151" s="41">
        <v>5534595481</v>
      </c>
      <c r="O151" s="41">
        <v>1911693547</v>
      </c>
      <c r="P151" s="41">
        <v>3622901934</v>
      </c>
      <c r="Q151" s="41">
        <v>61693547</v>
      </c>
      <c r="R151" s="41">
        <v>0</v>
      </c>
      <c r="S151" s="41">
        <v>0</v>
      </c>
      <c r="T151" s="41">
        <v>0</v>
      </c>
      <c r="U151" s="57">
        <f t="shared" si="22"/>
        <v>1.1146893609802375E-2</v>
      </c>
      <c r="V151" s="57">
        <f t="shared" si="23"/>
        <v>0</v>
      </c>
    </row>
    <row r="152" spans="1:22" s="24" customFormat="1" ht="15.75" customHeight="1" x14ac:dyDescent="0.2">
      <c r="A152" s="39" t="s">
        <v>12</v>
      </c>
      <c r="B152" s="39" t="s">
        <v>52</v>
      </c>
      <c r="C152" s="39" t="s">
        <v>52</v>
      </c>
      <c r="D152" s="39" t="s">
        <v>52</v>
      </c>
      <c r="E152" s="39" t="s">
        <v>46</v>
      </c>
      <c r="F152" s="39" t="s">
        <v>60</v>
      </c>
      <c r="G152" s="39"/>
      <c r="H152" s="39"/>
      <c r="I152" s="39"/>
      <c r="J152" s="39" t="s">
        <v>29</v>
      </c>
      <c r="K152" s="39">
        <v>11</v>
      </c>
      <c r="L152" s="39" t="s">
        <v>30</v>
      </c>
      <c r="M152" s="40" t="s">
        <v>110</v>
      </c>
      <c r="N152" s="41">
        <v>266000000</v>
      </c>
      <c r="O152" s="41">
        <v>266000000</v>
      </c>
      <c r="P152" s="41">
        <v>0</v>
      </c>
      <c r="Q152" s="41">
        <v>0</v>
      </c>
      <c r="R152" s="41">
        <v>0</v>
      </c>
      <c r="S152" s="41">
        <v>0</v>
      </c>
      <c r="T152" s="41">
        <v>0</v>
      </c>
      <c r="U152" s="57">
        <f t="shared" si="22"/>
        <v>0</v>
      </c>
      <c r="V152" s="57">
        <f t="shared" si="23"/>
        <v>0</v>
      </c>
    </row>
    <row r="153" spans="1:22" s="24" customFormat="1" ht="15.75" customHeight="1" x14ac:dyDescent="0.2">
      <c r="A153" s="39" t="s">
        <v>12</v>
      </c>
      <c r="B153" s="39" t="s">
        <v>52</v>
      </c>
      <c r="C153" s="39" t="s">
        <v>52</v>
      </c>
      <c r="D153" s="39" t="s">
        <v>52</v>
      </c>
      <c r="E153" s="39" t="s">
        <v>46</v>
      </c>
      <c r="F153" s="39" t="s">
        <v>44</v>
      </c>
      <c r="G153" s="39"/>
      <c r="H153" s="39"/>
      <c r="I153" s="39"/>
      <c r="J153" s="39" t="s">
        <v>29</v>
      </c>
      <c r="K153" s="39">
        <v>11</v>
      </c>
      <c r="L153" s="39" t="s">
        <v>30</v>
      </c>
      <c r="M153" s="40" t="s">
        <v>111</v>
      </c>
      <c r="N153" s="41">
        <v>1189739090</v>
      </c>
      <c r="O153" s="41">
        <v>810610100</v>
      </c>
      <c r="P153" s="41">
        <v>379128990</v>
      </c>
      <c r="Q153" s="41">
        <v>395000000</v>
      </c>
      <c r="R153" s="41">
        <v>118599191</v>
      </c>
      <c r="S153" s="41">
        <v>0</v>
      </c>
      <c r="T153" s="41">
        <v>0</v>
      </c>
      <c r="U153" s="57">
        <f t="shared" si="22"/>
        <v>0.33200556602708581</v>
      </c>
      <c r="V153" s="57">
        <f t="shared" si="23"/>
        <v>9.9685041869137875E-2</v>
      </c>
    </row>
    <row r="154" spans="1:22" s="24" customFormat="1" ht="15.75" customHeight="1" x14ac:dyDescent="0.2">
      <c r="A154" s="39" t="s">
        <v>12</v>
      </c>
      <c r="B154" s="39" t="s">
        <v>52</v>
      </c>
      <c r="C154" s="39" t="s">
        <v>52</v>
      </c>
      <c r="D154" s="39" t="s">
        <v>52</v>
      </c>
      <c r="E154" s="39" t="s">
        <v>48</v>
      </c>
      <c r="F154" s="39"/>
      <c r="G154" s="39"/>
      <c r="H154" s="39"/>
      <c r="I154" s="39"/>
      <c r="J154" s="39" t="s">
        <v>29</v>
      </c>
      <c r="K154" s="39">
        <v>11</v>
      </c>
      <c r="L154" s="39" t="s">
        <v>30</v>
      </c>
      <c r="M154" s="40" t="s">
        <v>112</v>
      </c>
      <c r="N154" s="41">
        <v>456278000</v>
      </c>
      <c r="O154" s="41">
        <v>400000000</v>
      </c>
      <c r="P154" s="41">
        <v>56278000</v>
      </c>
      <c r="Q154" s="41">
        <v>400000000</v>
      </c>
      <c r="R154" s="41">
        <v>44306043</v>
      </c>
      <c r="S154" s="41">
        <v>44306043</v>
      </c>
      <c r="T154" s="41">
        <v>44306043</v>
      </c>
      <c r="U154" s="57">
        <f t="shared" si="22"/>
        <v>0.87665852835332847</v>
      </c>
      <c r="V154" s="57">
        <f t="shared" si="23"/>
        <v>9.7103176133848224E-2</v>
      </c>
    </row>
    <row r="155" spans="1:22" s="24" customFormat="1" ht="15.75" customHeight="1" x14ac:dyDescent="0.2">
      <c r="A155" s="39" t="s">
        <v>12</v>
      </c>
      <c r="B155" s="39" t="s">
        <v>52</v>
      </c>
      <c r="C155" s="39" t="s">
        <v>52</v>
      </c>
      <c r="D155" s="39" t="s">
        <v>52</v>
      </c>
      <c r="E155" s="39" t="s">
        <v>48</v>
      </c>
      <c r="F155" s="39" t="s">
        <v>42</v>
      </c>
      <c r="G155" s="39"/>
      <c r="H155" s="39"/>
      <c r="I155" s="39"/>
      <c r="J155" s="39" t="s">
        <v>29</v>
      </c>
      <c r="K155" s="39">
        <v>11</v>
      </c>
      <c r="L155" s="39" t="s">
        <v>30</v>
      </c>
      <c r="M155" s="40" t="s">
        <v>144</v>
      </c>
      <c r="N155" s="41">
        <v>56278000</v>
      </c>
      <c r="O155" s="41">
        <v>0</v>
      </c>
      <c r="P155" s="41">
        <v>56278000</v>
      </c>
      <c r="Q155" s="41">
        <v>0</v>
      </c>
      <c r="R155" s="41">
        <v>0</v>
      </c>
      <c r="S155" s="41">
        <v>0</v>
      </c>
      <c r="T155" s="41">
        <v>0</v>
      </c>
      <c r="U155" s="57">
        <f t="shared" si="22"/>
        <v>0</v>
      </c>
      <c r="V155" s="57">
        <f t="shared" si="23"/>
        <v>0</v>
      </c>
    </row>
    <row r="156" spans="1:22" s="24" customFormat="1" ht="15.75" customHeight="1" x14ac:dyDescent="0.2">
      <c r="A156" s="39" t="s">
        <v>12</v>
      </c>
      <c r="B156" s="39" t="s">
        <v>52</v>
      </c>
      <c r="C156" s="39" t="s">
        <v>52</v>
      </c>
      <c r="D156" s="39" t="s">
        <v>52</v>
      </c>
      <c r="E156" s="39" t="s">
        <v>48</v>
      </c>
      <c r="F156" s="39" t="s">
        <v>44</v>
      </c>
      <c r="G156" s="39"/>
      <c r="H156" s="39"/>
      <c r="I156" s="39"/>
      <c r="J156" s="39" t="s">
        <v>29</v>
      </c>
      <c r="K156" s="39">
        <v>11</v>
      </c>
      <c r="L156" s="39" t="s">
        <v>30</v>
      </c>
      <c r="M156" s="40" t="s">
        <v>115</v>
      </c>
      <c r="N156" s="41">
        <v>400000000</v>
      </c>
      <c r="O156" s="41">
        <v>400000000</v>
      </c>
      <c r="P156" s="41">
        <v>0</v>
      </c>
      <c r="Q156" s="41">
        <v>400000000</v>
      </c>
      <c r="R156" s="41">
        <v>44306043</v>
      </c>
      <c r="S156" s="41">
        <v>44306043</v>
      </c>
      <c r="T156" s="41">
        <v>44306043</v>
      </c>
      <c r="U156" s="57">
        <f t="shared" si="22"/>
        <v>1</v>
      </c>
      <c r="V156" s="57">
        <f t="shared" si="23"/>
        <v>0.1107651075</v>
      </c>
    </row>
    <row r="157" spans="1:22" s="24" customFormat="1" ht="15.75" customHeight="1" x14ac:dyDescent="0.2">
      <c r="A157" s="39" t="s">
        <v>12</v>
      </c>
      <c r="B157" s="39" t="s">
        <v>52</v>
      </c>
      <c r="C157" s="39" t="s">
        <v>52</v>
      </c>
      <c r="D157" s="39" t="s">
        <v>52</v>
      </c>
      <c r="E157" s="39" t="s">
        <v>50</v>
      </c>
      <c r="F157" s="39"/>
      <c r="G157" s="39"/>
      <c r="H157" s="39"/>
      <c r="I157" s="39"/>
      <c r="J157" s="39" t="s">
        <v>29</v>
      </c>
      <c r="K157" s="39">
        <v>11</v>
      </c>
      <c r="L157" s="39" t="s">
        <v>30</v>
      </c>
      <c r="M157" s="40" t="s">
        <v>116</v>
      </c>
      <c r="N157" s="41">
        <v>553600000</v>
      </c>
      <c r="O157" s="41">
        <v>500000000</v>
      </c>
      <c r="P157" s="41">
        <v>53600000</v>
      </c>
      <c r="Q157" s="41">
        <v>314055960</v>
      </c>
      <c r="R157" s="41">
        <v>165181339</v>
      </c>
      <c r="S157" s="41">
        <v>143638818</v>
      </c>
      <c r="T157" s="41">
        <v>126864893</v>
      </c>
      <c r="U157" s="57">
        <f t="shared" si="22"/>
        <v>0.56729761560693637</v>
      </c>
      <c r="V157" s="57">
        <f t="shared" si="23"/>
        <v>0.29837669617052021</v>
      </c>
    </row>
    <row r="158" spans="1:22" s="24" customFormat="1" ht="15.75" customHeight="1" x14ac:dyDescent="0.2">
      <c r="A158" s="39" t="s">
        <v>12</v>
      </c>
      <c r="B158" s="39" t="s">
        <v>66</v>
      </c>
      <c r="C158" s="39"/>
      <c r="D158" s="39"/>
      <c r="E158" s="39"/>
      <c r="F158" s="39"/>
      <c r="G158" s="39"/>
      <c r="H158" s="39"/>
      <c r="I158" s="39"/>
      <c r="J158" s="39" t="s">
        <v>29</v>
      </c>
      <c r="K158" s="39">
        <v>11</v>
      </c>
      <c r="L158" s="39" t="s">
        <v>30</v>
      </c>
      <c r="M158" s="40" t="s">
        <v>118</v>
      </c>
      <c r="N158" s="41">
        <v>11666356723</v>
      </c>
      <c r="O158" s="41">
        <v>2501236984</v>
      </c>
      <c r="P158" s="41">
        <v>603836838</v>
      </c>
      <c r="Q158" s="41">
        <v>1928162172</v>
      </c>
      <c r="R158" s="41">
        <v>160262118</v>
      </c>
      <c r="S158" s="41">
        <v>160262118</v>
      </c>
      <c r="T158" s="41">
        <v>160262118</v>
      </c>
      <c r="U158" s="57">
        <f t="shared" si="22"/>
        <v>0.16527543412063384</v>
      </c>
      <c r="V158" s="57">
        <f t="shared" si="23"/>
        <v>1.3737117919945504E-2</v>
      </c>
    </row>
    <row r="159" spans="1:22" s="24" customFormat="1" ht="15.75" customHeight="1" x14ac:dyDescent="0.2">
      <c r="A159" s="39" t="s">
        <v>12</v>
      </c>
      <c r="B159" s="39" t="s">
        <v>66</v>
      </c>
      <c r="C159" s="39" t="s">
        <v>66</v>
      </c>
      <c r="D159" s="39"/>
      <c r="E159" s="39"/>
      <c r="F159" s="39"/>
      <c r="G159" s="39"/>
      <c r="H159" s="39"/>
      <c r="I159" s="39"/>
      <c r="J159" s="39" t="s">
        <v>29</v>
      </c>
      <c r="K159" s="39">
        <v>11</v>
      </c>
      <c r="L159" s="39" t="s">
        <v>30</v>
      </c>
      <c r="M159" s="40" t="s">
        <v>119</v>
      </c>
      <c r="N159" s="41">
        <v>8561282901</v>
      </c>
      <c r="O159" s="41">
        <v>0</v>
      </c>
      <c r="P159" s="41">
        <v>0</v>
      </c>
      <c r="Q159" s="41">
        <v>0</v>
      </c>
      <c r="R159" s="41">
        <v>0</v>
      </c>
      <c r="S159" s="41">
        <v>0</v>
      </c>
      <c r="T159" s="41">
        <v>0</v>
      </c>
      <c r="U159" s="57">
        <f t="shared" si="22"/>
        <v>0</v>
      </c>
      <c r="V159" s="57">
        <f t="shared" si="23"/>
        <v>0</v>
      </c>
    </row>
    <row r="160" spans="1:22" s="24" customFormat="1" ht="15.75" customHeight="1" x14ac:dyDescent="0.2">
      <c r="A160" s="39" t="s">
        <v>12</v>
      </c>
      <c r="B160" s="39" t="s">
        <v>66</v>
      </c>
      <c r="C160" s="39" t="s">
        <v>66</v>
      </c>
      <c r="D160" s="39" t="s">
        <v>33</v>
      </c>
      <c r="E160" s="39"/>
      <c r="F160" s="39"/>
      <c r="G160" s="39"/>
      <c r="H160" s="39"/>
      <c r="I160" s="39"/>
      <c r="J160" s="39" t="s">
        <v>29</v>
      </c>
      <c r="K160" s="39">
        <v>11</v>
      </c>
      <c r="L160" s="39" t="s">
        <v>30</v>
      </c>
      <c r="M160" s="40" t="s">
        <v>120</v>
      </c>
      <c r="N160" s="41">
        <v>8561282901</v>
      </c>
      <c r="O160" s="41">
        <v>0</v>
      </c>
      <c r="P160" s="41">
        <v>0</v>
      </c>
      <c r="Q160" s="41">
        <v>0</v>
      </c>
      <c r="R160" s="41">
        <v>0</v>
      </c>
      <c r="S160" s="41">
        <v>0</v>
      </c>
      <c r="T160" s="41">
        <v>0</v>
      </c>
      <c r="U160" s="57">
        <f t="shared" ref="U160:U223" si="24">+IFERROR(Q160/N160,0)</f>
        <v>0</v>
      </c>
      <c r="V160" s="57">
        <f t="shared" ref="V160:V223" si="25">+IFERROR(R160/N160,0)</f>
        <v>0</v>
      </c>
    </row>
    <row r="161" spans="1:22" s="24" customFormat="1" ht="15.75" customHeight="1" x14ac:dyDescent="0.2">
      <c r="A161" s="39" t="s">
        <v>12</v>
      </c>
      <c r="B161" s="39" t="s">
        <v>66</v>
      </c>
      <c r="C161" s="39" t="s">
        <v>66</v>
      </c>
      <c r="D161" s="39" t="s">
        <v>33</v>
      </c>
      <c r="E161" s="39" t="s">
        <v>124</v>
      </c>
      <c r="F161" s="39"/>
      <c r="G161" s="39"/>
      <c r="H161" s="39"/>
      <c r="I161" s="39"/>
      <c r="J161" s="39" t="s">
        <v>29</v>
      </c>
      <c r="K161" s="39">
        <v>11</v>
      </c>
      <c r="L161" s="39" t="s">
        <v>30</v>
      </c>
      <c r="M161" s="40" t="s">
        <v>125</v>
      </c>
      <c r="N161" s="41">
        <v>8561282901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57">
        <f t="shared" si="24"/>
        <v>0</v>
      </c>
      <c r="V161" s="57">
        <f t="shared" si="25"/>
        <v>0</v>
      </c>
    </row>
    <row r="162" spans="1:22" s="24" customFormat="1" ht="15.75" customHeight="1" x14ac:dyDescent="0.2">
      <c r="A162" s="39" t="s">
        <v>12</v>
      </c>
      <c r="B162" s="39" t="s">
        <v>66</v>
      </c>
      <c r="C162" s="39" t="s">
        <v>145</v>
      </c>
      <c r="D162" s="39"/>
      <c r="E162" s="39"/>
      <c r="F162" s="39"/>
      <c r="G162" s="39"/>
      <c r="H162" s="39"/>
      <c r="I162" s="39"/>
      <c r="J162" s="39" t="s">
        <v>29</v>
      </c>
      <c r="K162" s="39">
        <v>11</v>
      </c>
      <c r="L162" s="39" t="s">
        <v>30</v>
      </c>
      <c r="M162" s="40" t="s">
        <v>146</v>
      </c>
      <c r="N162" s="41">
        <v>3105073822</v>
      </c>
      <c r="O162" s="41">
        <v>2501236984</v>
      </c>
      <c r="P162" s="41">
        <v>603836838</v>
      </c>
      <c r="Q162" s="41">
        <v>1928162172</v>
      </c>
      <c r="R162" s="41">
        <v>160262118</v>
      </c>
      <c r="S162" s="41">
        <v>160262118</v>
      </c>
      <c r="T162" s="41">
        <v>160262118</v>
      </c>
      <c r="U162" s="57">
        <f t="shared" si="24"/>
        <v>0.6209714430422324</v>
      </c>
      <c r="V162" s="57">
        <f t="shared" si="25"/>
        <v>5.1612981586625868E-2</v>
      </c>
    </row>
    <row r="163" spans="1:22" s="24" customFormat="1" ht="15.75" customHeight="1" x14ac:dyDescent="0.2">
      <c r="A163" s="39" t="s">
        <v>12</v>
      </c>
      <c r="B163" s="39" t="s">
        <v>66</v>
      </c>
      <c r="C163" s="39" t="s">
        <v>145</v>
      </c>
      <c r="D163" s="39" t="s">
        <v>33</v>
      </c>
      <c r="E163" s="39"/>
      <c r="F163" s="39"/>
      <c r="G163" s="39"/>
      <c r="H163" s="39"/>
      <c r="I163" s="39"/>
      <c r="J163" s="39" t="s">
        <v>29</v>
      </c>
      <c r="K163" s="39">
        <v>11</v>
      </c>
      <c r="L163" s="39" t="s">
        <v>30</v>
      </c>
      <c r="M163" s="40" t="s">
        <v>147</v>
      </c>
      <c r="N163" s="41">
        <v>3105073822</v>
      </c>
      <c r="O163" s="41">
        <v>2501236984</v>
      </c>
      <c r="P163" s="41">
        <v>603836838</v>
      </c>
      <c r="Q163" s="41">
        <v>1928162172</v>
      </c>
      <c r="R163" s="41">
        <v>160262118</v>
      </c>
      <c r="S163" s="41">
        <v>160262118</v>
      </c>
      <c r="T163" s="41">
        <v>160262118</v>
      </c>
      <c r="U163" s="57">
        <f t="shared" si="24"/>
        <v>0.6209714430422324</v>
      </c>
      <c r="V163" s="57">
        <f t="shared" si="25"/>
        <v>5.1612981586625868E-2</v>
      </c>
    </row>
    <row r="164" spans="1:22" s="24" customFormat="1" ht="15.75" customHeight="1" x14ac:dyDescent="0.2">
      <c r="A164" s="39" t="s">
        <v>12</v>
      </c>
      <c r="B164" s="39" t="s">
        <v>66</v>
      </c>
      <c r="C164" s="39" t="s">
        <v>145</v>
      </c>
      <c r="D164" s="39" t="s">
        <v>33</v>
      </c>
      <c r="E164" s="39" t="s">
        <v>37</v>
      </c>
      <c r="F164" s="39"/>
      <c r="G164" s="39"/>
      <c r="H164" s="39"/>
      <c r="I164" s="39"/>
      <c r="J164" s="39" t="s">
        <v>29</v>
      </c>
      <c r="K164" s="39">
        <v>11</v>
      </c>
      <c r="L164" s="39" t="s">
        <v>30</v>
      </c>
      <c r="M164" s="40" t="s">
        <v>148</v>
      </c>
      <c r="N164" s="41">
        <v>3105073822</v>
      </c>
      <c r="O164" s="41">
        <v>2501236984</v>
      </c>
      <c r="P164" s="41">
        <v>603836838</v>
      </c>
      <c r="Q164" s="41">
        <v>1928162172</v>
      </c>
      <c r="R164" s="41">
        <v>160262118</v>
      </c>
      <c r="S164" s="41">
        <v>160262118</v>
      </c>
      <c r="T164" s="41">
        <v>160262118</v>
      </c>
      <c r="U164" s="57">
        <f t="shared" si="24"/>
        <v>0.6209714430422324</v>
      </c>
      <c r="V164" s="57">
        <f t="shared" si="25"/>
        <v>5.1612981586625868E-2</v>
      </c>
    </row>
    <row r="165" spans="1:22" s="24" customFormat="1" ht="15.75" customHeight="1" x14ac:dyDescent="0.2">
      <c r="A165" s="39" t="s">
        <v>12</v>
      </c>
      <c r="B165" s="39" t="s">
        <v>134</v>
      </c>
      <c r="C165" s="39"/>
      <c r="D165" s="39"/>
      <c r="E165" s="39"/>
      <c r="F165" s="39"/>
      <c r="G165" s="39"/>
      <c r="H165" s="39"/>
      <c r="I165" s="39"/>
      <c r="J165" s="39" t="s">
        <v>29</v>
      </c>
      <c r="K165" s="39">
        <v>11</v>
      </c>
      <c r="L165" s="39" t="s">
        <v>30</v>
      </c>
      <c r="M165" s="40" t="s">
        <v>135</v>
      </c>
      <c r="N165" s="41">
        <v>2604077200</v>
      </c>
      <c r="O165" s="41">
        <v>2108752844</v>
      </c>
      <c r="P165" s="41">
        <v>495324356</v>
      </c>
      <c r="Q165" s="41">
        <v>1944456655</v>
      </c>
      <c r="R165" s="41">
        <v>1579163529</v>
      </c>
      <c r="S165" s="41">
        <v>1579163529</v>
      </c>
      <c r="T165" s="41">
        <v>1579163529</v>
      </c>
      <c r="U165" s="57">
        <f t="shared" si="24"/>
        <v>0.74669700844506448</v>
      </c>
      <c r="V165" s="57">
        <f t="shared" si="25"/>
        <v>0.60641962880363143</v>
      </c>
    </row>
    <row r="166" spans="1:22" s="24" customFormat="1" ht="15.75" customHeight="1" x14ac:dyDescent="0.2">
      <c r="A166" s="39" t="s">
        <v>12</v>
      </c>
      <c r="B166" s="39" t="s">
        <v>134</v>
      </c>
      <c r="C166" s="39" t="s">
        <v>33</v>
      </c>
      <c r="D166" s="39"/>
      <c r="E166" s="39"/>
      <c r="F166" s="39"/>
      <c r="G166" s="39"/>
      <c r="H166" s="39"/>
      <c r="I166" s="39"/>
      <c r="J166" s="39" t="s">
        <v>29</v>
      </c>
      <c r="K166" s="39">
        <v>11</v>
      </c>
      <c r="L166" s="39" t="s">
        <v>30</v>
      </c>
      <c r="M166" s="40" t="s">
        <v>136</v>
      </c>
      <c r="N166" s="41">
        <v>1831854649</v>
      </c>
      <c r="O166" s="41">
        <v>1679723536</v>
      </c>
      <c r="P166" s="41">
        <v>152131113</v>
      </c>
      <c r="Q166" s="41">
        <v>1595139762</v>
      </c>
      <c r="R166" s="41">
        <v>1500961661</v>
      </c>
      <c r="S166" s="41">
        <v>1500961661</v>
      </c>
      <c r="T166" s="41">
        <v>1500961661</v>
      </c>
      <c r="U166" s="57">
        <f t="shared" si="24"/>
        <v>0.87077856470259718</v>
      </c>
      <c r="V166" s="57">
        <f t="shared" si="25"/>
        <v>0.8193672253523866</v>
      </c>
    </row>
    <row r="167" spans="1:22" s="24" customFormat="1" ht="15.75" customHeight="1" x14ac:dyDescent="0.2">
      <c r="A167" s="39" t="s">
        <v>12</v>
      </c>
      <c r="B167" s="39" t="s">
        <v>134</v>
      </c>
      <c r="C167" s="39" t="s">
        <v>33</v>
      </c>
      <c r="D167" s="39" t="s">
        <v>52</v>
      </c>
      <c r="E167" s="39"/>
      <c r="F167" s="39"/>
      <c r="G167" s="39"/>
      <c r="H167" s="39"/>
      <c r="I167" s="39"/>
      <c r="J167" s="39" t="s">
        <v>29</v>
      </c>
      <c r="K167" s="39">
        <v>11</v>
      </c>
      <c r="L167" s="39" t="s">
        <v>30</v>
      </c>
      <c r="M167" s="40" t="s">
        <v>137</v>
      </c>
      <c r="N167" s="41">
        <v>1831854649</v>
      </c>
      <c r="O167" s="41">
        <v>1679723536</v>
      </c>
      <c r="P167" s="41">
        <v>152131113</v>
      </c>
      <c r="Q167" s="41">
        <v>1595139762</v>
      </c>
      <c r="R167" s="41">
        <v>1500961661</v>
      </c>
      <c r="S167" s="41">
        <v>1500961661</v>
      </c>
      <c r="T167" s="41">
        <v>1500961661</v>
      </c>
      <c r="U167" s="57">
        <f t="shared" si="24"/>
        <v>0.87077856470259718</v>
      </c>
      <c r="V167" s="57">
        <f t="shared" si="25"/>
        <v>0.8193672253523866</v>
      </c>
    </row>
    <row r="168" spans="1:22" s="24" customFormat="1" ht="15.75" customHeight="1" x14ac:dyDescent="0.2">
      <c r="A168" s="39" t="s">
        <v>12</v>
      </c>
      <c r="B168" s="39" t="s">
        <v>134</v>
      </c>
      <c r="C168" s="39" t="s">
        <v>33</v>
      </c>
      <c r="D168" s="39" t="s">
        <v>52</v>
      </c>
      <c r="E168" s="39" t="s">
        <v>37</v>
      </c>
      <c r="F168" s="39"/>
      <c r="G168" s="39"/>
      <c r="H168" s="39"/>
      <c r="I168" s="39"/>
      <c r="J168" s="39" t="s">
        <v>29</v>
      </c>
      <c r="K168" s="39">
        <v>11</v>
      </c>
      <c r="L168" s="39" t="s">
        <v>30</v>
      </c>
      <c r="M168" s="40" t="s">
        <v>138</v>
      </c>
      <c r="N168" s="41">
        <v>380931649</v>
      </c>
      <c r="O168" s="41">
        <v>253800536</v>
      </c>
      <c r="P168" s="41">
        <v>127131113</v>
      </c>
      <c r="Q168" s="41">
        <v>169216762</v>
      </c>
      <c r="R168" s="41">
        <v>75038661</v>
      </c>
      <c r="S168" s="41">
        <v>75038661</v>
      </c>
      <c r="T168" s="41">
        <v>75038661</v>
      </c>
      <c r="U168" s="57">
        <f t="shared" si="24"/>
        <v>0.44421817521389512</v>
      </c>
      <c r="V168" s="57">
        <f t="shared" si="25"/>
        <v>0.19698720543957743</v>
      </c>
    </row>
    <row r="169" spans="1:22" s="24" customFormat="1" ht="15.75" customHeight="1" x14ac:dyDescent="0.2">
      <c r="A169" s="39" t="s">
        <v>12</v>
      </c>
      <c r="B169" s="39" t="s">
        <v>134</v>
      </c>
      <c r="C169" s="39" t="s">
        <v>33</v>
      </c>
      <c r="D169" s="39" t="s">
        <v>52</v>
      </c>
      <c r="E169" s="39" t="s">
        <v>40</v>
      </c>
      <c r="F169" s="39"/>
      <c r="G169" s="39"/>
      <c r="H169" s="39"/>
      <c r="I169" s="39"/>
      <c r="J169" s="39" t="s">
        <v>29</v>
      </c>
      <c r="K169" s="39">
        <v>11</v>
      </c>
      <c r="L169" s="39" t="s">
        <v>30</v>
      </c>
      <c r="M169" s="40" t="s">
        <v>149</v>
      </c>
      <c r="N169" s="41">
        <v>1442103000</v>
      </c>
      <c r="O169" s="41">
        <v>1417103000</v>
      </c>
      <c r="P169" s="41">
        <v>25000000</v>
      </c>
      <c r="Q169" s="41">
        <v>1417103000</v>
      </c>
      <c r="R169" s="41">
        <v>1417103000</v>
      </c>
      <c r="S169" s="41">
        <v>1417103000</v>
      </c>
      <c r="T169" s="41">
        <v>1417103000</v>
      </c>
      <c r="U169" s="57">
        <f t="shared" si="24"/>
        <v>0.98266420637083485</v>
      </c>
      <c r="V169" s="57">
        <f t="shared" si="25"/>
        <v>0.98266420637083485</v>
      </c>
    </row>
    <row r="170" spans="1:22" s="24" customFormat="1" ht="15.75" customHeight="1" x14ac:dyDescent="0.2">
      <c r="A170" s="39" t="s">
        <v>12</v>
      </c>
      <c r="B170" s="39" t="s">
        <v>134</v>
      </c>
      <c r="C170" s="39" t="s">
        <v>33</v>
      </c>
      <c r="D170" s="39" t="s">
        <v>52</v>
      </c>
      <c r="E170" s="39" t="s">
        <v>42</v>
      </c>
      <c r="F170" s="39"/>
      <c r="G170" s="39"/>
      <c r="H170" s="39"/>
      <c r="I170" s="39"/>
      <c r="J170" s="39" t="s">
        <v>29</v>
      </c>
      <c r="K170" s="39">
        <v>11</v>
      </c>
      <c r="L170" s="39" t="s">
        <v>30</v>
      </c>
      <c r="M170" s="40" t="s">
        <v>139</v>
      </c>
      <c r="N170" s="41">
        <v>8820000</v>
      </c>
      <c r="O170" s="41">
        <v>8820000</v>
      </c>
      <c r="P170" s="41">
        <v>0</v>
      </c>
      <c r="Q170" s="41">
        <v>8820000</v>
      </c>
      <c r="R170" s="41">
        <v>8820000</v>
      </c>
      <c r="S170" s="41">
        <v>8820000</v>
      </c>
      <c r="T170" s="41">
        <v>8820000</v>
      </c>
      <c r="U170" s="57">
        <f t="shared" si="24"/>
        <v>1</v>
      </c>
      <c r="V170" s="57">
        <f t="shared" si="25"/>
        <v>1</v>
      </c>
    </row>
    <row r="171" spans="1:22" s="24" customFormat="1" ht="15.75" customHeight="1" x14ac:dyDescent="0.2">
      <c r="A171" s="39" t="s">
        <v>12</v>
      </c>
      <c r="B171" s="39" t="s">
        <v>134</v>
      </c>
      <c r="C171" s="39" t="s">
        <v>150</v>
      </c>
      <c r="D171" s="39"/>
      <c r="E171" s="39"/>
      <c r="F171" s="39"/>
      <c r="G171" s="39"/>
      <c r="H171" s="39"/>
      <c r="I171" s="39"/>
      <c r="J171" s="39" t="s">
        <v>29</v>
      </c>
      <c r="K171" s="39">
        <v>11</v>
      </c>
      <c r="L171" s="39" t="s">
        <v>30</v>
      </c>
      <c r="M171" s="40" t="s">
        <v>151</v>
      </c>
      <c r="N171" s="41">
        <v>772222551</v>
      </c>
      <c r="O171" s="41">
        <v>429029308</v>
      </c>
      <c r="P171" s="41">
        <v>343193243</v>
      </c>
      <c r="Q171" s="41">
        <v>349316893</v>
      </c>
      <c r="R171" s="41">
        <v>78201868</v>
      </c>
      <c r="S171" s="41">
        <v>78201868</v>
      </c>
      <c r="T171" s="41">
        <v>78201868</v>
      </c>
      <c r="U171" s="57">
        <f t="shared" si="24"/>
        <v>0.45235261848756864</v>
      </c>
      <c r="V171" s="57">
        <f t="shared" si="25"/>
        <v>0.10126856292752839</v>
      </c>
    </row>
    <row r="172" spans="1:22" s="24" customFormat="1" ht="15.75" customHeight="1" x14ac:dyDescent="0.2">
      <c r="A172" s="39" t="s">
        <v>12</v>
      </c>
      <c r="B172" s="39" t="s">
        <v>134</v>
      </c>
      <c r="C172" s="39" t="s">
        <v>150</v>
      </c>
      <c r="D172" s="39" t="s">
        <v>52</v>
      </c>
      <c r="E172" s="39"/>
      <c r="F172" s="39"/>
      <c r="G172" s="39"/>
      <c r="H172" s="39"/>
      <c r="I172" s="39"/>
      <c r="J172" s="39" t="s">
        <v>29</v>
      </c>
      <c r="K172" s="39">
        <v>11</v>
      </c>
      <c r="L172" s="39" t="s">
        <v>30</v>
      </c>
      <c r="M172" s="40" t="s">
        <v>152</v>
      </c>
      <c r="N172" s="41">
        <v>772222551</v>
      </c>
      <c r="O172" s="41">
        <v>429029308</v>
      </c>
      <c r="P172" s="41">
        <v>343193243</v>
      </c>
      <c r="Q172" s="41">
        <v>349316893</v>
      </c>
      <c r="R172" s="41">
        <v>78201868</v>
      </c>
      <c r="S172" s="41">
        <v>78201868</v>
      </c>
      <c r="T172" s="41">
        <v>78201868</v>
      </c>
      <c r="U172" s="57">
        <f t="shared" si="24"/>
        <v>0.45235261848756864</v>
      </c>
      <c r="V172" s="57">
        <f t="shared" si="25"/>
        <v>0.10126856292752839</v>
      </c>
    </row>
    <row r="173" spans="1:22" s="24" customFormat="1" ht="15.75" customHeight="1" x14ac:dyDescent="0.2">
      <c r="A173" s="39" t="s">
        <v>12</v>
      </c>
      <c r="B173" s="39" t="s">
        <v>134</v>
      </c>
      <c r="C173" s="39" t="s">
        <v>150</v>
      </c>
      <c r="D173" s="39" t="s">
        <v>52</v>
      </c>
      <c r="E173" s="39" t="s">
        <v>37</v>
      </c>
      <c r="F173" s="39"/>
      <c r="G173" s="39"/>
      <c r="H173" s="39"/>
      <c r="I173" s="39"/>
      <c r="J173" s="39" t="s">
        <v>29</v>
      </c>
      <c r="K173" s="39">
        <v>11</v>
      </c>
      <c r="L173" s="39" t="s">
        <v>30</v>
      </c>
      <c r="M173" s="40" t="s">
        <v>153</v>
      </c>
      <c r="N173" s="41">
        <v>12000000</v>
      </c>
      <c r="O173" s="41">
        <v>12000000</v>
      </c>
      <c r="P173" s="41">
        <v>0</v>
      </c>
      <c r="Q173" s="41">
        <v>11397639</v>
      </c>
      <c r="R173" s="41">
        <v>3121451</v>
      </c>
      <c r="S173" s="41">
        <v>3121451</v>
      </c>
      <c r="T173" s="41">
        <v>3121451</v>
      </c>
      <c r="U173" s="57">
        <f t="shared" si="24"/>
        <v>0.94980324999999999</v>
      </c>
      <c r="V173" s="57">
        <f t="shared" si="25"/>
        <v>0.26012091666666665</v>
      </c>
    </row>
    <row r="174" spans="1:22" s="24" customFormat="1" ht="15.75" customHeight="1" x14ac:dyDescent="0.2">
      <c r="A174" s="39" t="s">
        <v>12</v>
      </c>
      <c r="B174" s="39" t="s">
        <v>134</v>
      </c>
      <c r="C174" s="39" t="s">
        <v>150</v>
      </c>
      <c r="D174" s="39" t="s">
        <v>52</v>
      </c>
      <c r="E174" s="39" t="s">
        <v>56</v>
      </c>
      <c r="F174" s="39"/>
      <c r="G174" s="39"/>
      <c r="H174" s="39"/>
      <c r="I174" s="39"/>
      <c r="J174" s="39" t="s">
        <v>29</v>
      </c>
      <c r="K174" s="39">
        <v>11</v>
      </c>
      <c r="L174" s="39" t="s">
        <v>30</v>
      </c>
      <c r="M174" s="40" t="s">
        <v>148</v>
      </c>
      <c r="N174" s="41">
        <v>760222551</v>
      </c>
      <c r="O174" s="41">
        <v>417029308</v>
      </c>
      <c r="P174" s="41">
        <v>343193243</v>
      </c>
      <c r="Q174" s="41">
        <v>337919254</v>
      </c>
      <c r="R174" s="41">
        <v>75080417</v>
      </c>
      <c r="S174" s="41">
        <v>75080417</v>
      </c>
      <c r="T174" s="41">
        <v>75080417</v>
      </c>
      <c r="U174" s="57">
        <f t="shared" si="24"/>
        <v>0.44450043418930363</v>
      </c>
      <c r="V174" s="57">
        <f t="shared" si="25"/>
        <v>9.8761102128894884E-2</v>
      </c>
    </row>
    <row r="175" spans="1:22" s="24" customFormat="1" ht="15.75" customHeight="1" x14ac:dyDescent="0.2">
      <c r="A175" s="39" t="s">
        <v>12</v>
      </c>
      <c r="B175" s="39"/>
      <c r="C175" s="39"/>
      <c r="D175" s="39"/>
      <c r="E175" s="39"/>
      <c r="F175" s="39"/>
      <c r="G175" s="39"/>
      <c r="H175" s="39"/>
      <c r="I175" s="39"/>
      <c r="J175" s="39" t="s">
        <v>29</v>
      </c>
      <c r="K175" s="39">
        <v>11</v>
      </c>
      <c r="L175" s="39" t="s">
        <v>154</v>
      </c>
      <c r="M175" s="40" t="s">
        <v>31</v>
      </c>
      <c r="N175" s="41">
        <v>757000000</v>
      </c>
      <c r="O175" s="41">
        <v>0</v>
      </c>
      <c r="P175" s="41">
        <v>757000000</v>
      </c>
      <c r="Q175" s="41">
        <v>0</v>
      </c>
      <c r="R175" s="41">
        <v>0</v>
      </c>
      <c r="S175" s="41">
        <v>0</v>
      </c>
      <c r="T175" s="41">
        <v>0</v>
      </c>
      <c r="U175" s="57">
        <f t="shared" si="24"/>
        <v>0</v>
      </c>
      <c r="V175" s="57">
        <f t="shared" si="25"/>
        <v>0</v>
      </c>
    </row>
    <row r="176" spans="1:22" s="24" customFormat="1" ht="15.75" customHeight="1" x14ac:dyDescent="0.2">
      <c r="A176" s="39" t="s">
        <v>12</v>
      </c>
      <c r="B176" s="39" t="s">
        <v>134</v>
      </c>
      <c r="C176" s="39"/>
      <c r="D176" s="39"/>
      <c r="E176" s="39"/>
      <c r="F176" s="39"/>
      <c r="G176" s="39"/>
      <c r="H176" s="39"/>
      <c r="I176" s="39"/>
      <c r="J176" s="39" t="s">
        <v>29</v>
      </c>
      <c r="K176" s="39">
        <v>11</v>
      </c>
      <c r="L176" s="39" t="s">
        <v>154</v>
      </c>
      <c r="M176" s="40" t="s">
        <v>135</v>
      </c>
      <c r="N176" s="41">
        <v>757000000</v>
      </c>
      <c r="O176" s="41">
        <v>0</v>
      </c>
      <c r="P176" s="41">
        <v>757000000</v>
      </c>
      <c r="Q176" s="41">
        <v>0</v>
      </c>
      <c r="R176" s="41">
        <v>0</v>
      </c>
      <c r="S176" s="41">
        <v>0</v>
      </c>
      <c r="T176" s="41">
        <v>0</v>
      </c>
      <c r="U176" s="57">
        <f t="shared" si="24"/>
        <v>0</v>
      </c>
      <c r="V176" s="57">
        <f t="shared" si="25"/>
        <v>0</v>
      </c>
    </row>
    <row r="177" spans="1:22" s="24" customFormat="1" ht="15.75" customHeight="1" x14ac:dyDescent="0.2">
      <c r="A177" s="39" t="s">
        <v>12</v>
      </c>
      <c r="B177" s="39" t="s">
        <v>134</v>
      </c>
      <c r="C177" s="39" t="s">
        <v>126</v>
      </c>
      <c r="D177" s="39"/>
      <c r="E177" s="39"/>
      <c r="F177" s="39"/>
      <c r="G177" s="39"/>
      <c r="H177" s="39"/>
      <c r="I177" s="39"/>
      <c r="J177" s="39" t="s">
        <v>29</v>
      </c>
      <c r="K177" s="39">
        <v>11</v>
      </c>
      <c r="L177" s="39" t="s">
        <v>154</v>
      </c>
      <c r="M177" s="40" t="s">
        <v>155</v>
      </c>
      <c r="N177" s="41">
        <v>757000000</v>
      </c>
      <c r="O177" s="41">
        <v>0</v>
      </c>
      <c r="P177" s="41">
        <v>757000000</v>
      </c>
      <c r="Q177" s="41">
        <v>0</v>
      </c>
      <c r="R177" s="41">
        <v>0</v>
      </c>
      <c r="S177" s="41">
        <v>0</v>
      </c>
      <c r="T177" s="41">
        <v>0</v>
      </c>
      <c r="U177" s="57">
        <f t="shared" si="24"/>
        <v>0</v>
      </c>
      <c r="V177" s="57">
        <f t="shared" si="25"/>
        <v>0</v>
      </c>
    </row>
    <row r="178" spans="1:22" s="24" customFormat="1" ht="15.75" customHeight="1" x14ac:dyDescent="0.2">
      <c r="A178" s="39" t="s">
        <v>12</v>
      </c>
      <c r="B178" s="39" t="s">
        <v>134</v>
      </c>
      <c r="C178" s="39" t="s">
        <v>126</v>
      </c>
      <c r="D178" s="39" t="s">
        <v>33</v>
      </c>
      <c r="E178" s="39"/>
      <c r="F178" s="39"/>
      <c r="G178" s="39"/>
      <c r="H178" s="39"/>
      <c r="I178" s="39"/>
      <c r="J178" s="39" t="s">
        <v>29</v>
      </c>
      <c r="K178" s="39">
        <v>11</v>
      </c>
      <c r="L178" s="39" t="s">
        <v>154</v>
      </c>
      <c r="M178" s="40" t="s">
        <v>156</v>
      </c>
      <c r="N178" s="41">
        <v>757000000</v>
      </c>
      <c r="O178" s="41">
        <v>0</v>
      </c>
      <c r="P178" s="41">
        <v>757000000</v>
      </c>
      <c r="Q178" s="41">
        <v>0</v>
      </c>
      <c r="R178" s="41">
        <v>0</v>
      </c>
      <c r="S178" s="41">
        <v>0</v>
      </c>
      <c r="T178" s="41">
        <v>0</v>
      </c>
      <c r="U178" s="57">
        <f t="shared" si="24"/>
        <v>0</v>
      </c>
      <c r="V178" s="57">
        <f t="shared" si="25"/>
        <v>0</v>
      </c>
    </row>
    <row r="179" spans="1:22" s="24" customFormat="1" ht="15.75" customHeight="1" x14ac:dyDescent="0.2">
      <c r="A179" s="39" t="s">
        <v>12</v>
      </c>
      <c r="B179" s="39"/>
      <c r="C179" s="39"/>
      <c r="D179" s="39"/>
      <c r="E179" s="39"/>
      <c r="F179" s="39"/>
      <c r="G179" s="39"/>
      <c r="H179" s="39"/>
      <c r="I179" s="39"/>
      <c r="J179" s="39" t="s">
        <v>29</v>
      </c>
      <c r="K179" s="39">
        <v>16</v>
      </c>
      <c r="L179" s="39" t="s">
        <v>154</v>
      </c>
      <c r="M179" s="40" t="s">
        <v>31</v>
      </c>
      <c r="N179" s="41">
        <v>110999000000</v>
      </c>
      <c r="O179" s="41">
        <v>11997463841</v>
      </c>
      <c r="P179" s="41">
        <v>99001536159</v>
      </c>
      <c r="Q179" s="41">
        <v>9696512751</v>
      </c>
      <c r="R179" s="41">
        <v>8816347223.5</v>
      </c>
      <c r="S179" s="41">
        <v>8678272307.5</v>
      </c>
      <c r="T179" s="41">
        <v>8678272307.5</v>
      </c>
      <c r="U179" s="57">
        <f t="shared" si="24"/>
        <v>8.7356757727547099E-2</v>
      </c>
      <c r="V179" s="57">
        <f t="shared" si="25"/>
        <v>7.9427267124028145E-2</v>
      </c>
    </row>
    <row r="180" spans="1:22" s="24" customFormat="1" ht="15.75" customHeight="1" x14ac:dyDescent="0.2">
      <c r="A180" s="39" t="s">
        <v>12</v>
      </c>
      <c r="B180" s="39" t="s">
        <v>66</v>
      </c>
      <c r="C180" s="39"/>
      <c r="D180" s="39"/>
      <c r="E180" s="39"/>
      <c r="F180" s="39"/>
      <c r="G180" s="39"/>
      <c r="H180" s="39"/>
      <c r="I180" s="39"/>
      <c r="J180" s="39" t="s">
        <v>29</v>
      </c>
      <c r="K180" s="39">
        <v>16</v>
      </c>
      <c r="L180" s="39" t="s">
        <v>154</v>
      </c>
      <c r="M180" s="40" t="s">
        <v>118</v>
      </c>
      <c r="N180" s="41">
        <v>110999000000</v>
      </c>
      <c r="O180" s="41">
        <v>11997463841</v>
      </c>
      <c r="P180" s="41">
        <v>99001536159</v>
      </c>
      <c r="Q180" s="41">
        <v>9696512751</v>
      </c>
      <c r="R180" s="41">
        <v>8816347223.5</v>
      </c>
      <c r="S180" s="41">
        <v>8678272307.5</v>
      </c>
      <c r="T180" s="41">
        <v>8678272307.5</v>
      </c>
      <c r="U180" s="57">
        <f t="shared" si="24"/>
        <v>8.7356757727547099E-2</v>
      </c>
      <c r="V180" s="57">
        <f t="shared" si="25"/>
        <v>7.9427267124028145E-2</v>
      </c>
    </row>
    <row r="181" spans="1:22" s="24" customFormat="1" ht="15.75" customHeight="1" x14ac:dyDescent="0.2">
      <c r="A181" s="39" t="s">
        <v>12</v>
      </c>
      <c r="B181" s="39" t="s">
        <v>66</v>
      </c>
      <c r="C181" s="39" t="s">
        <v>66</v>
      </c>
      <c r="D181" s="39"/>
      <c r="E181" s="39"/>
      <c r="F181" s="39"/>
      <c r="G181" s="39"/>
      <c r="H181" s="39"/>
      <c r="I181" s="39"/>
      <c r="J181" s="39" t="s">
        <v>29</v>
      </c>
      <c r="K181" s="39">
        <v>16</v>
      </c>
      <c r="L181" s="39" t="s">
        <v>154</v>
      </c>
      <c r="M181" s="40" t="s">
        <v>119</v>
      </c>
      <c r="N181" s="41">
        <v>110999000000</v>
      </c>
      <c r="O181" s="41">
        <v>11997463841</v>
      </c>
      <c r="P181" s="41">
        <v>99001536159</v>
      </c>
      <c r="Q181" s="41">
        <v>9696512751</v>
      </c>
      <c r="R181" s="41">
        <v>8816347223.5</v>
      </c>
      <c r="S181" s="41">
        <v>8678272307.5</v>
      </c>
      <c r="T181" s="41">
        <v>8678272307.5</v>
      </c>
      <c r="U181" s="57">
        <f t="shared" si="24"/>
        <v>8.7356757727547099E-2</v>
      </c>
      <c r="V181" s="57">
        <f t="shared" si="25"/>
        <v>7.9427267124028145E-2</v>
      </c>
    </row>
    <row r="182" spans="1:22" s="24" customFormat="1" ht="15.75" customHeight="1" x14ac:dyDescent="0.2">
      <c r="A182" s="39" t="s">
        <v>12</v>
      </c>
      <c r="B182" s="39" t="s">
        <v>66</v>
      </c>
      <c r="C182" s="39" t="s">
        <v>66</v>
      </c>
      <c r="D182" s="39" t="s">
        <v>33</v>
      </c>
      <c r="E182" s="39"/>
      <c r="F182" s="39"/>
      <c r="G182" s="39"/>
      <c r="H182" s="39"/>
      <c r="I182" s="39"/>
      <c r="J182" s="39" t="s">
        <v>29</v>
      </c>
      <c r="K182" s="39">
        <v>16</v>
      </c>
      <c r="L182" s="39" t="s">
        <v>154</v>
      </c>
      <c r="M182" s="40" t="s">
        <v>120</v>
      </c>
      <c r="N182" s="41">
        <v>110999000000</v>
      </c>
      <c r="O182" s="41">
        <v>11997463841</v>
      </c>
      <c r="P182" s="41">
        <v>99001536159</v>
      </c>
      <c r="Q182" s="41">
        <v>9696512751</v>
      </c>
      <c r="R182" s="41">
        <v>8816347223.5</v>
      </c>
      <c r="S182" s="41">
        <v>8678272307.5</v>
      </c>
      <c r="T182" s="41">
        <v>8678272307.5</v>
      </c>
      <c r="U182" s="57">
        <f t="shared" si="24"/>
        <v>8.7356757727547099E-2</v>
      </c>
      <c r="V182" s="57">
        <f t="shared" si="25"/>
        <v>7.9427267124028145E-2</v>
      </c>
    </row>
    <row r="183" spans="1:22" s="24" customFormat="1" ht="15.75" customHeight="1" x14ac:dyDescent="0.2">
      <c r="A183" s="39" t="s">
        <v>12</v>
      </c>
      <c r="B183" s="39" t="s">
        <v>66</v>
      </c>
      <c r="C183" s="39" t="s">
        <v>66</v>
      </c>
      <c r="D183" s="39" t="s">
        <v>33</v>
      </c>
      <c r="E183" s="39" t="s">
        <v>46</v>
      </c>
      <c r="F183" s="39"/>
      <c r="G183" s="39"/>
      <c r="H183" s="39"/>
      <c r="I183" s="39"/>
      <c r="J183" s="39" t="s">
        <v>29</v>
      </c>
      <c r="K183" s="39">
        <v>16</v>
      </c>
      <c r="L183" s="39" t="s">
        <v>154</v>
      </c>
      <c r="M183" s="40" t="s">
        <v>157</v>
      </c>
      <c r="N183" s="41">
        <v>110446000000</v>
      </c>
      <c r="O183" s="41">
        <v>11997463841</v>
      </c>
      <c r="P183" s="41">
        <v>98448536159</v>
      </c>
      <c r="Q183" s="41">
        <v>9696512751</v>
      </c>
      <c r="R183" s="41">
        <v>8816347223.5</v>
      </c>
      <c r="S183" s="41">
        <v>8678272307.5</v>
      </c>
      <c r="T183" s="41">
        <v>8678272307.5</v>
      </c>
      <c r="U183" s="57">
        <f t="shared" si="24"/>
        <v>8.7794150544157332E-2</v>
      </c>
      <c r="V183" s="57">
        <f t="shared" si="25"/>
        <v>7.9824957205331115E-2</v>
      </c>
    </row>
    <row r="184" spans="1:22" s="24" customFormat="1" ht="15.75" customHeight="1" x14ac:dyDescent="0.2">
      <c r="A184" s="39" t="s">
        <v>12</v>
      </c>
      <c r="B184" s="39" t="s">
        <v>66</v>
      </c>
      <c r="C184" s="39" t="s">
        <v>66</v>
      </c>
      <c r="D184" s="39" t="s">
        <v>33</v>
      </c>
      <c r="E184" s="39" t="s">
        <v>158</v>
      </c>
      <c r="F184" s="39"/>
      <c r="G184" s="39"/>
      <c r="H184" s="39"/>
      <c r="I184" s="39"/>
      <c r="J184" s="39" t="s">
        <v>29</v>
      </c>
      <c r="K184" s="39">
        <v>16</v>
      </c>
      <c r="L184" s="39" t="s">
        <v>154</v>
      </c>
      <c r="M184" s="40" t="s">
        <v>159</v>
      </c>
      <c r="N184" s="41">
        <v>553000000</v>
      </c>
      <c r="O184" s="41">
        <v>0</v>
      </c>
      <c r="P184" s="41">
        <v>553000000</v>
      </c>
      <c r="Q184" s="41">
        <v>0</v>
      </c>
      <c r="R184" s="41">
        <v>0</v>
      </c>
      <c r="S184" s="41">
        <v>0</v>
      </c>
      <c r="T184" s="41">
        <v>0</v>
      </c>
      <c r="U184" s="57">
        <f t="shared" si="24"/>
        <v>0</v>
      </c>
      <c r="V184" s="57">
        <f t="shared" si="25"/>
        <v>0</v>
      </c>
    </row>
    <row r="185" spans="1:22" s="24" customFormat="1" ht="15.75" customHeight="1" x14ac:dyDescent="0.2">
      <c r="A185" s="39" t="s">
        <v>160</v>
      </c>
      <c r="B185" s="39"/>
      <c r="C185" s="39"/>
      <c r="D185" s="39"/>
      <c r="E185" s="39"/>
      <c r="F185" s="39"/>
      <c r="G185" s="39"/>
      <c r="H185" s="39"/>
      <c r="I185" s="39"/>
      <c r="J185" s="39" t="s">
        <v>29</v>
      </c>
      <c r="K185" s="39">
        <v>11</v>
      </c>
      <c r="L185" s="39" t="s">
        <v>30</v>
      </c>
      <c r="M185" s="42" t="s">
        <v>161</v>
      </c>
      <c r="N185" s="41">
        <v>52209385904</v>
      </c>
      <c r="O185" s="41">
        <v>40649240141</v>
      </c>
      <c r="P185" s="43">
        <v>11560145763</v>
      </c>
      <c r="Q185" s="41">
        <v>24443038757</v>
      </c>
      <c r="R185" s="41">
        <v>8203555726.0100002</v>
      </c>
      <c r="S185" s="41">
        <v>8057027301.9099998</v>
      </c>
      <c r="T185" s="41">
        <v>7906756230.8100004</v>
      </c>
      <c r="U185" s="57">
        <f t="shared" si="24"/>
        <v>0.46817326681345445</v>
      </c>
      <c r="V185" s="57">
        <f t="shared" si="25"/>
        <v>0.15712798731427882</v>
      </c>
    </row>
    <row r="186" spans="1:22" s="24" customFormat="1" ht="15.75" customHeight="1" x14ac:dyDescent="0.2">
      <c r="A186" s="39" t="s">
        <v>160</v>
      </c>
      <c r="B186" s="39" t="s">
        <v>162</v>
      </c>
      <c r="C186" s="39"/>
      <c r="D186" s="39"/>
      <c r="E186" s="39"/>
      <c r="F186" s="39"/>
      <c r="G186" s="39"/>
      <c r="H186" s="39"/>
      <c r="I186" s="39"/>
      <c r="J186" s="39" t="s">
        <v>29</v>
      </c>
      <c r="K186" s="39">
        <v>11</v>
      </c>
      <c r="L186" s="39" t="s">
        <v>30</v>
      </c>
      <c r="M186" s="40" t="s">
        <v>163</v>
      </c>
      <c r="N186" s="41">
        <v>46809385904</v>
      </c>
      <c r="O186" s="41">
        <v>40257840141</v>
      </c>
      <c r="P186" s="41">
        <v>6551545763</v>
      </c>
      <c r="Q186" s="41">
        <v>24051638757</v>
      </c>
      <c r="R186" s="41">
        <v>8061809059.0100002</v>
      </c>
      <c r="S186" s="41">
        <v>7915280634.9099998</v>
      </c>
      <c r="T186" s="41">
        <v>7765009563.8100004</v>
      </c>
      <c r="U186" s="57">
        <f t="shared" si="24"/>
        <v>0.51382085649076448</v>
      </c>
      <c r="V186" s="57">
        <f t="shared" si="25"/>
        <v>0.17222633673391333</v>
      </c>
    </row>
    <row r="187" spans="1:22" s="24" customFormat="1" ht="15.75" customHeight="1" x14ac:dyDescent="0.2">
      <c r="A187" s="39" t="s">
        <v>160</v>
      </c>
      <c r="B187" s="39" t="s">
        <v>162</v>
      </c>
      <c r="C187" s="39" t="s">
        <v>164</v>
      </c>
      <c r="D187" s="39"/>
      <c r="E187" s="39"/>
      <c r="F187" s="39"/>
      <c r="G187" s="39"/>
      <c r="H187" s="39"/>
      <c r="I187" s="39"/>
      <c r="J187" s="39" t="s">
        <v>29</v>
      </c>
      <c r="K187" s="39">
        <v>11</v>
      </c>
      <c r="L187" s="39" t="s">
        <v>30</v>
      </c>
      <c r="M187" s="40" t="s">
        <v>165</v>
      </c>
      <c r="N187" s="41">
        <v>46809385904</v>
      </c>
      <c r="O187" s="41">
        <v>40257840141</v>
      </c>
      <c r="P187" s="41">
        <v>6551545763</v>
      </c>
      <c r="Q187" s="41">
        <v>24051638757</v>
      </c>
      <c r="R187" s="41">
        <v>8061809059.0100002</v>
      </c>
      <c r="S187" s="41">
        <v>7915280634.9099998</v>
      </c>
      <c r="T187" s="41">
        <v>7765009563.8100004</v>
      </c>
      <c r="U187" s="57">
        <f t="shared" si="24"/>
        <v>0.51382085649076448</v>
      </c>
      <c r="V187" s="57">
        <f t="shared" si="25"/>
        <v>0.17222633673391333</v>
      </c>
    </row>
    <row r="188" spans="1:22" s="24" customFormat="1" ht="15.75" customHeight="1" x14ac:dyDescent="0.2">
      <c r="A188" s="39" t="s">
        <v>160</v>
      </c>
      <c r="B188" s="39" t="s">
        <v>162</v>
      </c>
      <c r="C188" s="39" t="s">
        <v>164</v>
      </c>
      <c r="D188" s="39" t="s">
        <v>166</v>
      </c>
      <c r="E188" s="39"/>
      <c r="F188" s="39"/>
      <c r="G188" s="39"/>
      <c r="H188" s="39"/>
      <c r="I188" s="39"/>
      <c r="J188" s="39" t="s">
        <v>29</v>
      </c>
      <c r="K188" s="39">
        <v>11</v>
      </c>
      <c r="L188" s="39" t="s">
        <v>30</v>
      </c>
      <c r="M188" s="40" t="s">
        <v>167</v>
      </c>
      <c r="N188" s="41">
        <v>19921535244</v>
      </c>
      <c r="O188" s="41">
        <v>16251534069</v>
      </c>
      <c r="P188" s="41">
        <v>3670001175</v>
      </c>
      <c r="Q188" s="41">
        <v>12572876785</v>
      </c>
      <c r="R188" s="41">
        <v>4536191802.9899998</v>
      </c>
      <c r="S188" s="41">
        <v>4467868123.9899998</v>
      </c>
      <c r="T188" s="41">
        <v>4384801553.9899998</v>
      </c>
      <c r="U188" s="57">
        <f t="shared" si="24"/>
        <v>0.63111987259047819</v>
      </c>
      <c r="V188" s="57">
        <f t="shared" si="25"/>
        <v>0.22770292286364915</v>
      </c>
    </row>
    <row r="189" spans="1:22" s="24" customFormat="1" ht="15.75" customHeight="1" x14ac:dyDescent="0.2">
      <c r="A189" s="39" t="s">
        <v>160</v>
      </c>
      <c r="B189" s="39" t="s">
        <v>162</v>
      </c>
      <c r="C189" s="39" t="s">
        <v>164</v>
      </c>
      <c r="D189" s="39" t="s">
        <v>166</v>
      </c>
      <c r="E189" s="39" t="s">
        <v>168</v>
      </c>
      <c r="F189" s="39"/>
      <c r="G189" s="39"/>
      <c r="H189" s="39"/>
      <c r="I189" s="39"/>
      <c r="J189" s="39" t="s">
        <v>29</v>
      </c>
      <c r="K189" s="39">
        <v>11</v>
      </c>
      <c r="L189" s="39" t="s">
        <v>30</v>
      </c>
      <c r="M189" s="40" t="s">
        <v>169</v>
      </c>
      <c r="N189" s="41">
        <v>19921535244</v>
      </c>
      <c r="O189" s="41">
        <v>16251534069</v>
      </c>
      <c r="P189" s="41">
        <v>3670001175</v>
      </c>
      <c r="Q189" s="41">
        <v>12572876785</v>
      </c>
      <c r="R189" s="41">
        <v>4536191802.9899998</v>
      </c>
      <c r="S189" s="41">
        <v>4467868123.9899998</v>
      </c>
      <c r="T189" s="41">
        <v>4384801553.9899998</v>
      </c>
      <c r="U189" s="57">
        <f t="shared" si="24"/>
        <v>0.63111987259047819</v>
      </c>
      <c r="V189" s="57">
        <f t="shared" si="25"/>
        <v>0.22770292286364915</v>
      </c>
    </row>
    <row r="190" spans="1:22" s="24" customFormat="1" ht="15.75" customHeight="1" x14ac:dyDescent="0.2">
      <c r="A190" s="39" t="s">
        <v>160</v>
      </c>
      <c r="B190" s="39" t="s">
        <v>162</v>
      </c>
      <c r="C190" s="39" t="s">
        <v>164</v>
      </c>
      <c r="D190" s="39" t="s">
        <v>166</v>
      </c>
      <c r="E190" s="39" t="s">
        <v>168</v>
      </c>
      <c r="F190" s="39" t="s">
        <v>170</v>
      </c>
      <c r="G190" s="39"/>
      <c r="H190" s="39"/>
      <c r="I190" s="39"/>
      <c r="J190" s="39" t="s">
        <v>29</v>
      </c>
      <c r="K190" s="39">
        <v>11</v>
      </c>
      <c r="L190" s="39" t="s">
        <v>30</v>
      </c>
      <c r="M190" s="40" t="s">
        <v>171</v>
      </c>
      <c r="N190" s="41">
        <v>5445773616</v>
      </c>
      <c r="O190" s="41">
        <v>4275829509</v>
      </c>
      <c r="P190" s="41">
        <v>1169944107</v>
      </c>
      <c r="Q190" s="41">
        <v>3331033973</v>
      </c>
      <c r="R190" s="41">
        <v>1180529645</v>
      </c>
      <c r="S190" s="41">
        <v>1156114204</v>
      </c>
      <c r="T190" s="41">
        <v>1125614286</v>
      </c>
      <c r="U190" s="57">
        <f t="shared" si="24"/>
        <v>0.61167323651009442</v>
      </c>
      <c r="V190" s="57">
        <f t="shared" si="25"/>
        <v>0.21677905257235358</v>
      </c>
    </row>
    <row r="191" spans="1:22" s="24" customFormat="1" ht="15.75" customHeight="1" x14ac:dyDescent="0.2">
      <c r="A191" s="39" t="s">
        <v>160</v>
      </c>
      <c r="B191" s="39" t="s">
        <v>162</v>
      </c>
      <c r="C191" s="39" t="s">
        <v>164</v>
      </c>
      <c r="D191" s="39" t="s">
        <v>166</v>
      </c>
      <c r="E191" s="39" t="s">
        <v>168</v>
      </c>
      <c r="F191" s="39" t="s">
        <v>170</v>
      </c>
      <c r="G191" s="39" t="s">
        <v>52</v>
      </c>
      <c r="H191" s="39"/>
      <c r="I191" s="39"/>
      <c r="J191" s="39" t="s">
        <v>29</v>
      </c>
      <c r="K191" s="39">
        <v>11</v>
      </c>
      <c r="L191" s="39" t="s">
        <v>30</v>
      </c>
      <c r="M191" s="40" t="s">
        <v>172</v>
      </c>
      <c r="N191" s="41">
        <v>5445773616</v>
      </c>
      <c r="O191" s="41">
        <v>4275829509</v>
      </c>
      <c r="P191" s="41">
        <v>1169944107</v>
      </c>
      <c r="Q191" s="41">
        <v>3331033973</v>
      </c>
      <c r="R191" s="41">
        <v>1180529645</v>
      </c>
      <c r="S191" s="41">
        <v>1156114204</v>
      </c>
      <c r="T191" s="41">
        <v>1125614286</v>
      </c>
      <c r="U191" s="57">
        <f t="shared" si="24"/>
        <v>0.61167323651009442</v>
      </c>
      <c r="V191" s="57">
        <f t="shared" si="25"/>
        <v>0.21677905257235358</v>
      </c>
    </row>
    <row r="192" spans="1:22" s="24" customFormat="1" ht="15.75" customHeight="1" x14ac:dyDescent="0.2">
      <c r="A192" s="39" t="s">
        <v>160</v>
      </c>
      <c r="B192" s="39" t="s">
        <v>162</v>
      </c>
      <c r="C192" s="39" t="s">
        <v>164</v>
      </c>
      <c r="D192" s="39" t="s">
        <v>166</v>
      </c>
      <c r="E192" s="39" t="s">
        <v>168</v>
      </c>
      <c r="F192" s="39" t="s">
        <v>173</v>
      </c>
      <c r="G192" s="39"/>
      <c r="H192" s="39"/>
      <c r="I192" s="39"/>
      <c r="J192" s="39" t="s">
        <v>29</v>
      </c>
      <c r="K192" s="39">
        <v>11</v>
      </c>
      <c r="L192" s="39" t="s">
        <v>30</v>
      </c>
      <c r="M192" s="40" t="s">
        <v>174</v>
      </c>
      <c r="N192" s="41">
        <v>8474897778</v>
      </c>
      <c r="O192" s="41">
        <v>6955149598</v>
      </c>
      <c r="P192" s="41">
        <v>1519748180</v>
      </c>
      <c r="Q192" s="41">
        <v>5170989062</v>
      </c>
      <c r="R192" s="41">
        <v>2085298598.99</v>
      </c>
      <c r="S192" s="41">
        <v>2049649442.99</v>
      </c>
      <c r="T192" s="41">
        <v>2013935408.99</v>
      </c>
      <c r="U192" s="57">
        <f t="shared" si="24"/>
        <v>0.61015356142977661</v>
      </c>
      <c r="V192" s="57">
        <f t="shared" si="25"/>
        <v>0.24605589986031806</v>
      </c>
    </row>
    <row r="193" spans="1:22" s="24" customFormat="1" ht="15.75" customHeight="1" x14ac:dyDescent="0.2">
      <c r="A193" s="39" t="s">
        <v>160</v>
      </c>
      <c r="B193" s="39" t="s">
        <v>162</v>
      </c>
      <c r="C193" s="39" t="s">
        <v>164</v>
      </c>
      <c r="D193" s="39" t="s">
        <v>166</v>
      </c>
      <c r="E193" s="39" t="s">
        <v>168</v>
      </c>
      <c r="F193" s="39" t="s">
        <v>173</v>
      </c>
      <c r="G193" s="39" t="s">
        <v>52</v>
      </c>
      <c r="H193" s="39"/>
      <c r="I193" s="39"/>
      <c r="J193" s="39" t="s">
        <v>29</v>
      </c>
      <c r="K193" s="39">
        <v>11</v>
      </c>
      <c r="L193" s="39" t="s">
        <v>30</v>
      </c>
      <c r="M193" s="40" t="s">
        <v>175</v>
      </c>
      <c r="N193" s="41">
        <v>8474897778</v>
      </c>
      <c r="O193" s="41">
        <v>6955149598</v>
      </c>
      <c r="P193" s="41">
        <v>1519748180</v>
      </c>
      <c r="Q193" s="41">
        <v>5170989062</v>
      </c>
      <c r="R193" s="41">
        <v>2085298598.99</v>
      </c>
      <c r="S193" s="41">
        <v>2049649442.99</v>
      </c>
      <c r="T193" s="41">
        <v>2013935408.99</v>
      </c>
      <c r="U193" s="57">
        <f t="shared" si="24"/>
        <v>0.61015356142977661</v>
      </c>
      <c r="V193" s="57">
        <f t="shared" si="25"/>
        <v>0.24605589986031806</v>
      </c>
    </row>
    <row r="194" spans="1:22" s="24" customFormat="1" ht="15.75" customHeight="1" x14ac:dyDescent="0.2">
      <c r="A194" s="39" t="s">
        <v>160</v>
      </c>
      <c r="B194" s="39" t="s">
        <v>162</v>
      </c>
      <c r="C194" s="39" t="s">
        <v>164</v>
      </c>
      <c r="D194" s="39" t="s">
        <v>166</v>
      </c>
      <c r="E194" s="39" t="s">
        <v>168</v>
      </c>
      <c r="F194" s="39" t="s">
        <v>176</v>
      </c>
      <c r="G194" s="39"/>
      <c r="H194" s="39"/>
      <c r="I194" s="39"/>
      <c r="J194" s="39" t="s">
        <v>29</v>
      </c>
      <c r="K194" s="39">
        <v>11</v>
      </c>
      <c r="L194" s="39" t="s">
        <v>30</v>
      </c>
      <c r="M194" s="40" t="s">
        <v>177</v>
      </c>
      <c r="N194" s="41">
        <v>4618413990</v>
      </c>
      <c r="O194" s="41">
        <v>3842663628</v>
      </c>
      <c r="P194" s="41">
        <v>775750362</v>
      </c>
      <c r="Q194" s="41">
        <v>3268326910</v>
      </c>
      <c r="R194" s="41">
        <v>934303663</v>
      </c>
      <c r="S194" s="41">
        <v>926044581</v>
      </c>
      <c r="T194" s="41">
        <v>914515021</v>
      </c>
      <c r="U194" s="57">
        <f t="shared" si="24"/>
        <v>0.70767300572809844</v>
      </c>
      <c r="V194" s="57">
        <f t="shared" si="25"/>
        <v>0.20229967798967283</v>
      </c>
    </row>
    <row r="195" spans="1:22" s="24" customFormat="1" ht="15.75" customHeight="1" x14ac:dyDescent="0.2">
      <c r="A195" s="39" t="s">
        <v>160</v>
      </c>
      <c r="B195" s="39" t="s">
        <v>162</v>
      </c>
      <c r="C195" s="39" t="s">
        <v>164</v>
      </c>
      <c r="D195" s="39" t="s">
        <v>166</v>
      </c>
      <c r="E195" s="39" t="s">
        <v>168</v>
      </c>
      <c r="F195" s="39" t="s">
        <v>176</v>
      </c>
      <c r="G195" s="39" t="s">
        <v>52</v>
      </c>
      <c r="H195" s="39"/>
      <c r="I195" s="39"/>
      <c r="J195" s="39" t="s">
        <v>29</v>
      </c>
      <c r="K195" s="39">
        <v>11</v>
      </c>
      <c r="L195" s="39" t="s">
        <v>30</v>
      </c>
      <c r="M195" s="40" t="s">
        <v>178</v>
      </c>
      <c r="N195" s="41">
        <v>4618413990</v>
      </c>
      <c r="O195" s="41">
        <v>3842663628</v>
      </c>
      <c r="P195" s="41">
        <v>775750362</v>
      </c>
      <c r="Q195" s="41">
        <v>3268326910</v>
      </c>
      <c r="R195" s="41">
        <v>934303663</v>
      </c>
      <c r="S195" s="41">
        <v>926044581</v>
      </c>
      <c r="T195" s="41">
        <v>914515021</v>
      </c>
      <c r="U195" s="57">
        <f t="shared" si="24"/>
        <v>0.70767300572809844</v>
      </c>
      <c r="V195" s="57">
        <f t="shared" si="25"/>
        <v>0.20229967798967283</v>
      </c>
    </row>
    <row r="196" spans="1:22" s="24" customFormat="1" ht="15.75" customHeight="1" x14ac:dyDescent="0.2">
      <c r="A196" s="39" t="s">
        <v>160</v>
      </c>
      <c r="B196" s="39" t="s">
        <v>162</v>
      </c>
      <c r="C196" s="39" t="s">
        <v>164</v>
      </c>
      <c r="D196" s="39" t="s">
        <v>166</v>
      </c>
      <c r="E196" s="39" t="s">
        <v>168</v>
      </c>
      <c r="F196" s="39" t="s">
        <v>179</v>
      </c>
      <c r="G196" s="39"/>
      <c r="H196" s="39"/>
      <c r="I196" s="39"/>
      <c r="J196" s="39" t="s">
        <v>29</v>
      </c>
      <c r="K196" s="39">
        <v>11</v>
      </c>
      <c r="L196" s="39" t="s">
        <v>30</v>
      </c>
      <c r="M196" s="40" t="s">
        <v>180</v>
      </c>
      <c r="N196" s="41">
        <v>1382449860</v>
      </c>
      <c r="O196" s="41">
        <v>1177891334</v>
      </c>
      <c r="P196" s="41">
        <v>204558526</v>
      </c>
      <c r="Q196" s="41">
        <v>802526840</v>
      </c>
      <c r="R196" s="41">
        <v>336059896</v>
      </c>
      <c r="S196" s="41">
        <v>336059896</v>
      </c>
      <c r="T196" s="41">
        <v>330736838</v>
      </c>
      <c r="U196" s="57">
        <f t="shared" si="24"/>
        <v>0.58051063059892816</v>
      </c>
      <c r="V196" s="57">
        <f t="shared" si="25"/>
        <v>0.24309011539847095</v>
      </c>
    </row>
    <row r="197" spans="1:22" s="24" customFormat="1" ht="15.75" customHeight="1" x14ac:dyDescent="0.2">
      <c r="A197" s="39" t="s">
        <v>160</v>
      </c>
      <c r="B197" s="39" t="s">
        <v>162</v>
      </c>
      <c r="C197" s="39" t="s">
        <v>164</v>
      </c>
      <c r="D197" s="39" t="s">
        <v>166</v>
      </c>
      <c r="E197" s="39" t="s">
        <v>168</v>
      </c>
      <c r="F197" s="39" t="s">
        <v>179</v>
      </c>
      <c r="G197" s="39" t="s">
        <v>52</v>
      </c>
      <c r="H197" s="39"/>
      <c r="I197" s="39"/>
      <c r="J197" s="39" t="s">
        <v>29</v>
      </c>
      <c r="K197" s="39">
        <v>11</v>
      </c>
      <c r="L197" s="39" t="s">
        <v>30</v>
      </c>
      <c r="M197" s="40" t="s">
        <v>181</v>
      </c>
      <c r="N197" s="41">
        <v>1382449860</v>
      </c>
      <c r="O197" s="41">
        <v>1177891334</v>
      </c>
      <c r="P197" s="41">
        <v>204558526</v>
      </c>
      <c r="Q197" s="41">
        <v>802526840</v>
      </c>
      <c r="R197" s="41">
        <v>336059896</v>
      </c>
      <c r="S197" s="41">
        <v>336059896</v>
      </c>
      <c r="T197" s="41">
        <v>330736838</v>
      </c>
      <c r="U197" s="57">
        <f t="shared" si="24"/>
        <v>0.58051063059892816</v>
      </c>
      <c r="V197" s="57">
        <f t="shared" si="25"/>
        <v>0.24309011539847095</v>
      </c>
    </row>
    <row r="198" spans="1:22" s="24" customFormat="1" ht="15.75" customHeight="1" x14ac:dyDescent="0.2">
      <c r="A198" s="39" t="s">
        <v>160</v>
      </c>
      <c r="B198" s="39" t="s">
        <v>162</v>
      </c>
      <c r="C198" s="39" t="s">
        <v>164</v>
      </c>
      <c r="D198" s="39" t="s">
        <v>182</v>
      </c>
      <c r="E198" s="39"/>
      <c r="F198" s="39"/>
      <c r="G198" s="39"/>
      <c r="H198" s="39"/>
      <c r="I198" s="39"/>
      <c r="J198" s="39" t="s">
        <v>29</v>
      </c>
      <c r="K198" s="39">
        <v>11</v>
      </c>
      <c r="L198" s="39" t="s">
        <v>30</v>
      </c>
      <c r="M198" s="40" t="s">
        <v>183</v>
      </c>
      <c r="N198" s="41">
        <v>26887850660</v>
      </c>
      <c r="O198" s="41">
        <v>24006306072</v>
      </c>
      <c r="P198" s="41">
        <v>2881544588</v>
      </c>
      <c r="Q198" s="41">
        <v>11478761972</v>
      </c>
      <c r="R198" s="41">
        <v>3525617256.02</v>
      </c>
      <c r="S198" s="41">
        <v>3447412510.9200001</v>
      </c>
      <c r="T198" s="41">
        <v>3380208009.8200002</v>
      </c>
      <c r="U198" s="57">
        <f t="shared" si="24"/>
        <v>0.42691259026800915</v>
      </c>
      <c r="V198" s="57">
        <f t="shared" si="25"/>
        <v>0.13112306002446386</v>
      </c>
    </row>
    <row r="199" spans="1:22" s="24" customFormat="1" ht="15.75" customHeight="1" x14ac:dyDescent="0.2">
      <c r="A199" s="39" t="s">
        <v>160</v>
      </c>
      <c r="B199" s="39" t="s">
        <v>162</v>
      </c>
      <c r="C199" s="39" t="s">
        <v>164</v>
      </c>
      <c r="D199" s="39" t="s">
        <v>182</v>
      </c>
      <c r="E199" s="39" t="s">
        <v>168</v>
      </c>
      <c r="F199" s="39"/>
      <c r="G199" s="39"/>
      <c r="H199" s="39"/>
      <c r="I199" s="39"/>
      <c r="J199" s="39" t="s">
        <v>29</v>
      </c>
      <c r="K199" s="39">
        <v>11</v>
      </c>
      <c r="L199" s="39" t="s">
        <v>30</v>
      </c>
      <c r="M199" s="40" t="s">
        <v>183</v>
      </c>
      <c r="N199" s="41">
        <v>26887850660</v>
      </c>
      <c r="O199" s="41">
        <v>24006306072</v>
      </c>
      <c r="P199" s="41">
        <v>2881544588</v>
      </c>
      <c r="Q199" s="41">
        <v>11478761972</v>
      </c>
      <c r="R199" s="41">
        <v>3525617256.02</v>
      </c>
      <c r="S199" s="41">
        <v>3447412510.9200001</v>
      </c>
      <c r="T199" s="41">
        <v>3380208009.8200002</v>
      </c>
      <c r="U199" s="57">
        <f t="shared" si="24"/>
        <v>0.42691259026800915</v>
      </c>
      <c r="V199" s="57">
        <f t="shared" si="25"/>
        <v>0.13112306002446386</v>
      </c>
    </row>
    <row r="200" spans="1:22" s="24" customFormat="1" ht="15.75" customHeight="1" x14ac:dyDescent="0.2">
      <c r="A200" s="39" t="s">
        <v>160</v>
      </c>
      <c r="B200" s="39" t="s">
        <v>162</v>
      </c>
      <c r="C200" s="39" t="s">
        <v>164</v>
      </c>
      <c r="D200" s="39" t="s">
        <v>182</v>
      </c>
      <c r="E200" s="39" t="s">
        <v>168</v>
      </c>
      <c r="F200" s="39" t="s">
        <v>173</v>
      </c>
      <c r="G200" s="39"/>
      <c r="H200" s="39"/>
      <c r="I200" s="39"/>
      <c r="J200" s="39" t="s">
        <v>29</v>
      </c>
      <c r="K200" s="39">
        <v>11</v>
      </c>
      <c r="L200" s="39" t="s">
        <v>30</v>
      </c>
      <c r="M200" s="40" t="s">
        <v>174</v>
      </c>
      <c r="N200" s="41">
        <v>11236806740</v>
      </c>
      <c r="O200" s="41">
        <v>11226677672</v>
      </c>
      <c r="P200" s="41">
        <v>10129068</v>
      </c>
      <c r="Q200" s="41">
        <v>2741529580</v>
      </c>
      <c r="R200" s="41">
        <v>971456258</v>
      </c>
      <c r="S200" s="41">
        <v>966806667</v>
      </c>
      <c r="T200" s="41">
        <v>952068295</v>
      </c>
      <c r="U200" s="57">
        <f t="shared" si="24"/>
        <v>0.24397763914910936</v>
      </c>
      <c r="V200" s="57">
        <f t="shared" si="25"/>
        <v>8.6453053832622917E-2</v>
      </c>
    </row>
    <row r="201" spans="1:22" s="24" customFormat="1" ht="15.75" customHeight="1" x14ac:dyDescent="0.2">
      <c r="A201" s="39" t="s">
        <v>160</v>
      </c>
      <c r="B201" s="39" t="s">
        <v>162</v>
      </c>
      <c r="C201" s="39" t="s">
        <v>164</v>
      </c>
      <c r="D201" s="39" t="s">
        <v>182</v>
      </c>
      <c r="E201" s="39" t="s">
        <v>168</v>
      </c>
      <c r="F201" s="39" t="s">
        <v>173</v>
      </c>
      <c r="G201" s="39" t="s">
        <v>52</v>
      </c>
      <c r="H201" s="39"/>
      <c r="I201" s="39"/>
      <c r="J201" s="39" t="s">
        <v>29</v>
      </c>
      <c r="K201" s="39">
        <v>11</v>
      </c>
      <c r="L201" s="39" t="s">
        <v>30</v>
      </c>
      <c r="M201" s="40" t="s">
        <v>184</v>
      </c>
      <c r="N201" s="41">
        <v>11236806740</v>
      </c>
      <c r="O201" s="41">
        <v>11226677672</v>
      </c>
      <c r="P201" s="41">
        <v>10129068</v>
      </c>
      <c r="Q201" s="41">
        <v>2741529580</v>
      </c>
      <c r="R201" s="41">
        <v>971456258</v>
      </c>
      <c r="S201" s="41">
        <v>966806667</v>
      </c>
      <c r="T201" s="41">
        <v>952068295</v>
      </c>
      <c r="U201" s="57">
        <f t="shared" si="24"/>
        <v>0.24397763914910936</v>
      </c>
      <c r="V201" s="57">
        <f t="shared" si="25"/>
        <v>8.6453053832622917E-2</v>
      </c>
    </row>
    <row r="202" spans="1:22" s="24" customFormat="1" ht="15.75" customHeight="1" x14ac:dyDescent="0.2">
      <c r="A202" s="39" t="s">
        <v>160</v>
      </c>
      <c r="B202" s="39" t="s">
        <v>162</v>
      </c>
      <c r="C202" s="39" t="s">
        <v>164</v>
      </c>
      <c r="D202" s="39" t="s">
        <v>182</v>
      </c>
      <c r="E202" s="39" t="s">
        <v>168</v>
      </c>
      <c r="F202" s="39" t="s">
        <v>176</v>
      </c>
      <c r="G202" s="39"/>
      <c r="H202" s="39"/>
      <c r="I202" s="39"/>
      <c r="J202" s="39" t="s">
        <v>29</v>
      </c>
      <c r="K202" s="39">
        <v>11</v>
      </c>
      <c r="L202" s="39" t="s">
        <v>30</v>
      </c>
      <c r="M202" s="40" t="s">
        <v>177</v>
      </c>
      <c r="N202" s="41">
        <v>4580585430</v>
      </c>
      <c r="O202" s="41">
        <v>3878807698</v>
      </c>
      <c r="P202" s="41">
        <v>701777732</v>
      </c>
      <c r="Q202" s="41">
        <v>2411402057</v>
      </c>
      <c r="R202" s="41">
        <v>578845574</v>
      </c>
      <c r="S202" s="41">
        <v>561637836</v>
      </c>
      <c r="T202" s="41">
        <v>545188551</v>
      </c>
      <c r="U202" s="57">
        <f t="shared" si="24"/>
        <v>0.5264397081662987</v>
      </c>
      <c r="V202" s="57">
        <f t="shared" si="25"/>
        <v>0.12636934357973539</v>
      </c>
    </row>
    <row r="203" spans="1:22" s="24" customFormat="1" ht="15.75" customHeight="1" x14ac:dyDescent="0.2">
      <c r="A203" s="39" t="s">
        <v>160</v>
      </c>
      <c r="B203" s="39" t="s">
        <v>162</v>
      </c>
      <c r="C203" s="39" t="s">
        <v>164</v>
      </c>
      <c r="D203" s="39" t="s">
        <v>182</v>
      </c>
      <c r="E203" s="39" t="s">
        <v>168</v>
      </c>
      <c r="F203" s="39" t="s">
        <v>176</v>
      </c>
      <c r="G203" s="39" t="s">
        <v>52</v>
      </c>
      <c r="H203" s="39"/>
      <c r="I203" s="39"/>
      <c r="J203" s="39" t="s">
        <v>29</v>
      </c>
      <c r="K203" s="39">
        <v>11</v>
      </c>
      <c r="L203" s="39" t="s">
        <v>30</v>
      </c>
      <c r="M203" s="40" t="s">
        <v>185</v>
      </c>
      <c r="N203" s="41">
        <v>4580585430</v>
      </c>
      <c r="O203" s="41">
        <v>3878807698</v>
      </c>
      <c r="P203" s="41">
        <v>701777732</v>
      </c>
      <c r="Q203" s="41">
        <v>2411402057</v>
      </c>
      <c r="R203" s="41">
        <v>578845574</v>
      </c>
      <c r="S203" s="41">
        <v>561637836</v>
      </c>
      <c r="T203" s="41">
        <v>545188551</v>
      </c>
      <c r="U203" s="57">
        <f t="shared" si="24"/>
        <v>0.5264397081662987</v>
      </c>
      <c r="V203" s="57">
        <f t="shared" si="25"/>
        <v>0.12636934357973539</v>
      </c>
    </row>
    <row r="204" spans="1:22" s="24" customFormat="1" ht="15.75" customHeight="1" x14ac:dyDescent="0.2">
      <c r="A204" s="39" t="s">
        <v>160</v>
      </c>
      <c r="B204" s="39" t="s">
        <v>162</v>
      </c>
      <c r="C204" s="39" t="s">
        <v>164</v>
      </c>
      <c r="D204" s="39" t="s">
        <v>182</v>
      </c>
      <c r="E204" s="39" t="s">
        <v>168</v>
      </c>
      <c r="F204" s="39" t="s">
        <v>186</v>
      </c>
      <c r="G204" s="39"/>
      <c r="H204" s="39"/>
      <c r="I204" s="39"/>
      <c r="J204" s="39" t="s">
        <v>29</v>
      </c>
      <c r="K204" s="39">
        <v>11</v>
      </c>
      <c r="L204" s="39" t="s">
        <v>30</v>
      </c>
      <c r="M204" s="40" t="s">
        <v>187</v>
      </c>
      <c r="N204" s="41">
        <v>3022805499</v>
      </c>
      <c r="O204" s="41">
        <v>2199788035</v>
      </c>
      <c r="P204" s="41">
        <v>823017464</v>
      </c>
      <c r="Q204" s="41">
        <v>1321794396</v>
      </c>
      <c r="R204" s="41">
        <v>218660841</v>
      </c>
      <c r="S204" s="41">
        <v>191485495</v>
      </c>
      <c r="T204" s="41">
        <v>185804004</v>
      </c>
      <c r="U204" s="57">
        <f t="shared" si="24"/>
        <v>0.43727404771404382</v>
      </c>
      <c r="V204" s="57">
        <f t="shared" si="25"/>
        <v>7.2337052804865229E-2</v>
      </c>
    </row>
    <row r="205" spans="1:22" s="24" customFormat="1" ht="15.75" customHeight="1" x14ac:dyDescent="0.2">
      <c r="A205" s="39" t="s">
        <v>160</v>
      </c>
      <c r="B205" s="39" t="s">
        <v>162</v>
      </c>
      <c r="C205" s="39" t="s">
        <v>164</v>
      </c>
      <c r="D205" s="39" t="s">
        <v>182</v>
      </c>
      <c r="E205" s="39" t="s">
        <v>168</v>
      </c>
      <c r="F205" s="39" t="s">
        <v>186</v>
      </c>
      <c r="G205" s="39" t="s">
        <v>52</v>
      </c>
      <c r="H205" s="39"/>
      <c r="I205" s="39"/>
      <c r="J205" s="39" t="s">
        <v>29</v>
      </c>
      <c r="K205" s="39">
        <v>11</v>
      </c>
      <c r="L205" s="39" t="s">
        <v>30</v>
      </c>
      <c r="M205" s="40" t="s">
        <v>188</v>
      </c>
      <c r="N205" s="41">
        <v>3022805499</v>
      </c>
      <c r="O205" s="41">
        <v>2199788035</v>
      </c>
      <c r="P205" s="41">
        <v>823017464</v>
      </c>
      <c r="Q205" s="41">
        <v>1321794396</v>
      </c>
      <c r="R205" s="41">
        <v>218660841</v>
      </c>
      <c r="S205" s="41">
        <v>191485495</v>
      </c>
      <c r="T205" s="41">
        <v>185804004</v>
      </c>
      <c r="U205" s="57">
        <f t="shared" si="24"/>
        <v>0.43727404771404382</v>
      </c>
      <c r="V205" s="57">
        <f t="shared" si="25"/>
        <v>7.2337052804865229E-2</v>
      </c>
    </row>
    <row r="206" spans="1:22" s="24" customFormat="1" ht="15.75" customHeight="1" x14ac:dyDescent="0.2">
      <c r="A206" s="39" t="s">
        <v>160</v>
      </c>
      <c r="B206" s="39" t="s">
        <v>162</v>
      </c>
      <c r="C206" s="39" t="s">
        <v>164</v>
      </c>
      <c r="D206" s="39" t="s">
        <v>182</v>
      </c>
      <c r="E206" s="39" t="s">
        <v>168</v>
      </c>
      <c r="F206" s="39" t="s">
        <v>189</v>
      </c>
      <c r="G206" s="39"/>
      <c r="H206" s="39"/>
      <c r="I206" s="39"/>
      <c r="J206" s="39" t="s">
        <v>29</v>
      </c>
      <c r="K206" s="39">
        <v>11</v>
      </c>
      <c r="L206" s="39" t="s">
        <v>30</v>
      </c>
      <c r="M206" s="40" t="s">
        <v>190</v>
      </c>
      <c r="N206" s="41">
        <v>3500000000</v>
      </c>
      <c r="O206" s="41">
        <v>2189500000</v>
      </c>
      <c r="P206" s="41">
        <v>1310500000</v>
      </c>
      <c r="Q206" s="41">
        <v>1528192060</v>
      </c>
      <c r="R206" s="41">
        <v>480348724.26999998</v>
      </c>
      <c r="S206" s="41">
        <v>480348724.26999998</v>
      </c>
      <c r="T206" s="41">
        <v>480348724.26999998</v>
      </c>
      <c r="U206" s="57">
        <f t="shared" si="24"/>
        <v>0.43662630285714288</v>
      </c>
      <c r="V206" s="57">
        <f t="shared" si="25"/>
        <v>0.13724249264857141</v>
      </c>
    </row>
    <row r="207" spans="1:22" s="24" customFormat="1" ht="15.75" customHeight="1" x14ac:dyDescent="0.2">
      <c r="A207" s="39" t="s">
        <v>160</v>
      </c>
      <c r="B207" s="39" t="s">
        <v>162</v>
      </c>
      <c r="C207" s="39" t="s">
        <v>164</v>
      </c>
      <c r="D207" s="39" t="s">
        <v>182</v>
      </c>
      <c r="E207" s="39" t="s">
        <v>168</v>
      </c>
      <c r="F207" s="39" t="s">
        <v>189</v>
      </c>
      <c r="G207" s="39" t="s">
        <v>52</v>
      </c>
      <c r="H207" s="39"/>
      <c r="I207" s="39"/>
      <c r="J207" s="39" t="s">
        <v>29</v>
      </c>
      <c r="K207" s="39">
        <v>11</v>
      </c>
      <c r="L207" s="39" t="s">
        <v>30</v>
      </c>
      <c r="M207" s="40" t="s">
        <v>191</v>
      </c>
      <c r="N207" s="41">
        <v>3500000000</v>
      </c>
      <c r="O207" s="41">
        <v>2189500000</v>
      </c>
      <c r="P207" s="41">
        <v>1310500000</v>
      </c>
      <c r="Q207" s="41">
        <v>1528192060</v>
      </c>
      <c r="R207" s="41">
        <v>480348724.26999998</v>
      </c>
      <c r="S207" s="41">
        <v>480348724.26999998</v>
      </c>
      <c r="T207" s="41">
        <v>480348724.26999998</v>
      </c>
      <c r="U207" s="57">
        <f t="shared" si="24"/>
        <v>0.43662630285714288</v>
      </c>
      <c r="V207" s="57">
        <f t="shared" si="25"/>
        <v>0.13724249264857141</v>
      </c>
    </row>
    <row r="208" spans="1:22" s="24" customFormat="1" ht="15.75" customHeight="1" x14ac:dyDescent="0.2">
      <c r="A208" s="39" t="s">
        <v>160</v>
      </c>
      <c r="B208" s="39" t="s">
        <v>162</v>
      </c>
      <c r="C208" s="39" t="s">
        <v>164</v>
      </c>
      <c r="D208" s="39" t="s">
        <v>182</v>
      </c>
      <c r="E208" s="39" t="s">
        <v>168</v>
      </c>
      <c r="F208" s="39" t="s">
        <v>192</v>
      </c>
      <c r="G208" s="39"/>
      <c r="H208" s="39"/>
      <c r="I208" s="39"/>
      <c r="J208" s="39" t="s">
        <v>29</v>
      </c>
      <c r="K208" s="39">
        <v>11</v>
      </c>
      <c r="L208" s="39" t="s">
        <v>30</v>
      </c>
      <c r="M208" s="40" t="s">
        <v>193</v>
      </c>
      <c r="N208" s="41">
        <v>4547652991</v>
      </c>
      <c r="O208" s="41">
        <v>4511532667</v>
      </c>
      <c r="P208" s="41">
        <v>36120324</v>
      </c>
      <c r="Q208" s="41">
        <v>3475843879</v>
      </c>
      <c r="R208" s="41">
        <v>1276305858.75</v>
      </c>
      <c r="S208" s="41">
        <v>1247133788.6500001</v>
      </c>
      <c r="T208" s="41">
        <v>1216798435.55</v>
      </c>
      <c r="U208" s="57">
        <f t="shared" si="24"/>
        <v>0.76431598582364224</v>
      </c>
      <c r="V208" s="57">
        <f t="shared" si="25"/>
        <v>0.28065154955223365</v>
      </c>
    </row>
    <row r="209" spans="1:22" s="24" customFormat="1" ht="15.75" customHeight="1" x14ac:dyDescent="0.2">
      <c r="A209" s="39" t="s">
        <v>160</v>
      </c>
      <c r="B209" s="39" t="s">
        <v>162</v>
      </c>
      <c r="C209" s="39" t="s">
        <v>164</v>
      </c>
      <c r="D209" s="39" t="s">
        <v>182</v>
      </c>
      <c r="E209" s="39" t="s">
        <v>168</v>
      </c>
      <c r="F209" s="39" t="s">
        <v>192</v>
      </c>
      <c r="G209" s="39" t="s">
        <v>52</v>
      </c>
      <c r="H209" s="39"/>
      <c r="I209" s="39"/>
      <c r="J209" s="39" t="s">
        <v>29</v>
      </c>
      <c r="K209" s="39">
        <v>11</v>
      </c>
      <c r="L209" s="39" t="s">
        <v>30</v>
      </c>
      <c r="M209" s="40" t="s">
        <v>194</v>
      </c>
      <c r="N209" s="41">
        <v>4547652991</v>
      </c>
      <c r="O209" s="41">
        <v>4511532667</v>
      </c>
      <c r="P209" s="41">
        <v>36120324</v>
      </c>
      <c r="Q209" s="41">
        <v>3475843879</v>
      </c>
      <c r="R209" s="41">
        <v>1276305858.75</v>
      </c>
      <c r="S209" s="41">
        <v>1247133788.6500001</v>
      </c>
      <c r="T209" s="41">
        <v>1216798435.55</v>
      </c>
      <c r="U209" s="57">
        <f t="shared" si="24"/>
        <v>0.76431598582364224</v>
      </c>
      <c r="V209" s="57">
        <f t="shared" si="25"/>
        <v>0.28065154955223365</v>
      </c>
    </row>
    <row r="210" spans="1:22" s="24" customFormat="1" ht="15.75" customHeight="1" x14ac:dyDescent="0.2">
      <c r="A210" s="39" t="s">
        <v>160</v>
      </c>
      <c r="B210" s="39" t="s">
        <v>196</v>
      </c>
      <c r="C210" s="39"/>
      <c r="D210" s="39"/>
      <c r="E210" s="39"/>
      <c r="F210" s="39"/>
      <c r="G210" s="39"/>
      <c r="H210" s="39"/>
      <c r="I210" s="39"/>
      <c r="J210" s="39" t="s">
        <v>29</v>
      </c>
      <c r="K210" s="39">
        <v>11</v>
      </c>
      <c r="L210" s="39" t="s">
        <v>30</v>
      </c>
      <c r="M210" s="40" t="s">
        <v>197</v>
      </c>
      <c r="N210" s="41">
        <v>5400000000</v>
      </c>
      <c r="O210" s="41">
        <v>391400000</v>
      </c>
      <c r="P210" s="41">
        <v>5008600000</v>
      </c>
      <c r="Q210" s="41">
        <v>391400000</v>
      </c>
      <c r="R210" s="41">
        <v>141746667</v>
      </c>
      <c r="S210" s="41">
        <v>141746667</v>
      </c>
      <c r="T210" s="41">
        <v>141746667</v>
      </c>
      <c r="U210" s="57">
        <f t="shared" si="24"/>
        <v>7.248148148148148E-2</v>
      </c>
      <c r="V210" s="57">
        <f t="shared" si="25"/>
        <v>2.6249382777777778E-2</v>
      </c>
    </row>
    <row r="211" spans="1:22" s="24" customFormat="1" ht="15.75" customHeight="1" x14ac:dyDescent="0.2">
      <c r="A211" s="39" t="s">
        <v>160</v>
      </c>
      <c r="B211" s="39" t="s">
        <v>196</v>
      </c>
      <c r="C211" s="39" t="s">
        <v>164</v>
      </c>
      <c r="D211" s="39"/>
      <c r="E211" s="39"/>
      <c r="F211" s="39"/>
      <c r="G211" s="39"/>
      <c r="H211" s="39"/>
      <c r="I211" s="39"/>
      <c r="J211" s="39" t="s">
        <v>29</v>
      </c>
      <c r="K211" s="39">
        <v>11</v>
      </c>
      <c r="L211" s="39" t="s">
        <v>30</v>
      </c>
      <c r="M211" s="40" t="s">
        <v>165</v>
      </c>
      <c r="N211" s="41">
        <v>5400000000</v>
      </c>
      <c r="O211" s="41">
        <v>391400000</v>
      </c>
      <c r="P211" s="41">
        <v>5008600000</v>
      </c>
      <c r="Q211" s="41">
        <v>391400000</v>
      </c>
      <c r="R211" s="41">
        <v>141746667</v>
      </c>
      <c r="S211" s="41">
        <v>141746667</v>
      </c>
      <c r="T211" s="41">
        <v>141746667</v>
      </c>
      <c r="U211" s="57">
        <f t="shared" si="24"/>
        <v>7.248148148148148E-2</v>
      </c>
      <c r="V211" s="57">
        <f t="shared" si="25"/>
        <v>2.6249382777777778E-2</v>
      </c>
    </row>
    <row r="212" spans="1:22" s="24" customFormat="1" ht="15.75" customHeight="1" x14ac:dyDescent="0.2">
      <c r="A212" s="39" t="s">
        <v>160</v>
      </c>
      <c r="B212" s="39" t="s">
        <v>196</v>
      </c>
      <c r="C212" s="39" t="s">
        <v>164</v>
      </c>
      <c r="D212" s="39" t="s">
        <v>198</v>
      </c>
      <c r="E212" s="39"/>
      <c r="F212" s="39"/>
      <c r="G212" s="39"/>
      <c r="H212" s="39"/>
      <c r="I212" s="39"/>
      <c r="J212" s="39" t="s">
        <v>29</v>
      </c>
      <c r="K212" s="39">
        <v>11</v>
      </c>
      <c r="L212" s="39" t="s">
        <v>30</v>
      </c>
      <c r="M212" s="40" t="s">
        <v>199</v>
      </c>
      <c r="N212" s="41">
        <v>5000000000</v>
      </c>
      <c r="O212" s="41">
        <v>0</v>
      </c>
      <c r="P212" s="41">
        <v>5000000000</v>
      </c>
      <c r="Q212" s="41">
        <v>0</v>
      </c>
      <c r="R212" s="41">
        <v>0</v>
      </c>
      <c r="S212" s="41">
        <v>0</v>
      </c>
      <c r="T212" s="41">
        <v>0</v>
      </c>
      <c r="U212" s="57">
        <f t="shared" si="24"/>
        <v>0</v>
      </c>
      <c r="V212" s="57">
        <f t="shared" si="25"/>
        <v>0</v>
      </c>
    </row>
    <row r="213" spans="1:22" s="24" customFormat="1" ht="15.75" customHeight="1" x14ac:dyDescent="0.2">
      <c r="A213" s="39" t="s">
        <v>160</v>
      </c>
      <c r="B213" s="39" t="s">
        <v>196</v>
      </c>
      <c r="C213" s="39" t="s">
        <v>164</v>
      </c>
      <c r="D213" s="39" t="s">
        <v>198</v>
      </c>
      <c r="E213" s="39" t="s">
        <v>168</v>
      </c>
      <c r="F213" s="39"/>
      <c r="G213" s="39"/>
      <c r="H213" s="39"/>
      <c r="I213" s="39"/>
      <c r="J213" s="39" t="s">
        <v>29</v>
      </c>
      <c r="K213" s="39">
        <v>11</v>
      </c>
      <c r="L213" s="39" t="s">
        <v>30</v>
      </c>
      <c r="M213" s="40" t="s">
        <v>199</v>
      </c>
      <c r="N213" s="41">
        <v>5000000000</v>
      </c>
      <c r="O213" s="41">
        <v>0</v>
      </c>
      <c r="P213" s="41">
        <v>5000000000</v>
      </c>
      <c r="Q213" s="41">
        <v>0</v>
      </c>
      <c r="R213" s="41">
        <v>0</v>
      </c>
      <c r="S213" s="41">
        <v>0</v>
      </c>
      <c r="T213" s="41">
        <v>0</v>
      </c>
      <c r="U213" s="57">
        <f t="shared" si="24"/>
        <v>0</v>
      </c>
      <c r="V213" s="57">
        <f t="shared" si="25"/>
        <v>0</v>
      </c>
    </row>
    <row r="214" spans="1:22" s="24" customFormat="1" ht="15.75" customHeight="1" x14ac:dyDescent="0.2">
      <c r="A214" s="39" t="s">
        <v>160</v>
      </c>
      <c r="B214" s="39" t="s">
        <v>196</v>
      </c>
      <c r="C214" s="39" t="s">
        <v>164</v>
      </c>
      <c r="D214" s="39" t="s">
        <v>198</v>
      </c>
      <c r="E214" s="39" t="s">
        <v>168</v>
      </c>
      <c r="F214" s="39" t="s">
        <v>200</v>
      </c>
      <c r="G214" s="39"/>
      <c r="H214" s="39"/>
      <c r="I214" s="39"/>
      <c r="J214" s="39" t="s">
        <v>29</v>
      </c>
      <c r="K214" s="39">
        <v>11</v>
      </c>
      <c r="L214" s="39" t="s">
        <v>30</v>
      </c>
      <c r="M214" s="40" t="s">
        <v>201</v>
      </c>
      <c r="N214" s="41">
        <v>300000000</v>
      </c>
      <c r="O214" s="41">
        <v>0</v>
      </c>
      <c r="P214" s="41">
        <v>300000000</v>
      </c>
      <c r="Q214" s="41">
        <v>0</v>
      </c>
      <c r="R214" s="41">
        <v>0</v>
      </c>
      <c r="S214" s="41">
        <v>0</v>
      </c>
      <c r="T214" s="41">
        <v>0</v>
      </c>
      <c r="U214" s="57">
        <f t="shared" si="24"/>
        <v>0</v>
      </c>
      <c r="V214" s="57">
        <f t="shared" si="25"/>
        <v>0</v>
      </c>
    </row>
    <row r="215" spans="1:22" s="24" customFormat="1" ht="15.75" customHeight="1" x14ac:dyDescent="0.2">
      <c r="A215" s="39" t="s">
        <v>160</v>
      </c>
      <c r="B215" s="39" t="s">
        <v>196</v>
      </c>
      <c r="C215" s="39" t="s">
        <v>164</v>
      </c>
      <c r="D215" s="39" t="s">
        <v>198</v>
      </c>
      <c r="E215" s="39" t="s">
        <v>168</v>
      </c>
      <c r="F215" s="39" t="s">
        <v>200</v>
      </c>
      <c r="G215" s="39" t="s">
        <v>52</v>
      </c>
      <c r="H215" s="39"/>
      <c r="I215" s="39"/>
      <c r="J215" s="39" t="s">
        <v>29</v>
      </c>
      <c r="K215" s="39">
        <v>11</v>
      </c>
      <c r="L215" s="39" t="s">
        <v>30</v>
      </c>
      <c r="M215" s="40" t="s">
        <v>202</v>
      </c>
      <c r="N215" s="41">
        <v>300000000</v>
      </c>
      <c r="O215" s="41">
        <v>0</v>
      </c>
      <c r="P215" s="41">
        <v>300000000</v>
      </c>
      <c r="Q215" s="41">
        <v>0</v>
      </c>
      <c r="R215" s="41">
        <v>0</v>
      </c>
      <c r="S215" s="41">
        <v>0</v>
      </c>
      <c r="T215" s="41">
        <v>0</v>
      </c>
      <c r="U215" s="57">
        <f t="shared" si="24"/>
        <v>0</v>
      </c>
      <c r="V215" s="57">
        <f t="shared" si="25"/>
        <v>0</v>
      </c>
    </row>
    <row r="216" spans="1:22" s="24" customFormat="1" ht="15.75" customHeight="1" x14ac:dyDescent="0.2">
      <c r="A216" s="39" t="s">
        <v>160</v>
      </c>
      <c r="B216" s="39" t="s">
        <v>196</v>
      </c>
      <c r="C216" s="39" t="s">
        <v>164</v>
      </c>
      <c r="D216" s="39" t="s">
        <v>198</v>
      </c>
      <c r="E216" s="39" t="s">
        <v>168</v>
      </c>
      <c r="F216" s="39" t="s">
        <v>203</v>
      </c>
      <c r="G216" s="39"/>
      <c r="H216" s="39"/>
      <c r="I216" s="39"/>
      <c r="J216" s="39" t="s">
        <v>29</v>
      </c>
      <c r="K216" s="39">
        <v>11</v>
      </c>
      <c r="L216" s="39" t="s">
        <v>30</v>
      </c>
      <c r="M216" s="40" t="s">
        <v>204</v>
      </c>
      <c r="N216" s="41">
        <v>4700000000</v>
      </c>
      <c r="O216" s="41">
        <v>0</v>
      </c>
      <c r="P216" s="41">
        <v>4700000000</v>
      </c>
      <c r="Q216" s="41">
        <v>0</v>
      </c>
      <c r="R216" s="41">
        <v>0</v>
      </c>
      <c r="S216" s="41">
        <v>0</v>
      </c>
      <c r="T216" s="41">
        <v>0</v>
      </c>
      <c r="U216" s="57">
        <f t="shared" si="24"/>
        <v>0</v>
      </c>
      <c r="V216" s="57">
        <f t="shared" si="25"/>
        <v>0</v>
      </c>
    </row>
    <row r="217" spans="1:22" s="24" customFormat="1" ht="15.75" customHeight="1" x14ac:dyDescent="0.2">
      <c r="A217" s="39" t="s">
        <v>160</v>
      </c>
      <c r="B217" s="39" t="s">
        <v>196</v>
      </c>
      <c r="C217" s="39" t="s">
        <v>164</v>
      </c>
      <c r="D217" s="39" t="s">
        <v>198</v>
      </c>
      <c r="E217" s="39" t="s">
        <v>168</v>
      </c>
      <c r="F217" s="39" t="s">
        <v>203</v>
      </c>
      <c r="G217" s="39" t="s">
        <v>52</v>
      </c>
      <c r="H217" s="39"/>
      <c r="I217" s="39"/>
      <c r="J217" s="39" t="s">
        <v>29</v>
      </c>
      <c r="K217" s="39">
        <v>11</v>
      </c>
      <c r="L217" s="39" t="s">
        <v>30</v>
      </c>
      <c r="M217" s="40" t="s">
        <v>205</v>
      </c>
      <c r="N217" s="41">
        <v>4700000000</v>
      </c>
      <c r="O217" s="41">
        <v>0</v>
      </c>
      <c r="P217" s="41">
        <v>4700000000</v>
      </c>
      <c r="Q217" s="41">
        <v>0</v>
      </c>
      <c r="R217" s="41">
        <v>0</v>
      </c>
      <c r="S217" s="41">
        <v>0</v>
      </c>
      <c r="T217" s="41">
        <v>0</v>
      </c>
      <c r="U217" s="57">
        <f t="shared" si="24"/>
        <v>0</v>
      </c>
      <c r="V217" s="57">
        <f t="shared" si="25"/>
        <v>0</v>
      </c>
    </row>
    <row r="218" spans="1:22" s="24" customFormat="1" ht="15.75" customHeight="1" x14ac:dyDescent="0.2">
      <c r="A218" s="39" t="s">
        <v>160</v>
      </c>
      <c r="B218" s="39" t="s">
        <v>196</v>
      </c>
      <c r="C218" s="39" t="s">
        <v>164</v>
      </c>
      <c r="D218" s="39" t="s">
        <v>145</v>
      </c>
      <c r="E218" s="39"/>
      <c r="F218" s="39"/>
      <c r="G218" s="39"/>
      <c r="H218" s="39"/>
      <c r="I218" s="39"/>
      <c r="J218" s="39" t="s">
        <v>29</v>
      </c>
      <c r="K218" s="39">
        <v>11</v>
      </c>
      <c r="L218" s="39" t="s">
        <v>30</v>
      </c>
      <c r="M218" s="40" t="s">
        <v>206</v>
      </c>
      <c r="N218" s="41">
        <v>400000000</v>
      </c>
      <c r="O218" s="41">
        <v>391400000</v>
      </c>
      <c r="P218" s="41">
        <v>8600000</v>
      </c>
      <c r="Q218" s="41">
        <v>391400000</v>
      </c>
      <c r="R218" s="41">
        <v>141746667</v>
      </c>
      <c r="S218" s="41">
        <v>141746667</v>
      </c>
      <c r="T218" s="41">
        <v>141746667</v>
      </c>
      <c r="U218" s="57">
        <f t="shared" si="24"/>
        <v>0.97850000000000004</v>
      </c>
      <c r="V218" s="57">
        <f t="shared" si="25"/>
        <v>0.35436666750000001</v>
      </c>
    </row>
    <row r="219" spans="1:22" s="24" customFormat="1" ht="15.75" customHeight="1" x14ac:dyDescent="0.2">
      <c r="A219" s="39" t="s">
        <v>160</v>
      </c>
      <c r="B219" s="39" t="s">
        <v>196</v>
      </c>
      <c r="C219" s="39" t="s">
        <v>164</v>
      </c>
      <c r="D219" s="39" t="s">
        <v>145</v>
      </c>
      <c r="E219" s="39" t="s">
        <v>168</v>
      </c>
      <c r="F219" s="39"/>
      <c r="G219" s="39"/>
      <c r="H219" s="39"/>
      <c r="I219" s="39"/>
      <c r="J219" s="39" t="s">
        <v>29</v>
      </c>
      <c r="K219" s="39">
        <v>11</v>
      </c>
      <c r="L219" s="39" t="s">
        <v>30</v>
      </c>
      <c r="M219" s="40" t="s">
        <v>206</v>
      </c>
      <c r="N219" s="41">
        <v>400000000</v>
      </c>
      <c r="O219" s="41">
        <v>391400000</v>
      </c>
      <c r="P219" s="41">
        <v>8600000</v>
      </c>
      <c r="Q219" s="41">
        <v>391400000</v>
      </c>
      <c r="R219" s="41">
        <v>141746667</v>
      </c>
      <c r="S219" s="41">
        <v>141746667</v>
      </c>
      <c r="T219" s="41">
        <v>141746667</v>
      </c>
      <c r="U219" s="57">
        <f t="shared" si="24"/>
        <v>0.97850000000000004</v>
      </c>
      <c r="V219" s="57">
        <f t="shared" si="25"/>
        <v>0.35436666750000001</v>
      </c>
    </row>
    <row r="220" spans="1:22" s="24" customFormat="1" ht="15.75" customHeight="1" x14ac:dyDescent="0.2">
      <c r="A220" s="39" t="s">
        <v>160</v>
      </c>
      <c r="B220" s="39" t="s">
        <v>196</v>
      </c>
      <c r="C220" s="39" t="s">
        <v>164</v>
      </c>
      <c r="D220" s="39" t="s">
        <v>145</v>
      </c>
      <c r="E220" s="39" t="s">
        <v>168</v>
      </c>
      <c r="F220" s="39" t="s">
        <v>207</v>
      </c>
      <c r="G220" s="39"/>
      <c r="H220" s="39"/>
      <c r="I220" s="39"/>
      <c r="J220" s="39" t="s">
        <v>29</v>
      </c>
      <c r="K220" s="39">
        <v>11</v>
      </c>
      <c r="L220" s="39" t="s">
        <v>30</v>
      </c>
      <c r="M220" s="40" t="s">
        <v>208</v>
      </c>
      <c r="N220" s="41">
        <v>0</v>
      </c>
      <c r="O220" s="41">
        <v>0</v>
      </c>
      <c r="P220" s="41">
        <v>0</v>
      </c>
      <c r="Q220" s="41">
        <v>0</v>
      </c>
      <c r="R220" s="41">
        <v>0</v>
      </c>
      <c r="S220" s="41">
        <v>0</v>
      </c>
      <c r="T220" s="41">
        <v>0</v>
      </c>
      <c r="U220" s="57">
        <f t="shared" si="24"/>
        <v>0</v>
      </c>
      <c r="V220" s="57">
        <f t="shared" si="25"/>
        <v>0</v>
      </c>
    </row>
    <row r="221" spans="1:22" s="24" customFormat="1" ht="15.75" customHeight="1" x14ac:dyDescent="0.2">
      <c r="A221" s="39" t="s">
        <v>160</v>
      </c>
      <c r="B221" s="39" t="s">
        <v>196</v>
      </c>
      <c r="C221" s="39" t="s">
        <v>164</v>
      </c>
      <c r="D221" s="39" t="s">
        <v>145</v>
      </c>
      <c r="E221" s="39" t="s">
        <v>168</v>
      </c>
      <c r="F221" s="39" t="s">
        <v>207</v>
      </c>
      <c r="G221" s="39" t="s">
        <v>52</v>
      </c>
      <c r="H221" s="39"/>
      <c r="I221" s="39"/>
      <c r="J221" s="39" t="s">
        <v>29</v>
      </c>
      <c r="K221" s="39">
        <v>11</v>
      </c>
      <c r="L221" s="39" t="s">
        <v>30</v>
      </c>
      <c r="M221" s="40" t="s">
        <v>209</v>
      </c>
      <c r="N221" s="41">
        <v>0</v>
      </c>
      <c r="O221" s="41">
        <v>0</v>
      </c>
      <c r="P221" s="41">
        <v>0</v>
      </c>
      <c r="Q221" s="41">
        <v>0</v>
      </c>
      <c r="R221" s="41">
        <v>0</v>
      </c>
      <c r="S221" s="41">
        <v>0</v>
      </c>
      <c r="T221" s="41">
        <v>0</v>
      </c>
      <c r="U221" s="57">
        <f t="shared" si="24"/>
        <v>0</v>
      </c>
      <c r="V221" s="57">
        <f t="shared" si="25"/>
        <v>0</v>
      </c>
    </row>
    <row r="222" spans="1:22" s="24" customFormat="1" ht="15.75" customHeight="1" x14ac:dyDescent="0.2">
      <c r="A222" s="39" t="s">
        <v>160</v>
      </c>
      <c r="B222" s="39" t="s">
        <v>196</v>
      </c>
      <c r="C222" s="39" t="s">
        <v>164</v>
      </c>
      <c r="D222" s="39" t="s">
        <v>145</v>
      </c>
      <c r="E222" s="39" t="s">
        <v>168</v>
      </c>
      <c r="F222" s="39" t="s">
        <v>210</v>
      </c>
      <c r="G222" s="39"/>
      <c r="H222" s="39"/>
      <c r="I222" s="39"/>
      <c r="J222" s="39" t="s">
        <v>29</v>
      </c>
      <c r="K222" s="39">
        <v>11</v>
      </c>
      <c r="L222" s="39" t="s">
        <v>30</v>
      </c>
      <c r="M222" s="40" t="s">
        <v>211</v>
      </c>
      <c r="N222" s="41">
        <v>28600000</v>
      </c>
      <c r="O222" s="41">
        <v>20000000</v>
      </c>
      <c r="P222" s="41">
        <v>8600000</v>
      </c>
      <c r="Q222" s="41">
        <v>20000000</v>
      </c>
      <c r="R222" s="41">
        <v>0</v>
      </c>
      <c r="S222" s="41">
        <v>0</v>
      </c>
      <c r="T222" s="41">
        <v>0</v>
      </c>
      <c r="U222" s="57">
        <f t="shared" si="24"/>
        <v>0.69930069930069927</v>
      </c>
      <c r="V222" s="57">
        <f t="shared" si="25"/>
        <v>0</v>
      </c>
    </row>
    <row r="223" spans="1:22" s="24" customFormat="1" ht="15.75" customHeight="1" x14ac:dyDescent="0.2">
      <c r="A223" s="39" t="s">
        <v>160</v>
      </c>
      <c r="B223" s="39" t="s">
        <v>196</v>
      </c>
      <c r="C223" s="39" t="s">
        <v>164</v>
      </c>
      <c r="D223" s="39" t="s">
        <v>145</v>
      </c>
      <c r="E223" s="39" t="s">
        <v>168</v>
      </c>
      <c r="F223" s="39" t="s">
        <v>210</v>
      </c>
      <c r="G223" s="39" t="s">
        <v>52</v>
      </c>
      <c r="H223" s="39"/>
      <c r="I223" s="39"/>
      <c r="J223" s="39" t="s">
        <v>29</v>
      </c>
      <c r="K223" s="39">
        <v>11</v>
      </c>
      <c r="L223" s="39" t="s">
        <v>30</v>
      </c>
      <c r="M223" s="40" t="s">
        <v>212</v>
      </c>
      <c r="N223" s="41">
        <v>28600000</v>
      </c>
      <c r="O223" s="41">
        <v>20000000</v>
      </c>
      <c r="P223" s="41">
        <v>8600000</v>
      </c>
      <c r="Q223" s="41">
        <v>20000000</v>
      </c>
      <c r="R223" s="41">
        <v>0</v>
      </c>
      <c r="S223" s="41">
        <v>0</v>
      </c>
      <c r="T223" s="41">
        <v>0</v>
      </c>
      <c r="U223" s="57">
        <f t="shared" si="24"/>
        <v>0.69930069930069927</v>
      </c>
      <c r="V223" s="57">
        <f t="shared" si="25"/>
        <v>0</v>
      </c>
    </row>
    <row r="224" spans="1:22" s="24" customFormat="1" ht="15.75" customHeight="1" x14ac:dyDescent="0.2">
      <c r="A224" s="39" t="s">
        <v>160</v>
      </c>
      <c r="B224" s="39" t="s">
        <v>196</v>
      </c>
      <c r="C224" s="39" t="s">
        <v>164</v>
      </c>
      <c r="D224" s="39" t="s">
        <v>145</v>
      </c>
      <c r="E224" s="39" t="s">
        <v>168</v>
      </c>
      <c r="F224" s="39" t="s">
        <v>213</v>
      </c>
      <c r="G224" s="39"/>
      <c r="H224" s="39"/>
      <c r="I224" s="39"/>
      <c r="J224" s="39" t="s">
        <v>29</v>
      </c>
      <c r="K224" s="39">
        <v>11</v>
      </c>
      <c r="L224" s="39" t="s">
        <v>30</v>
      </c>
      <c r="M224" s="40" t="s">
        <v>214</v>
      </c>
      <c r="N224" s="41">
        <v>244000000</v>
      </c>
      <c r="O224" s="41">
        <v>244000000</v>
      </c>
      <c r="P224" s="41">
        <v>0</v>
      </c>
      <c r="Q224" s="41">
        <v>244000000</v>
      </c>
      <c r="R224" s="41">
        <v>77746667</v>
      </c>
      <c r="S224" s="41">
        <v>77746667</v>
      </c>
      <c r="T224" s="41">
        <v>77746667</v>
      </c>
      <c r="U224" s="57">
        <f t="shared" ref="U224:U264" si="26">+IFERROR(Q224/N224,0)</f>
        <v>1</v>
      </c>
      <c r="V224" s="57">
        <f t="shared" ref="V224:V264" si="27">+IFERROR(R224/N224,0)</f>
        <v>0.31863388114754099</v>
      </c>
    </row>
    <row r="225" spans="1:22" s="24" customFormat="1" ht="15.75" customHeight="1" x14ac:dyDescent="0.2">
      <c r="A225" s="39" t="s">
        <v>160</v>
      </c>
      <c r="B225" s="39" t="s">
        <v>196</v>
      </c>
      <c r="C225" s="39" t="s">
        <v>164</v>
      </c>
      <c r="D225" s="39" t="s">
        <v>145</v>
      </c>
      <c r="E225" s="39" t="s">
        <v>168</v>
      </c>
      <c r="F225" s="39" t="s">
        <v>213</v>
      </c>
      <c r="G225" s="39" t="s">
        <v>52</v>
      </c>
      <c r="H225" s="39"/>
      <c r="I225" s="39"/>
      <c r="J225" s="39" t="s">
        <v>29</v>
      </c>
      <c r="K225" s="39">
        <v>11</v>
      </c>
      <c r="L225" s="39" t="s">
        <v>30</v>
      </c>
      <c r="M225" s="40" t="s">
        <v>215</v>
      </c>
      <c r="N225" s="41">
        <v>244000000</v>
      </c>
      <c r="O225" s="41">
        <v>244000000</v>
      </c>
      <c r="P225" s="41">
        <v>0</v>
      </c>
      <c r="Q225" s="41">
        <v>244000000</v>
      </c>
      <c r="R225" s="41">
        <v>77746667</v>
      </c>
      <c r="S225" s="41">
        <v>77746667</v>
      </c>
      <c r="T225" s="41">
        <v>77746667</v>
      </c>
      <c r="U225" s="57">
        <f t="shared" si="26"/>
        <v>1</v>
      </c>
      <c r="V225" s="57">
        <f t="shared" si="27"/>
        <v>0.31863388114754099</v>
      </c>
    </row>
    <row r="226" spans="1:22" s="24" customFormat="1" ht="15.75" customHeight="1" x14ac:dyDescent="0.2">
      <c r="A226" s="39" t="s">
        <v>160</v>
      </c>
      <c r="B226" s="39" t="s">
        <v>196</v>
      </c>
      <c r="C226" s="39" t="s">
        <v>164</v>
      </c>
      <c r="D226" s="39" t="s">
        <v>145</v>
      </c>
      <c r="E226" s="39" t="s">
        <v>168</v>
      </c>
      <c r="F226" s="39" t="s">
        <v>216</v>
      </c>
      <c r="G226" s="39"/>
      <c r="H226" s="39"/>
      <c r="I226" s="39"/>
      <c r="J226" s="39" t="s">
        <v>29</v>
      </c>
      <c r="K226" s="39">
        <v>11</v>
      </c>
      <c r="L226" s="39" t="s">
        <v>30</v>
      </c>
      <c r="M226" s="40" t="s">
        <v>217</v>
      </c>
      <c r="N226" s="41">
        <v>127400000</v>
      </c>
      <c r="O226" s="41">
        <v>127400000</v>
      </c>
      <c r="P226" s="41">
        <v>0</v>
      </c>
      <c r="Q226" s="41">
        <v>127400000</v>
      </c>
      <c r="R226" s="41">
        <v>64000000</v>
      </c>
      <c r="S226" s="41">
        <v>64000000</v>
      </c>
      <c r="T226" s="41">
        <v>64000000</v>
      </c>
      <c r="U226" s="57">
        <f t="shared" si="26"/>
        <v>1</v>
      </c>
      <c r="V226" s="57">
        <f t="shared" si="27"/>
        <v>0.50235478806907374</v>
      </c>
    </row>
    <row r="227" spans="1:22" s="24" customFormat="1" ht="15.75" customHeight="1" x14ac:dyDescent="0.2">
      <c r="A227" s="39" t="s">
        <v>160</v>
      </c>
      <c r="B227" s="39" t="s">
        <v>196</v>
      </c>
      <c r="C227" s="39" t="s">
        <v>164</v>
      </c>
      <c r="D227" s="39" t="s">
        <v>145</v>
      </c>
      <c r="E227" s="39" t="s">
        <v>168</v>
      </c>
      <c r="F227" s="39" t="s">
        <v>216</v>
      </c>
      <c r="G227" s="39" t="s">
        <v>52</v>
      </c>
      <c r="H227" s="39"/>
      <c r="I227" s="39"/>
      <c r="J227" s="39" t="s">
        <v>29</v>
      </c>
      <c r="K227" s="39">
        <v>11</v>
      </c>
      <c r="L227" s="39" t="s">
        <v>30</v>
      </c>
      <c r="M227" s="40" t="s">
        <v>218</v>
      </c>
      <c r="N227" s="41">
        <v>127400000</v>
      </c>
      <c r="O227" s="41">
        <v>127400000</v>
      </c>
      <c r="P227" s="41">
        <v>0</v>
      </c>
      <c r="Q227" s="41">
        <v>127400000</v>
      </c>
      <c r="R227" s="41">
        <v>64000000</v>
      </c>
      <c r="S227" s="41">
        <v>64000000</v>
      </c>
      <c r="T227" s="41">
        <v>64000000</v>
      </c>
      <c r="U227" s="57">
        <f t="shared" si="26"/>
        <v>1</v>
      </c>
      <c r="V227" s="57">
        <f t="shared" si="27"/>
        <v>0.50235478806907374</v>
      </c>
    </row>
    <row r="228" spans="1:22" s="24" customFormat="1" ht="15.75" customHeight="1" x14ac:dyDescent="0.2">
      <c r="A228" s="58" t="s">
        <v>160</v>
      </c>
      <c r="B228" s="58"/>
      <c r="C228" s="58"/>
      <c r="D228" s="58"/>
      <c r="E228" s="58"/>
      <c r="F228" s="58"/>
      <c r="G228" s="58"/>
      <c r="H228" s="58"/>
      <c r="I228" s="58"/>
      <c r="J228" s="58" t="s">
        <v>29</v>
      </c>
      <c r="K228" s="58">
        <v>14</v>
      </c>
      <c r="L228" s="58" t="s">
        <v>30</v>
      </c>
      <c r="M228" s="59" t="s">
        <v>161</v>
      </c>
      <c r="N228" s="60">
        <v>13920000000</v>
      </c>
      <c r="O228" s="60">
        <v>11866225394</v>
      </c>
      <c r="P228" s="61">
        <v>2053774606</v>
      </c>
      <c r="Q228" s="60">
        <v>6502264284.4099998</v>
      </c>
      <c r="R228" s="60">
        <v>2225663066.1100001</v>
      </c>
      <c r="S228" s="60">
        <v>2225663066.1100001</v>
      </c>
      <c r="T228" s="60">
        <v>2225663066.1100001</v>
      </c>
      <c r="U228" s="62">
        <f t="shared" si="26"/>
        <v>0.46711668709841953</v>
      </c>
      <c r="V228" s="62">
        <f t="shared" si="27"/>
        <v>0.15988958808261494</v>
      </c>
    </row>
    <row r="229" spans="1:22" s="24" customFormat="1" ht="15.75" customHeight="1" x14ac:dyDescent="0.2">
      <c r="A229" s="58" t="s">
        <v>160</v>
      </c>
      <c r="B229" s="58" t="s">
        <v>196</v>
      </c>
      <c r="C229" s="58"/>
      <c r="D229" s="58"/>
      <c r="E229" s="58"/>
      <c r="F229" s="58"/>
      <c r="G229" s="58"/>
      <c r="H229" s="58"/>
      <c r="I229" s="58"/>
      <c r="J229" s="58" t="s">
        <v>29</v>
      </c>
      <c r="K229" s="58">
        <v>14</v>
      </c>
      <c r="L229" s="58" t="s">
        <v>30</v>
      </c>
      <c r="M229" s="63" t="s">
        <v>197</v>
      </c>
      <c r="N229" s="60">
        <v>13920000000</v>
      </c>
      <c r="O229" s="60">
        <v>11866225394</v>
      </c>
      <c r="P229" s="60">
        <v>2053774606</v>
      </c>
      <c r="Q229" s="60">
        <v>6502264284.4099998</v>
      </c>
      <c r="R229" s="60">
        <v>2225663066.1100001</v>
      </c>
      <c r="S229" s="60">
        <v>2225663066.1100001</v>
      </c>
      <c r="T229" s="60">
        <v>2225663066.1100001</v>
      </c>
      <c r="U229" s="62">
        <f t="shared" si="26"/>
        <v>0.46711668709841953</v>
      </c>
      <c r="V229" s="62">
        <f t="shared" si="27"/>
        <v>0.15988958808261494</v>
      </c>
    </row>
    <row r="230" spans="1:22" s="24" customFormat="1" ht="15.75" customHeight="1" x14ac:dyDescent="0.2">
      <c r="A230" s="58" t="s">
        <v>160</v>
      </c>
      <c r="B230" s="58" t="s">
        <v>196</v>
      </c>
      <c r="C230" s="58" t="s">
        <v>164</v>
      </c>
      <c r="D230" s="58"/>
      <c r="E230" s="58"/>
      <c r="F230" s="58"/>
      <c r="G230" s="58"/>
      <c r="H230" s="58"/>
      <c r="I230" s="58"/>
      <c r="J230" s="58" t="s">
        <v>29</v>
      </c>
      <c r="K230" s="58">
        <v>14</v>
      </c>
      <c r="L230" s="58" t="s">
        <v>30</v>
      </c>
      <c r="M230" s="63" t="s">
        <v>165</v>
      </c>
      <c r="N230" s="60">
        <v>13920000000</v>
      </c>
      <c r="O230" s="60">
        <v>11866225394</v>
      </c>
      <c r="P230" s="60">
        <v>2053774606</v>
      </c>
      <c r="Q230" s="60">
        <v>6502264284.4099998</v>
      </c>
      <c r="R230" s="60">
        <v>2225663066.1100001</v>
      </c>
      <c r="S230" s="60">
        <v>2225663066.1100001</v>
      </c>
      <c r="T230" s="60">
        <v>2225663066.1100001</v>
      </c>
      <c r="U230" s="62">
        <f t="shared" si="26"/>
        <v>0.46711668709841953</v>
      </c>
      <c r="V230" s="62">
        <f t="shared" si="27"/>
        <v>0.15988958808261494</v>
      </c>
    </row>
    <row r="231" spans="1:22" s="24" customFormat="1" ht="15.75" customHeight="1" x14ac:dyDescent="0.2">
      <c r="A231" s="58" t="s">
        <v>160</v>
      </c>
      <c r="B231" s="58" t="s">
        <v>196</v>
      </c>
      <c r="C231" s="58" t="s">
        <v>164</v>
      </c>
      <c r="D231" s="58" t="s">
        <v>219</v>
      </c>
      <c r="E231" s="58"/>
      <c r="F231" s="58"/>
      <c r="G231" s="58"/>
      <c r="H231" s="58"/>
      <c r="I231" s="58"/>
      <c r="J231" s="58" t="s">
        <v>29</v>
      </c>
      <c r="K231" s="58">
        <v>14</v>
      </c>
      <c r="L231" s="58" t="s">
        <v>30</v>
      </c>
      <c r="M231" s="63" t="s">
        <v>220</v>
      </c>
      <c r="N231" s="60">
        <v>13920000000</v>
      </c>
      <c r="O231" s="60">
        <v>11866225394</v>
      </c>
      <c r="P231" s="60">
        <v>2053774606</v>
      </c>
      <c r="Q231" s="60">
        <v>6502264284.4099998</v>
      </c>
      <c r="R231" s="60">
        <v>2225663066.1100001</v>
      </c>
      <c r="S231" s="60">
        <v>2225663066.1100001</v>
      </c>
      <c r="T231" s="60">
        <v>2225663066.1100001</v>
      </c>
      <c r="U231" s="62">
        <f t="shared" si="26"/>
        <v>0.46711668709841953</v>
      </c>
      <c r="V231" s="62">
        <f t="shared" si="27"/>
        <v>0.15988958808261494</v>
      </c>
    </row>
    <row r="232" spans="1:22" s="24" customFormat="1" ht="15.75" customHeight="1" x14ac:dyDescent="0.2">
      <c r="A232" s="58" t="s">
        <v>160</v>
      </c>
      <c r="B232" s="58" t="s">
        <v>196</v>
      </c>
      <c r="C232" s="58" t="s">
        <v>164</v>
      </c>
      <c r="D232" s="58" t="s">
        <v>219</v>
      </c>
      <c r="E232" s="58" t="s">
        <v>168</v>
      </c>
      <c r="F232" s="58"/>
      <c r="G232" s="58"/>
      <c r="H232" s="58"/>
      <c r="I232" s="58"/>
      <c r="J232" s="58" t="s">
        <v>29</v>
      </c>
      <c r="K232" s="58">
        <v>14</v>
      </c>
      <c r="L232" s="58" t="s">
        <v>30</v>
      </c>
      <c r="M232" s="63" t="s">
        <v>220</v>
      </c>
      <c r="N232" s="60">
        <v>13920000000</v>
      </c>
      <c r="O232" s="60">
        <v>11866225394</v>
      </c>
      <c r="P232" s="60">
        <v>2053774606</v>
      </c>
      <c r="Q232" s="60">
        <v>6502264284.4099998</v>
      </c>
      <c r="R232" s="60">
        <v>2225663066.1100001</v>
      </c>
      <c r="S232" s="60">
        <v>2225663066.1100001</v>
      </c>
      <c r="T232" s="60">
        <v>2225663066.1100001</v>
      </c>
      <c r="U232" s="62">
        <f t="shared" si="26"/>
        <v>0.46711668709841953</v>
      </c>
      <c r="V232" s="62">
        <f t="shared" si="27"/>
        <v>0.15988958808261494</v>
      </c>
    </row>
    <row r="233" spans="1:22" s="24" customFormat="1" ht="15.75" customHeight="1" x14ac:dyDescent="0.2">
      <c r="A233" s="58" t="s">
        <v>160</v>
      </c>
      <c r="B233" s="58" t="s">
        <v>196</v>
      </c>
      <c r="C233" s="58" t="s">
        <v>164</v>
      </c>
      <c r="D233" s="58" t="s">
        <v>219</v>
      </c>
      <c r="E233" s="58" t="s">
        <v>168</v>
      </c>
      <c r="F233" s="58" t="s">
        <v>221</v>
      </c>
      <c r="G233" s="58"/>
      <c r="H233" s="58"/>
      <c r="I233" s="58"/>
      <c r="J233" s="58" t="s">
        <v>29</v>
      </c>
      <c r="K233" s="58">
        <v>14</v>
      </c>
      <c r="L233" s="58" t="s">
        <v>30</v>
      </c>
      <c r="M233" s="63" t="s">
        <v>217</v>
      </c>
      <c r="N233" s="60">
        <v>914727330</v>
      </c>
      <c r="O233" s="60">
        <v>840332300</v>
      </c>
      <c r="P233" s="60">
        <v>74395030</v>
      </c>
      <c r="Q233" s="60">
        <v>836548800</v>
      </c>
      <c r="R233" s="60">
        <v>112668291</v>
      </c>
      <c r="S233" s="60">
        <v>112668291</v>
      </c>
      <c r="T233" s="60">
        <v>112668291</v>
      </c>
      <c r="U233" s="62">
        <f t="shared" si="26"/>
        <v>0.91453351459390642</v>
      </c>
      <c r="V233" s="62">
        <f t="shared" si="27"/>
        <v>0.12317144935420263</v>
      </c>
    </row>
    <row r="234" spans="1:22" s="24" customFormat="1" ht="15.75" customHeight="1" x14ac:dyDescent="0.2">
      <c r="A234" s="58" t="s">
        <v>160</v>
      </c>
      <c r="B234" s="58" t="s">
        <v>196</v>
      </c>
      <c r="C234" s="58" t="s">
        <v>164</v>
      </c>
      <c r="D234" s="58" t="s">
        <v>219</v>
      </c>
      <c r="E234" s="58" t="s">
        <v>168</v>
      </c>
      <c r="F234" s="58" t="s">
        <v>221</v>
      </c>
      <c r="G234" s="58" t="s">
        <v>222</v>
      </c>
      <c r="H234" s="58"/>
      <c r="I234" s="58"/>
      <c r="J234" s="58" t="s">
        <v>29</v>
      </c>
      <c r="K234" s="58">
        <v>14</v>
      </c>
      <c r="L234" s="58" t="s">
        <v>30</v>
      </c>
      <c r="M234" s="63" t="s">
        <v>223</v>
      </c>
      <c r="N234" s="60">
        <v>914727330</v>
      </c>
      <c r="O234" s="60">
        <v>840332300</v>
      </c>
      <c r="P234" s="60">
        <v>74395030</v>
      </c>
      <c r="Q234" s="60">
        <v>836548800</v>
      </c>
      <c r="R234" s="60">
        <v>112668291</v>
      </c>
      <c r="S234" s="60">
        <v>112668291</v>
      </c>
      <c r="T234" s="60">
        <v>112668291</v>
      </c>
      <c r="U234" s="62">
        <f t="shared" si="26"/>
        <v>0.91453351459390642</v>
      </c>
      <c r="V234" s="62">
        <f t="shared" si="27"/>
        <v>0.12317144935420263</v>
      </c>
    </row>
    <row r="235" spans="1:22" s="24" customFormat="1" ht="15.75" customHeight="1" x14ac:dyDescent="0.2">
      <c r="A235" s="58" t="s">
        <v>160</v>
      </c>
      <c r="B235" s="58" t="s">
        <v>196</v>
      </c>
      <c r="C235" s="58" t="s">
        <v>164</v>
      </c>
      <c r="D235" s="58" t="s">
        <v>219</v>
      </c>
      <c r="E235" s="58" t="s">
        <v>168</v>
      </c>
      <c r="F235" s="58" t="s">
        <v>224</v>
      </c>
      <c r="G235" s="58"/>
      <c r="H235" s="58"/>
      <c r="I235" s="58"/>
      <c r="J235" s="58" t="s">
        <v>29</v>
      </c>
      <c r="K235" s="58">
        <v>14</v>
      </c>
      <c r="L235" s="58" t="s">
        <v>30</v>
      </c>
      <c r="M235" s="63" t="s">
        <v>180</v>
      </c>
      <c r="N235" s="60">
        <v>340000000</v>
      </c>
      <c r="O235" s="60">
        <v>340000000</v>
      </c>
      <c r="P235" s="60">
        <v>0</v>
      </c>
      <c r="Q235" s="60">
        <v>97850000</v>
      </c>
      <c r="R235" s="60">
        <v>42229999</v>
      </c>
      <c r="S235" s="60">
        <v>42229999</v>
      </c>
      <c r="T235" s="60">
        <v>42229999</v>
      </c>
      <c r="U235" s="62">
        <f t="shared" si="26"/>
        <v>0.28779411764705881</v>
      </c>
      <c r="V235" s="62">
        <f t="shared" si="27"/>
        <v>0.12420587941176471</v>
      </c>
    </row>
    <row r="236" spans="1:22" s="24" customFormat="1" ht="15.75" customHeight="1" x14ac:dyDescent="0.2">
      <c r="A236" s="58" t="s">
        <v>160</v>
      </c>
      <c r="B236" s="58" t="s">
        <v>196</v>
      </c>
      <c r="C236" s="58" t="s">
        <v>164</v>
      </c>
      <c r="D236" s="58" t="s">
        <v>219</v>
      </c>
      <c r="E236" s="58" t="s">
        <v>168</v>
      </c>
      <c r="F236" s="58" t="s">
        <v>224</v>
      </c>
      <c r="G236" s="58" t="s">
        <v>225</v>
      </c>
      <c r="H236" s="58"/>
      <c r="I236" s="58"/>
      <c r="J236" s="58" t="s">
        <v>29</v>
      </c>
      <c r="K236" s="58">
        <v>14</v>
      </c>
      <c r="L236" s="58" t="s">
        <v>30</v>
      </c>
      <c r="M236" s="63" t="s">
        <v>226</v>
      </c>
      <c r="N236" s="60">
        <v>340000000</v>
      </c>
      <c r="O236" s="60">
        <v>340000000</v>
      </c>
      <c r="P236" s="60">
        <v>0</v>
      </c>
      <c r="Q236" s="60">
        <v>97850000</v>
      </c>
      <c r="R236" s="60">
        <v>42229999</v>
      </c>
      <c r="S236" s="60">
        <v>42229999</v>
      </c>
      <c r="T236" s="60">
        <v>42229999</v>
      </c>
      <c r="U236" s="62">
        <f t="shared" si="26"/>
        <v>0.28779411764705881</v>
      </c>
      <c r="V236" s="62">
        <f t="shared" si="27"/>
        <v>0.12420587941176471</v>
      </c>
    </row>
    <row r="237" spans="1:22" s="24" customFormat="1" ht="15.75" customHeight="1" x14ac:dyDescent="0.2">
      <c r="A237" s="58" t="s">
        <v>160</v>
      </c>
      <c r="B237" s="58" t="s">
        <v>196</v>
      </c>
      <c r="C237" s="58" t="s">
        <v>164</v>
      </c>
      <c r="D237" s="58" t="s">
        <v>219</v>
      </c>
      <c r="E237" s="58" t="s">
        <v>168</v>
      </c>
      <c r="F237" s="58" t="s">
        <v>227</v>
      </c>
      <c r="G237" s="58"/>
      <c r="H237" s="58"/>
      <c r="I237" s="58"/>
      <c r="J237" s="58" t="s">
        <v>29</v>
      </c>
      <c r="K237" s="58">
        <v>14</v>
      </c>
      <c r="L237" s="58" t="s">
        <v>30</v>
      </c>
      <c r="M237" s="63" t="s">
        <v>228</v>
      </c>
      <c r="N237" s="60">
        <v>2028605684</v>
      </c>
      <c r="O237" s="60">
        <v>2024344684</v>
      </c>
      <c r="P237" s="60">
        <v>4261000</v>
      </c>
      <c r="Q237" s="60">
        <v>2024344684</v>
      </c>
      <c r="R237" s="60">
        <v>758459667.70000005</v>
      </c>
      <c r="S237" s="60">
        <v>758459667.70000005</v>
      </c>
      <c r="T237" s="60">
        <v>758459667.70000005</v>
      </c>
      <c r="U237" s="62">
        <f t="shared" si="26"/>
        <v>0.99789954251158453</v>
      </c>
      <c r="V237" s="62">
        <f t="shared" si="27"/>
        <v>0.3738822550297064</v>
      </c>
    </row>
    <row r="238" spans="1:22" s="24" customFormat="1" ht="15.75" customHeight="1" x14ac:dyDescent="0.2">
      <c r="A238" s="58" t="s">
        <v>160</v>
      </c>
      <c r="B238" s="58" t="s">
        <v>196</v>
      </c>
      <c r="C238" s="58" t="s">
        <v>164</v>
      </c>
      <c r="D238" s="58" t="s">
        <v>219</v>
      </c>
      <c r="E238" s="58" t="s">
        <v>168</v>
      </c>
      <c r="F238" s="58" t="s">
        <v>227</v>
      </c>
      <c r="G238" s="58" t="s">
        <v>229</v>
      </c>
      <c r="H238" s="58"/>
      <c r="I238" s="58"/>
      <c r="J238" s="58" t="s">
        <v>29</v>
      </c>
      <c r="K238" s="58">
        <v>14</v>
      </c>
      <c r="L238" s="58" t="s">
        <v>30</v>
      </c>
      <c r="M238" s="63" t="s">
        <v>230</v>
      </c>
      <c r="N238" s="60">
        <v>2028605684</v>
      </c>
      <c r="O238" s="60">
        <v>2024344684</v>
      </c>
      <c r="P238" s="60">
        <v>4261000</v>
      </c>
      <c r="Q238" s="60">
        <v>2024344684</v>
      </c>
      <c r="R238" s="60">
        <v>758459667.70000005</v>
      </c>
      <c r="S238" s="60">
        <v>758459667.70000005</v>
      </c>
      <c r="T238" s="60">
        <v>758459667.70000005</v>
      </c>
      <c r="U238" s="62">
        <f t="shared" si="26"/>
        <v>0.99789954251158453</v>
      </c>
      <c r="V238" s="62">
        <f t="shared" si="27"/>
        <v>0.3738822550297064</v>
      </c>
    </row>
    <row r="239" spans="1:22" s="24" customFormat="1" ht="15.75" customHeight="1" x14ac:dyDescent="0.2">
      <c r="A239" s="58" t="s">
        <v>160</v>
      </c>
      <c r="B239" s="58" t="s">
        <v>196</v>
      </c>
      <c r="C239" s="58" t="s">
        <v>164</v>
      </c>
      <c r="D239" s="58" t="s">
        <v>219</v>
      </c>
      <c r="E239" s="58" t="s">
        <v>168</v>
      </c>
      <c r="F239" s="58" t="s">
        <v>231</v>
      </c>
      <c r="G239" s="58"/>
      <c r="H239" s="58"/>
      <c r="I239" s="58"/>
      <c r="J239" s="58" t="s">
        <v>29</v>
      </c>
      <c r="K239" s="58">
        <v>14</v>
      </c>
      <c r="L239" s="58" t="s">
        <v>30</v>
      </c>
      <c r="M239" s="63" t="s">
        <v>232</v>
      </c>
      <c r="N239" s="60">
        <v>5433429269</v>
      </c>
      <c r="O239" s="60">
        <v>5237858479</v>
      </c>
      <c r="P239" s="60">
        <v>195570790</v>
      </c>
      <c r="Q239" s="60">
        <v>2489576216.4099998</v>
      </c>
      <c r="R239" s="60">
        <v>794066216.40999997</v>
      </c>
      <c r="S239" s="60">
        <v>794066216.40999997</v>
      </c>
      <c r="T239" s="60">
        <v>794066216.40999997</v>
      </c>
      <c r="U239" s="62">
        <f t="shared" si="26"/>
        <v>0.45819612129932002</v>
      </c>
      <c r="V239" s="62">
        <f t="shared" si="27"/>
        <v>0.14614457593852961</v>
      </c>
    </row>
    <row r="240" spans="1:22" s="24" customFormat="1" ht="15.75" customHeight="1" x14ac:dyDescent="0.2">
      <c r="A240" s="58" t="s">
        <v>160</v>
      </c>
      <c r="B240" s="58" t="s">
        <v>196</v>
      </c>
      <c r="C240" s="58" t="s">
        <v>164</v>
      </c>
      <c r="D240" s="58" t="s">
        <v>219</v>
      </c>
      <c r="E240" s="58" t="s">
        <v>168</v>
      </c>
      <c r="F240" s="58" t="s">
        <v>231</v>
      </c>
      <c r="G240" s="58" t="s">
        <v>229</v>
      </c>
      <c r="H240" s="58"/>
      <c r="I240" s="58"/>
      <c r="J240" s="58" t="s">
        <v>29</v>
      </c>
      <c r="K240" s="58">
        <v>14</v>
      </c>
      <c r="L240" s="58" t="s">
        <v>30</v>
      </c>
      <c r="M240" s="63" t="s">
        <v>230</v>
      </c>
      <c r="N240" s="60">
        <v>5433429269</v>
      </c>
      <c r="O240" s="60">
        <v>5237858479</v>
      </c>
      <c r="P240" s="60">
        <v>195570790</v>
      </c>
      <c r="Q240" s="60">
        <v>2489576216.4099998</v>
      </c>
      <c r="R240" s="60">
        <v>794066216.40999997</v>
      </c>
      <c r="S240" s="60">
        <v>794066216.40999997</v>
      </c>
      <c r="T240" s="60">
        <v>794066216.40999997</v>
      </c>
      <c r="U240" s="62">
        <f t="shared" si="26"/>
        <v>0.45819612129932002</v>
      </c>
      <c r="V240" s="62">
        <f t="shared" si="27"/>
        <v>0.14614457593852961</v>
      </c>
    </row>
    <row r="241" spans="1:22" s="24" customFormat="1" ht="15.75" customHeight="1" x14ac:dyDescent="0.2">
      <c r="A241" s="58" t="s">
        <v>160</v>
      </c>
      <c r="B241" s="58" t="s">
        <v>196</v>
      </c>
      <c r="C241" s="58" t="s">
        <v>164</v>
      </c>
      <c r="D241" s="58" t="s">
        <v>219</v>
      </c>
      <c r="E241" s="58" t="s">
        <v>168</v>
      </c>
      <c r="F241" s="58" t="s">
        <v>233</v>
      </c>
      <c r="G241" s="58"/>
      <c r="H241" s="58"/>
      <c r="I241" s="58"/>
      <c r="J241" s="58" t="s">
        <v>29</v>
      </c>
      <c r="K241" s="58">
        <v>14</v>
      </c>
      <c r="L241" s="58" t="s">
        <v>30</v>
      </c>
      <c r="M241" s="63" t="s">
        <v>234</v>
      </c>
      <c r="N241" s="60">
        <v>1571205600</v>
      </c>
      <c r="O241" s="60">
        <v>214935180</v>
      </c>
      <c r="P241" s="60">
        <v>1356270420</v>
      </c>
      <c r="Q241" s="60">
        <v>0</v>
      </c>
      <c r="R241" s="60">
        <v>0</v>
      </c>
      <c r="S241" s="60">
        <v>0</v>
      </c>
      <c r="T241" s="60">
        <v>0</v>
      </c>
      <c r="U241" s="62">
        <f t="shared" si="26"/>
        <v>0</v>
      </c>
      <c r="V241" s="62">
        <f t="shared" si="27"/>
        <v>0</v>
      </c>
    </row>
    <row r="242" spans="1:22" s="24" customFormat="1" ht="15.75" customHeight="1" x14ac:dyDescent="0.2">
      <c r="A242" s="58" t="s">
        <v>160</v>
      </c>
      <c r="B242" s="58" t="s">
        <v>196</v>
      </c>
      <c r="C242" s="58" t="s">
        <v>164</v>
      </c>
      <c r="D242" s="58" t="s">
        <v>219</v>
      </c>
      <c r="E242" s="58" t="s">
        <v>168</v>
      </c>
      <c r="F242" s="58" t="s">
        <v>233</v>
      </c>
      <c r="G242" s="58" t="s">
        <v>225</v>
      </c>
      <c r="H242" s="58"/>
      <c r="I242" s="58"/>
      <c r="J242" s="58" t="s">
        <v>29</v>
      </c>
      <c r="K242" s="58">
        <v>14</v>
      </c>
      <c r="L242" s="58" t="s">
        <v>30</v>
      </c>
      <c r="M242" s="63" t="s">
        <v>226</v>
      </c>
      <c r="N242" s="60">
        <v>1571205600</v>
      </c>
      <c r="O242" s="60">
        <v>214935180</v>
      </c>
      <c r="P242" s="60">
        <v>1356270420</v>
      </c>
      <c r="Q242" s="60">
        <v>0</v>
      </c>
      <c r="R242" s="60">
        <v>0</v>
      </c>
      <c r="S242" s="60">
        <v>0</v>
      </c>
      <c r="T242" s="60">
        <v>0</v>
      </c>
      <c r="U242" s="62">
        <f t="shared" si="26"/>
        <v>0</v>
      </c>
      <c r="V242" s="62">
        <f t="shared" si="27"/>
        <v>0</v>
      </c>
    </row>
    <row r="243" spans="1:22" s="24" customFormat="1" ht="15.75" customHeight="1" x14ac:dyDescent="0.2">
      <c r="A243" s="58" t="s">
        <v>160</v>
      </c>
      <c r="B243" s="58" t="s">
        <v>196</v>
      </c>
      <c r="C243" s="58" t="s">
        <v>164</v>
      </c>
      <c r="D243" s="58" t="s">
        <v>219</v>
      </c>
      <c r="E243" s="58" t="s">
        <v>168</v>
      </c>
      <c r="F243" s="58" t="s">
        <v>235</v>
      </c>
      <c r="G243" s="58"/>
      <c r="H243" s="58"/>
      <c r="I243" s="58"/>
      <c r="J243" s="58" t="s">
        <v>29</v>
      </c>
      <c r="K243" s="58">
        <v>14</v>
      </c>
      <c r="L243" s="58" t="s">
        <v>30</v>
      </c>
      <c r="M243" s="63" t="s">
        <v>236</v>
      </c>
      <c r="N243" s="60">
        <v>378464434</v>
      </c>
      <c r="O243" s="60">
        <v>115962880</v>
      </c>
      <c r="P243" s="60">
        <v>262501554</v>
      </c>
      <c r="Q243" s="60">
        <v>115962880</v>
      </c>
      <c r="R243" s="60">
        <v>61434880</v>
      </c>
      <c r="S243" s="60">
        <v>61434880</v>
      </c>
      <c r="T243" s="60">
        <v>61434880</v>
      </c>
      <c r="U243" s="62">
        <f t="shared" si="26"/>
        <v>0.30640363950288657</v>
      </c>
      <c r="V243" s="62">
        <f t="shared" si="27"/>
        <v>0.16232669302817501</v>
      </c>
    </row>
    <row r="244" spans="1:22" s="24" customFormat="1" ht="15.75" customHeight="1" x14ac:dyDescent="0.2">
      <c r="A244" s="58" t="s">
        <v>160</v>
      </c>
      <c r="B244" s="58" t="s">
        <v>196</v>
      </c>
      <c r="C244" s="58" t="s">
        <v>164</v>
      </c>
      <c r="D244" s="58" t="s">
        <v>219</v>
      </c>
      <c r="E244" s="58" t="s">
        <v>168</v>
      </c>
      <c r="F244" s="58" t="s">
        <v>235</v>
      </c>
      <c r="G244" s="58" t="s">
        <v>229</v>
      </c>
      <c r="H244" s="58"/>
      <c r="I244" s="58"/>
      <c r="J244" s="58" t="s">
        <v>29</v>
      </c>
      <c r="K244" s="58">
        <v>14</v>
      </c>
      <c r="L244" s="58" t="s">
        <v>30</v>
      </c>
      <c r="M244" s="63" t="s">
        <v>230</v>
      </c>
      <c r="N244" s="60">
        <v>378464434</v>
      </c>
      <c r="O244" s="60">
        <v>115962880</v>
      </c>
      <c r="P244" s="60">
        <v>262501554</v>
      </c>
      <c r="Q244" s="60">
        <v>115962880</v>
      </c>
      <c r="R244" s="60">
        <v>61434880</v>
      </c>
      <c r="S244" s="60">
        <v>61434880</v>
      </c>
      <c r="T244" s="60">
        <v>61434880</v>
      </c>
      <c r="U244" s="62">
        <f t="shared" si="26"/>
        <v>0.30640363950288657</v>
      </c>
      <c r="V244" s="62">
        <f t="shared" si="27"/>
        <v>0.16232669302817501</v>
      </c>
    </row>
    <row r="245" spans="1:22" s="24" customFormat="1" ht="15.75" customHeight="1" x14ac:dyDescent="0.2">
      <c r="A245" s="58" t="s">
        <v>160</v>
      </c>
      <c r="B245" s="58" t="s">
        <v>196</v>
      </c>
      <c r="C245" s="58" t="s">
        <v>164</v>
      </c>
      <c r="D245" s="58" t="s">
        <v>219</v>
      </c>
      <c r="E245" s="58" t="s">
        <v>168</v>
      </c>
      <c r="F245" s="58" t="s">
        <v>237</v>
      </c>
      <c r="G245" s="58"/>
      <c r="H245" s="58"/>
      <c r="I245" s="58"/>
      <c r="J245" s="58" t="s">
        <v>29</v>
      </c>
      <c r="K245" s="58">
        <v>14</v>
      </c>
      <c r="L245" s="58" t="s">
        <v>30</v>
      </c>
      <c r="M245" s="63" t="s">
        <v>238</v>
      </c>
      <c r="N245" s="60">
        <v>289500000</v>
      </c>
      <c r="O245" s="60">
        <v>184662864</v>
      </c>
      <c r="P245" s="60">
        <v>104837136</v>
      </c>
      <c r="Q245" s="60">
        <v>0</v>
      </c>
      <c r="R245" s="60">
        <v>0</v>
      </c>
      <c r="S245" s="60">
        <v>0</v>
      </c>
      <c r="T245" s="60">
        <v>0</v>
      </c>
      <c r="U245" s="62">
        <f t="shared" si="26"/>
        <v>0</v>
      </c>
      <c r="V245" s="62">
        <f t="shared" si="27"/>
        <v>0</v>
      </c>
    </row>
    <row r="246" spans="1:22" s="24" customFormat="1" ht="15.75" customHeight="1" x14ac:dyDescent="0.2">
      <c r="A246" s="58" t="s">
        <v>160</v>
      </c>
      <c r="B246" s="58" t="s">
        <v>196</v>
      </c>
      <c r="C246" s="58" t="s">
        <v>164</v>
      </c>
      <c r="D246" s="58" t="s">
        <v>219</v>
      </c>
      <c r="E246" s="58" t="s">
        <v>168</v>
      </c>
      <c r="F246" s="58" t="s">
        <v>237</v>
      </c>
      <c r="G246" s="58" t="s">
        <v>229</v>
      </c>
      <c r="H246" s="58"/>
      <c r="I246" s="58"/>
      <c r="J246" s="58" t="s">
        <v>29</v>
      </c>
      <c r="K246" s="58">
        <v>14</v>
      </c>
      <c r="L246" s="58" t="s">
        <v>30</v>
      </c>
      <c r="M246" s="63" t="s">
        <v>230</v>
      </c>
      <c r="N246" s="60">
        <v>289500000</v>
      </c>
      <c r="O246" s="60">
        <v>184662864</v>
      </c>
      <c r="P246" s="60">
        <v>104837136</v>
      </c>
      <c r="Q246" s="60">
        <v>0</v>
      </c>
      <c r="R246" s="60">
        <v>0</v>
      </c>
      <c r="S246" s="60">
        <v>0</v>
      </c>
      <c r="T246" s="60">
        <v>0</v>
      </c>
      <c r="U246" s="62">
        <f t="shared" si="26"/>
        <v>0</v>
      </c>
      <c r="V246" s="62">
        <f t="shared" si="27"/>
        <v>0</v>
      </c>
    </row>
    <row r="247" spans="1:22" s="24" customFormat="1" ht="15.75" customHeight="1" x14ac:dyDescent="0.2">
      <c r="A247" s="58" t="s">
        <v>160</v>
      </c>
      <c r="B247" s="58" t="s">
        <v>196</v>
      </c>
      <c r="C247" s="58" t="s">
        <v>164</v>
      </c>
      <c r="D247" s="58" t="s">
        <v>219</v>
      </c>
      <c r="E247" s="58" t="s">
        <v>168</v>
      </c>
      <c r="F247" s="58" t="s">
        <v>239</v>
      </c>
      <c r="G247" s="58"/>
      <c r="H247" s="58"/>
      <c r="I247" s="58"/>
      <c r="J247" s="58" t="s">
        <v>29</v>
      </c>
      <c r="K247" s="58">
        <v>14</v>
      </c>
      <c r="L247" s="58" t="s">
        <v>30</v>
      </c>
      <c r="M247" s="63" t="s">
        <v>240</v>
      </c>
      <c r="N247" s="60">
        <v>2964067683</v>
      </c>
      <c r="O247" s="60">
        <v>2908129007</v>
      </c>
      <c r="P247" s="60">
        <v>55938676</v>
      </c>
      <c r="Q247" s="60">
        <v>937981704</v>
      </c>
      <c r="R247" s="60">
        <v>456804012</v>
      </c>
      <c r="S247" s="60">
        <v>456804012</v>
      </c>
      <c r="T247" s="60">
        <v>456804012</v>
      </c>
      <c r="U247" s="62">
        <f t="shared" si="26"/>
        <v>0.31645083861602225</v>
      </c>
      <c r="V247" s="62">
        <f t="shared" si="27"/>
        <v>0.15411389376158183</v>
      </c>
    </row>
    <row r="248" spans="1:22" s="24" customFormat="1" ht="15.75" customHeight="1" x14ac:dyDescent="0.2">
      <c r="A248" s="58" t="s">
        <v>160</v>
      </c>
      <c r="B248" s="58" t="s">
        <v>196</v>
      </c>
      <c r="C248" s="58" t="s">
        <v>164</v>
      </c>
      <c r="D248" s="58" t="s">
        <v>219</v>
      </c>
      <c r="E248" s="58" t="s">
        <v>168</v>
      </c>
      <c r="F248" s="58" t="s">
        <v>239</v>
      </c>
      <c r="G248" s="58" t="s">
        <v>222</v>
      </c>
      <c r="H248" s="58"/>
      <c r="I248" s="58"/>
      <c r="J248" s="58" t="s">
        <v>29</v>
      </c>
      <c r="K248" s="58">
        <v>14</v>
      </c>
      <c r="L248" s="58" t="s">
        <v>30</v>
      </c>
      <c r="M248" s="63" t="s">
        <v>223</v>
      </c>
      <c r="N248" s="60">
        <v>1852414083</v>
      </c>
      <c r="O248" s="60">
        <v>1823289083</v>
      </c>
      <c r="P248" s="60">
        <v>29125000</v>
      </c>
      <c r="Q248" s="60">
        <v>0</v>
      </c>
      <c r="R248" s="60">
        <v>0</v>
      </c>
      <c r="S248" s="60">
        <v>0</v>
      </c>
      <c r="T248" s="60">
        <v>0</v>
      </c>
      <c r="U248" s="62">
        <f t="shared" si="26"/>
        <v>0</v>
      </c>
      <c r="V248" s="62">
        <f t="shared" si="27"/>
        <v>0</v>
      </c>
    </row>
    <row r="249" spans="1:22" s="24" customFormat="1" ht="15.75" customHeight="1" x14ac:dyDescent="0.2">
      <c r="A249" s="58" t="s">
        <v>160</v>
      </c>
      <c r="B249" s="58" t="s">
        <v>196</v>
      </c>
      <c r="C249" s="58" t="s">
        <v>164</v>
      </c>
      <c r="D249" s="58" t="s">
        <v>219</v>
      </c>
      <c r="E249" s="58" t="s">
        <v>168</v>
      </c>
      <c r="F249" s="58" t="s">
        <v>239</v>
      </c>
      <c r="G249" s="58" t="s">
        <v>241</v>
      </c>
      <c r="H249" s="58"/>
      <c r="I249" s="58"/>
      <c r="J249" s="58" t="s">
        <v>29</v>
      </c>
      <c r="K249" s="58">
        <v>14</v>
      </c>
      <c r="L249" s="58" t="s">
        <v>30</v>
      </c>
      <c r="M249" s="63" t="s">
        <v>242</v>
      </c>
      <c r="N249" s="60">
        <v>1111653600</v>
      </c>
      <c r="O249" s="60">
        <v>1084839924</v>
      </c>
      <c r="P249" s="60">
        <v>26813676</v>
      </c>
      <c r="Q249" s="60">
        <v>937981704</v>
      </c>
      <c r="R249" s="60">
        <v>456804012</v>
      </c>
      <c r="S249" s="60">
        <v>456804012</v>
      </c>
      <c r="T249" s="60">
        <v>456804012</v>
      </c>
      <c r="U249" s="62">
        <f t="shared" si="26"/>
        <v>0.8437715705683857</v>
      </c>
      <c r="V249" s="62">
        <f t="shared" si="27"/>
        <v>0.41092298176338382</v>
      </c>
    </row>
    <row r="250" spans="1:22" s="24" customFormat="1" ht="15.75" customHeight="1" x14ac:dyDescent="0.2">
      <c r="A250" s="39" t="s">
        <v>160</v>
      </c>
      <c r="B250" s="39"/>
      <c r="C250" s="39"/>
      <c r="D250" s="39"/>
      <c r="E250" s="39"/>
      <c r="F250" s="39"/>
      <c r="G250" s="39"/>
      <c r="H250" s="39"/>
      <c r="I250" s="39"/>
      <c r="J250" s="39" t="s">
        <v>29</v>
      </c>
      <c r="K250" s="39">
        <v>15</v>
      </c>
      <c r="L250" s="39" t="s">
        <v>30</v>
      </c>
      <c r="M250" s="42" t="s">
        <v>161</v>
      </c>
      <c r="N250" s="41">
        <v>3000000000</v>
      </c>
      <c r="O250" s="41">
        <v>2999999667</v>
      </c>
      <c r="P250" s="43">
        <v>333</v>
      </c>
      <c r="Q250" s="41">
        <v>1795499667</v>
      </c>
      <c r="R250" s="41">
        <v>85266666</v>
      </c>
      <c r="S250" s="41">
        <v>85266666</v>
      </c>
      <c r="T250" s="41">
        <v>30666666</v>
      </c>
      <c r="U250" s="57">
        <f t="shared" si="26"/>
        <v>0.59849988899999995</v>
      </c>
      <c r="V250" s="57">
        <f t="shared" si="27"/>
        <v>2.8422222E-2</v>
      </c>
    </row>
    <row r="251" spans="1:22" s="24" customFormat="1" ht="15.75" customHeight="1" x14ac:dyDescent="0.2">
      <c r="A251" s="39" t="s">
        <v>160</v>
      </c>
      <c r="B251" s="39" t="s">
        <v>162</v>
      </c>
      <c r="C251" s="39"/>
      <c r="D251" s="39"/>
      <c r="E251" s="39"/>
      <c r="F251" s="39"/>
      <c r="G251" s="39"/>
      <c r="H251" s="39"/>
      <c r="I251" s="39"/>
      <c r="J251" s="39" t="s">
        <v>29</v>
      </c>
      <c r="K251" s="39">
        <v>15</v>
      </c>
      <c r="L251" s="39" t="s">
        <v>30</v>
      </c>
      <c r="M251" s="40" t="s">
        <v>163</v>
      </c>
      <c r="N251" s="41">
        <v>3000000000</v>
      </c>
      <c r="O251" s="41">
        <v>2999999667</v>
      </c>
      <c r="P251" s="41">
        <v>333</v>
      </c>
      <c r="Q251" s="41">
        <v>1795499667</v>
      </c>
      <c r="R251" s="41">
        <v>85266666</v>
      </c>
      <c r="S251" s="41">
        <v>85266666</v>
      </c>
      <c r="T251" s="41">
        <v>30666666</v>
      </c>
      <c r="U251" s="57">
        <f t="shared" si="26"/>
        <v>0.59849988899999995</v>
      </c>
      <c r="V251" s="57">
        <f t="shared" si="27"/>
        <v>2.8422222E-2</v>
      </c>
    </row>
    <row r="252" spans="1:22" s="24" customFormat="1" ht="15.75" customHeight="1" x14ac:dyDescent="0.2">
      <c r="A252" s="39" t="s">
        <v>160</v>
      </c>
      <c r="B252" s="39" t="s">
        <v>162</v>
      </c>
      <c r="C252" s="39" t="s">
        <v>164</v>
      </c>
      <c r="D252" s="39"/>
      <c r="E252" s="39"/>
      <c r="F252" s="39"/>
      <c r="G252" s="39"/>
      <c r="H252" s="39"/>
      <c r="I252" s="39"/>
      <c r="J252" s="39" t="s">
        <v>29</v>
      </c>
      <c r="K252" s="39">
        <v>15</v>
      </c>
      <c r="L252" s="39" t="s">
        <v>30</v>
      </c>
      <c r="M252" s="40" t="s">
        <v>165</v>
      </c>
      <c r="N252" s="41">
        <v>3000000000</v>
      </c>
      <c r="O252" s="41">
        <v>2999999667</v>
      </c>
      <c r="P252" s="41">
        <v>333</v>
      </c>
      <c r="Q252" s="41">
        <v>1795499667</v>
      </c>
      <c r="R252" s="41">
        <v>85266666</v>
      </c>
      <c r="S252" s="41">
        <v>85266666</v>
      </c>
      <c r="T252" s="41">
        <v>30666666</v>
      </c>
      <c r="U252" s="57">
        <f t="shared" si="26"/>
        <v>0.59849988899999995</v>
      </c>
      <c r="V252" s="57">
        <f t="shared" si="27"/>
        <v>2.8422222E-2</v>
      </c>
    </row>
    <row r="253" spans="1:22" s="24" customFormat="1" ht="15.75" customHeight="1" x14ac:dyDescent="0.2">
      <c r="A253" s="39" t="s">
        <v>160</v>
      </c>
      <c r="B253" s="39" t="s">
        <v>162</v>
      </c>
      <c r="C253" s="39" t="s">
        <v>164</v>
      </c>
      <c r="D253" s="39" t="s">
        <v>243</v>
      </c>
      <c r="E253" s="39"/>
      <c r="F253" s="39"/>
      <c r="G253" s="39"/>
      <c r="H253" s="39"/>
      <c r="I253" s="39"/>
      <c r="J253" s="39" t="s">
        <v>29</v>
      </c>
      <c r="K253" s="39">
        <v>15</v>
      </c>
      <c r="L253" s="39" t="s">
        <v>30</v>
      </c>
      <c r="M253" s="40" t="s">
        <v>244</v>
      </c>
      <c r="N253" s="41">
        <v>3000000000</v>
      </c>
      <c r="O253" s="41">
        <v>2999999667</v>
      </c>
      <c r="P253" s="41">
        <v>333</v>
      </c>
      <c r="Q253" s="41">
        <v>1795499667</v>
      </c>
      <c r="R253" s="41">
        <v>85266666</v>
      </c>
      <c r="S253" s="41">
        <v>85266666</v>
      </c>
      <c r="T253" s="41">
        <v>30666666</v>
      </c>
      <c r="U253" s="57">
        <f t="shared" si="26"/>
        <v>0.59849988899999995</v>
      </c>
      <c r="V253" s="57">
        <f t="shared" si="27"/>
        <v>2.8422222E-2</v>
      </c>
    </row>
    <row r="254" spans="1:22" s="24" customFormat="1" ht="15.75" customHeight="1" x14ac:dyDescent="0.2">
      <c r="A254" s="39" t="s">
        <v>160</v>
      </c>
      <c r="B254" s="39" t="s">
        <v>162</v>
      </c>
      <c r="C254" s="39" t="s">
        <v>164</v>
      </c>
      <c r="D254" s="39" t="s">
        <v>243</v>
      </c>
      <c r="E254" s="39" t="s">
        <v>168</v>
      </c>
      <c r="F254" s="39"/>
      <c r="G254" s="39"/>
      <c r="H254" s="39"/>
      <c r="I254" s="39"/>
      <c r="J254" s="39" t="s">
        <v>29</v>
      </c>
      <c r="K254" s="39">
        <v>15</v>
      </c>
      <c r="L254" s="39" t="s">
        <v>30</v>
      </c>
      <c r="M254" s="40" t="s">
        <v>245</v>
      </c>
      <c r="N254" s="41">
        <v>3000000000</v>
      </c>
      <c r="O254" s="41">
        <v>2999999667</v>
      </c>
      <c r="P254" s="41">
        <v>333</v>
      </c>
      <c r="Q254" s="41">
        <v>1795499667</v>
      </c>
      <c r="R254" s="41">
        <v>85266666</v>
      </c>
      <c r="S254" s="41">
        <v>85266666</v>
      </c>
      <c r="T254" s="41">
        <v>30666666</v>
      </c>
      <c r="U254" s="57">
        <f t="shared" si="26"/>
        <v>0.59849988899999995</v>
      </c>
      <c r="V254" s="57">
        <f t="shared" si="27"/>
        <v>2.8422222E-2</v>
      </c>
    </row>
    <row r="255" spans="1:22" s="24" customFormat="1" ht="15.75" customHeight="1" x14ac:dyDescent="0.2">
      <c r="A255" s="39" t="s">
        <v>160</v>
      </c>
      <c r="B255" s="39" t="s">
        <v>162</v>
      </c>
      <c r="C255" s="39" t="s">
        <v>164</v>
      </c>
      <c r="D255" s="39" t="s">
        <v>243</v>
      </c>
      <c r="E255" s="39" t="s">
        <v>168</v>
      </c>
      <c r="F255" s="39" t="s">
        <v>170</v>
      </c>
      <c r="G255" s="39"/>
      <c r="H255" s="39"/>
      <c r="I255" s="39"/>
      <c r="J255" s="39" t="s">
        <v>29</v>
      </c>
      <c r="K255" s="39">
        <v>15</v>
      </c>
      <c r="L255" s="39" t="s">
        <v>30</v>
      </c>
      <c r="M255" s="40" t="s">
        <v>171</v>
      </c>
      <c r="N255" s="41">
        <v>570000000</v>
      </c>
      <c r="O255" s="41">
        <v>570000000</v>
      </c>
      <c r="P255" s="41">
        <v>0</v>
      </c>
      <c r="Q255" s="41">
        <v>570000000</v>
      </c>
      <c r="R255" s="41">
        <v>0</v>
      </c>
      <c r="S255" s="41">
        <v>0</v>
      </c>
      <c r="T255" s="41">
        <v>0</v>
      </c>
      <c r="U255" s="57">
        <f t="shared" si="26"/>
        <v>1</v>
      </c>
      <c r="V255" s="57">
        <f t="shared" si="27"/>
        <v>0</v>
      </c>
    </row>
    <row r="256" spans="1:22" s="24" customFormat="1" ht="15.75" customHeight="1" x14ac:dyDescent="0.2">
      <c r="A256" s="39" t="s">
        <v>160</v>
      </c>
      <c r="B256" s="39" t="s">
        <v>162</v>
      </c>
      <c r="C256" s="39" t="s">
        <v>164</v>
      </c>
      <c r="D256" s="39" t="s">
        <v>243</v>
      </c>
      <c r="E256" s="39" t="s">
        <v>168</v>
      </c>
      <c r="F256" s="39" t="s">
        <v>170</v>
      </c>
      <c r="G256" s="39" t="s">
        <v>52</v>
      </c>
      <c r="H256" s="39"/>
      <c r="I256" s="39"/>
      <c r="J256" s="39" t="s">
        <v>29</v>
      </c>
      <c r="K256" s="39">
        <v>15</v>
      </c>
      <c r="L256" s="39" t="s">
        <v>30</v>
      </c>
      <c r="M256" s="40" t="s">
        <v>246</v>
      </c>
      <c r="N256" s="41">
        <v>570000000</v>
      </c>
      <c r="O256" s="41">
        <v>570000000</v>
      </c>
      <c r="P256" s="41">
        <v>0</v>
      </c>
      <c r="Q256" s="41">
        <v>570000000</v>
      </c>
      <c r="R256" s="41">
        <v>0</v>
      </c>
      <c r="S256" s="41">
        <v>0</v>
      </c>
      <c r="T256" s="41">
        <v>0</v>
      </c>
      <c r="U256" s="57">
        <f t="shared" si="26"/>
        <v>1</v>
      </c>
      <c r="V256" s="57">
        <f t="shared" si="27"/>
        <v>0</v>
      </c>
    </row>
    <row r="257" spans="1:22" s="24" customFormat="1" ht="15.75" customHeight="1" x14ac:dyDescent="0.2">
      <c r="A257" s="39" t="s">
        <v>160</v>
      </c>
      <c r="B257" s="39" t="s">
        <v>162</v>
      </c>
      <c r="C257" s="39" t="s">
        <v>164</v>
      </c>
      <c r="D257" s="39" t="s">
        <v>243</v>
      </c>
      <c r="E257" s="39" t="s">
        <v>168</v>
      </c>
      <c r="F257" s="39" t="s">
        <v>173</v>
      </c>
      <c r="G257" s="39"/>
      <c r="H257" s="39"/>
      <c r="I257" s="39"/>
      <c r="J257" s="39" t="s">
        <v>29</v>
      </c>
      <c r="K257" s="39">
        <v>15</v>
      </c>
      <c r="L257" s="39" t="s">
        <v>30</v>
      </c>
      <c r="M257" s="40" t="s">
        <v>174</v>
      </c>
      <c r="N257" s="41">
        <v>300000000</v>
      </c>
      <c r="O257" s="41">
        <v>299999667</v>
      </c>
      <c r="P257" s="41">
        <v>333</v>
      </c>
      <c r="Q257" s="41">
        <v>232499667</v>
      </c>
      <c r="R257" s="41">
        <v>30666666</v>
      </c>
      <c r="S257" s="41">
        <v>30666666</v>
      </c>
      <c r="T257" s="41">
        <v>30666666</v>
      </c>
      <c r="U257" s="57">
        <f t="shared" si="26"/>
        <v>0.77499889</v>
      </c>
      <c r="V257" s="57">
        <f t="shared" si="27"/>
        <v>0.10222222</v>
      </c>
    </row>
    <row r="258" spans="1:22" s="24" customFormat="1" ht="15.75" customHeight="1" x14ac:dyDescent="0.2">
      <c r="A258" s="39" t="s">
        <v>160</v>
      </c>
      <c r="B258" s="39" t="s">
        <v>162</v>
      </c>
      <c r="C258" s="39" t="s">
        <v>164</v>
      </c>
      <c r="D258" s="39" t="s">
        <v>243</v>
      </c>
      <c r="E258" s="39" t="s">
        <v>168</v>
      </c>
      <c r="F258" s="39" t="s">
        <v>173</v>
      </c>
      <c r="G258" s="39" t="s">
        <v>52</v>
      </c>
      <c r="H258" s="39"/>
      <c r="I258" s="39"/>
      <c r="J258" s="39" t="s">
        <v>29</v>
      </c>
      <c r="K258" s="39">
        <v>15</v>
      </c>
      <c r="L258" s="39" t="s">
        <v>30</v>
      </c>
      <c r="M258" s="40" t="s">
        <v>247</v>
      </c>
      <c r="N258" s="41">
        <v>300000000</v>
      </c>
      <c r="O258" s="41">
        <v>299999667</v>
      </c>
      <c r="P258" s="41">
        <v>333</v>
      </c>
      <c r="Q258" s="41">
        <v>232499667</v>
      </c>
      <c r="R258" s="41">
        <v>30666666</v>
      </c>
      <c r="S258" s="41">
        <v>30666666</v>
      </c>
      <c r="T258" s="41">
        <v>30666666</v>
      </c>
      <c r="U258" s="57">
        <f t="shared" si="26"/>
        <v>0.77499889</v>
      </c>
      <c r="V258" s="57">
        <f t="shared" si="27"/>
        <v>0.10222222</v>
      </c>
    </row>
    <row r="259" spans="1:22" s="24" customFormat="1" ht="15.75" customHeight="1" x14ac:dyDescent="0.2">
      <c r="A259" s="39" t="s">
        <v>160</v>
      </c>
      <c r="B259" s="39" t="s">
        <v>162</v>
      </c>
      <c r="C259" s="39" t="s">
        <v>164</v>
      </c>
      <c r="D259" s="39" t="s">
        <v>243</v>
      </c>
      <c r="E259" s="39" t="s">
        <v>168</v>
      </c>
      <c r="F259" s="39" t="s">
        <v>176</v>
      </c>
      <c r="G259" s="39"/>
      <c r="H259" s="39"/>
      <c r="I259" s="39"/>
      <c r="J259" s="39" t="s">
        <v>29</v>
      </c>
      <c r="K259" s="39">
        <v>15</v>
      </c>
      <c r="L259" s="39" t="s">
        <v>30</v>
      </c>
      <c r="M259" s="40" t="s">
        <v>177</v>
      </c>
      <c r="N259" s="41">
        <v>150000000</v>
      </c>
      <c r="O259" s="41">
        <v>150000000</v>
      </c>
      <c r="P259" s="41">
        <v>0</v>
      </c>
      <c r="Q259" s="41">
        <v>150000000</v>
      </c>
      <c r="R259" s="41">
        <v>0</v>
      </c>
      <c r="S259" s="41">
        <v>0</v>
      </c>
      <c r="T259" s="41">
        <v>0</v>
      </c>
      <c r="U259" s="57">
        <f t="shared" si="26"/>
        <v>1</v>
      </c>
      <c r="V259" s="57">
        <f t="shared" si="27"/>
        <v>0</v>
      </c>
    </row>
    <row r="260" spans="1:22" s="24" customFormat="1" ht="15.75" customHeight="1" x14ac:dyDescent="0.2">
      <c r="A260" s="39" t="s">
        <v>160</v>
      </c>
      <c r="B260" s="39" t="s">
        <v>162</v>
      </c>
      <c r="C260" s="39" t="s">
        <v>164</v>
      </c>
      <c r="D260" s="39" t="s">
        <v>243</v>
      </c>
      <c r="E260" s="39" t="s">
        <v>168</v>
      </c>
      <c r="F260" s="39" t="s">
        <v>176</v>
      </c>
      <c r="G260" s="39" t="s">
        <v>52</v>
      </c>
      <c r="H260" s="39"/>
      <c r="I260" s="39"/>
      <c r="J260" s="39" t="s">
        <v>29</v>
      </c>
      <c r="K260" s="39">
        <v>15</v>
      </c>
      <c r="L260" s="39" t="s">
        <v>30</v>
      </c>
      <c r="M260" s="40" t="s">
        <v>248</v>
      </c>
      <c r="N260" s="41">
        <v>150000000</v>
      </c>
      <c r="O260" s="41">
        <v>150000000</v>
      </c>
      <c r="P260" s="41">
        <v>0</v>
      </c>
      <c r="Q260" s="41">
        <v>150000000</v>
      </c>
      <c r="R260" s="41">
        <v>0</v>
      </c>
      <c r="S260" s="41">
        <v>0</v>
      </c>
      <c r="T260" s="41">
        <v>0</v>
      </c>
      <c r="U260" s="57">
        <f t="shared" si="26"/>
        <v>1</v>
      </c>
      <c r="V260" s="57">
        <f t="shared" si="27"/>
        <v>0</v>
      </c>
    </row>
    <row r="261" spans="1:22" s="24" customFormat="1" ht="15.75" customHeight="1" x14ac:dyDescent="0.2">
      <c r="A261" s="39" t="s">
        <v>160</v>
      </c>
      <c r="B261" s="39" t="s">
        <v>162</v>
      </c>
      <c r="C261" s="39" t="s">
        <v>164</v>
      </c>
      <c r="D261" s="39" t="s">
        <v>243</v>
      </c>
      <c r="E261" s="39" t="s">
        <v>168</v>
      </c>
      <c r="F261" s="39" t="s">
        <v>186</v>
      </c>
      <c r="G261" s="39"/>
      <c r="H261" s="39"/>
      <c r="I261" s="39"/>
      <c r="J261" s="39" t="s">
        <v>29</v>
      </c>
      <c r="K261" s="39">
        <v>15</v>
      </c>
      <c r="L261" s="39" t="s">
        <v>30</v>
      </c>
      <c r="M261" s="40" t="s">
        <v>187</v>
      </c>
      <c r="N261" s="41">
        <v>1004000000</v>
      </c>
      <c r="O261" s="41">
        <v>1004000000</v>
      </c>
      <c r="P261" s="41">
        <v>0</v>
      </c>
      <c r="Q261" s="41">
        <v>843000000</v>
      </c>
      <c r="R261" s="41">
        <v>54600000</v>
      </c>
      <c r="S261" s="41">
        <v>54600000</v>
      </c>
      <c r="T261" s="41">
        <v>0</v>
      </c>
      <c r="U261" s="57">
        <f t="shared" si="26"/>
        <v>0.83964143426294824</v>
      </c>
      <c r="V261" s="57">
        <f t="shared" si="27"/>
        <v>5.4382470119521915E-2</v>
      </c>
    </row>
    <row r="262" spans="1:22" s="24" customFormat="1" ht="15.75" customHeight="1" x14ac:dyDescent="0.2">
      <c r="A262" s="39" t="s">
        <v>160</v>
      </c>
      <c r="B262" s="39" t="s">
        <v>162</v>
      </c>
      <c r="C262" s="39" t="s">
        <v>164</v>
      </c>
      <c r="D262" s="39" t="s">
        <v>243</v>
      </c>
      <c r="E262" s="39" t="s">
        <v>168</v>
      </c>
      <c r="F262" s="39" t="s">
        <v>186</v>
      </c>
      <c r="G262" s="39" t="s">
        <v>52</v>
      </c>
      <c r="H262" s="39"/>
      <c r="I262" s="39"/>
      <c r="J262" s="39" t="s">
        <v>29</v>
      </c>
      <c r="K262" s="39">
        <v>15</v>
      </c>
      <c r="L262" s="39" t="s">
        <v>30</v>
      </c>
      <c r="M262" s="40" t="s">
        <v>249</v>
      </c>
      <c r="N262" s="41">
        <v>1004000000</v>
      </c>
      <c r="O262" s="41">
        <v>1004000000</v>
      </c>
      <c r="P262" s="41">
        <v>0</v>
      </c>
      <c r="Q262" s="41">
        <v>843000000</v>
      </c>
      <c r="R262" s="41">
        <v>54600000</v>
      </c>
      <c r="S262" s="41">
        <v>54600000</v>
      </c>
      <c r="T262" s="41">
        <v>0</v>
      </c>
      <c r="U262" s="57">
        <f t="shared" si="26"/>
        <v>0.83964143426294824</v>
      </c>
      <c r="V262" s="57">
        <f t="shared" si="27"/>
        <v>5.4382470119521915E-2</v>
      </c>
    </row>
    <row r="263" spans="1:22" s="24" customFormat="1" ht="15.75" customHeight="1" x14ac:dyDescent="0.2">
      <c r="A263" s="39" t="s">
        <v>160</v>
      </c>
      <c r="B263" s="39" t="s">
        <v>162</v>
      </c>
      <c r="C263" s="39" t="s">
        <v>164</v>
      </c>
      <c r="D263" s="39" t="s">
        <v>243</v>
      </c>
      <c r="E263" s="39" t="s">
        <v>168</v>
      </c>
      <c r="F263" s="39" t="s">
        <v>250</v>
      </c>
      <c r="G263" s="39"/>
      <c r="H263" s="39"/>
      <c r="I263" s="39"/>
      <c r="J263" s="39" t="s">
        <v>29</v>
      </c>
      <c r="K263" s="39">
        <v>15</v>
      </c>
      <c r="L263" s="39" t="s">
        <v>30</v>
      </c>
      <c r="M263" s="40" t="s">
        <v>251</v>
      </c>
      <c r="N263" s="41">
        <v>976000000</v>
      </c>
      <c r="O263" s="41">
        <v>976000000</v>
      </c>
      <c r="P263" s="41">
        <v>0</v>
      </c>
      <c r="Q263" s="41">
        <v>0</v>
      </c>
      <c r="R263" s="41">
        <v>0</v>
      </c>
      <c r="S263" s="41">
        <v>0</v>
      </c>
      <c r="T263" s="41">
        <v>0</v>
      </c>
      <c r="U263" s="57">
        <f t="shared" si="26"/>
        <v>0</v>
      </c>
      <c r="V263" s="57">
        <f t="shared" si="27"/>
        <v>0</v>
      </c>
    </row>
    <row r="264" spans="1:22" s="24" customFormat="1" ht="15.75" customHeight="1" x14ac:dyDescent="0.2">
      <c r="A264" s="39" t="s">
        <v>160</v>
      </c>
      <c r="B264" s="39" t="s">
        <v>162</v>
      </c>
      <c r="C264" s="39" t="s">
        <v>164</v>
      </c>
      <c r="D264" s="39" t="s">
        <v>243</v>
      </c>
      <c r="E264" s="39" t="s">
        <v>168</v>
      </c>
      <c r="F264" s="39" t="s">
        <v>250</v>
      </c>
      <c r="G264" s="39" t="s">
        <v>52</v>
      </c>
      <c r="H264" s="39"/>
      <c r="I264" s="39"/>
      <c r="J264" s="39" t="s">
        <v>29</v>
      </c>
      <c r="K264" s="39">
        <v>15</v>
      </c>
      <c r="L264" s="39" t="s">
        <v>30</v>
      </c>
      <c r="M264" s="40" t="s">
        <v>252</v>
      </c>
      <c r="N264" s="41">
        <v>976000000</v>
      </c>
      <c r="O264" s="41">
        <v>976000000</v>
      </c>
      <c r="P264" s="41">
        <v>0</v>
      </c>
      <c r="Q264" s="41">
        <v>0</v>
      </c>
      <c r="R264" s="41">
        <v>0</v>
      </c>
      <c r="S264" s="41">
        <v>0</v>
      </c>
      <c r="T264" s="41">
        <v>0</v>
      </c>
      <c r="U264" s="57">
        <f t="shared" si="26"/>
        <v>0</v>
      </c>
      <c r="V264" s="57">
        <f t="shared" si="27"/>
        <v>0</v>
      </c>
    </row>
    <row r="265" spans="1:22" s="19" customFormat="1" x14ac:dyDescent="0.25">
      <c r="U265" s="53"/>
      <c r="V265" s="53"/>
    </row>
    <row r="266" spans="1:22" s="19" customFormat="1" x14ac:dyDescent="0.25">
      <c r="U266" s="53"/>
      <c r="V266" s="53"/>
    </row>
    <row r="267" spans="1:22" s="19" customFormat="1" x14ac:dyDescent="0.25">
      <c r="U267" s="53"/>
      <c r="V267" s="53"/>
    </row>
    <row r="268" spans="1:22" s="19" customFormat="1" x14ac:dyDescent="0.25">
      <c r="U268" s="53"/>
      <c r="V268" s="53"/>
    </row>
  </sheetData>
  <autoFilter ref="A31:T264" xr:uid="{CD5D2E5F-7A83-4939-BACE-BD37C3A34EA7}"/>
  <mergeCells count="32">
    <mergeCell ref="D14:M14"/>
    <mergeCell ref="D15:M15"/>
    <mergeCell ref="A10:C10"/>
    <mergeCell ref="A9:M9"/>
    <mergeCell ref="D10:M10"/>
    <mergeCell ref="D11:M11"/>
    <mergeCell ref="D12:M12"/>
    <mergeCell ref="A11:C11"/>
    <mergeCell ref="A28:M28"/>
    <mergeCell ref="D27:M27"/>
    <mergeCell ref="A12:C12"/>
    <mergeCell ref="A13:C13"/>
    <mergeCell ref="A14:C14"/>
    <mergeCell ref="A15:C15"/>
    <mergeCell ref="A19:M19"/>
    <mergeCell ref="D20:M20"/>
    <mergeCell ref="D21:M21"/>
    <mergeCell ref="D22:M22"/>
    <mergeCell ref="D25:M25"/>
    <mergeCell ref="D26:M26"/>
    <mergeCell ref="D23:M23"/>
    <mergeCell ref="D24:M24"/>
    <mergeCell ref="A16:M16"/>
    <mergeCell ref="D13:M13"/>
    <mergeCell ref="A27:C27"/>
    <mergeCell ref="A26:C26"/>
    <mergeCell ref="A25:C25"/>
    <mergeCell ref="A20:C20"/>
    <mergeCell ref="A21:C21"/>
    <mergeCell ref="A22:C22"/>
    <mergeCell ref="A23:C23"/>
    <mergeCell ref="A24:C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N13:T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0361-D04E-4251-9808-2871F6E04D8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E7982-AEFB-4820-B065-EAD9B1B3C36D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5d7fbab-1c26-4900-a32f-4b5d86fc8949"/>
    <ds:schemaRef ds:uri="http://purl.org/dc/terms/"/>
    <ds:schemaRef ds:uri="http://schemas.microsoft.com/office/infopath/2007/PartnerControls"/>
    <ds:schemaRef ds:uri="e995e102-a597-4095-a937-a1dc9f290d6b"/>
  </ds:schemaRefs>
</ds:datastoreItem>
</file>

<file path=customXml/itemProps2.xml><?xml version="1.0" encoding="utf-8"?>
<ds:datastoreItem xmlns:ds="http://schemas.openxmlformats.org/officeDocument/2006/customXml" ds:itemID="{28A16B0A-F012-43B4-9FA8-4038D6B2D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85073B-D19C-4EED-A298-5012468CA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EJECUCIÓN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2021-09-02T00:06:41Z</dcterms:created>
  <dcterms:modified xsi:type="dcterms:W3CDTF">2021-09-03T13:42:24Z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