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alazar\OneDrive - Defensoria del Pueblo\VIG-2022\13-INFORMES DE EJECUCIÓN PPTAL-2022\12-DICIEMBRE-2022\"/>
    </mc:Choice>
  </mc:AlternateContent>
  <xr:revisionPtr revIDLastSave="0" documentId="13_ncr:1_{785227A6-5A94-4BBE-AA68-9564E27F874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EP_EPG034_EjecucionPresupuesta" sheetId="1" r:id="rId1"/>
  </sheets>
  <definedNames>
    <definedName name="_xlnm._FilterDatabase" localSheetId="0" hidden="1">REP_EPG034_EjecucionPresupuesta!$A$30:$S$56</definedName>
  </definedNames>
  <calcPr calcId="191029"/>
</workbook>
</file>

<file path=xl/calcChain.xml><?xml version="1.0" encoding="utf-8"?>
<calcChain xmlns="http://schemas.openxmlformats.org/spreadsheetml/2006/main">
  <c r="P11" i="1" l="1"/>
  <c r="P14" i="1" s="1"/>
  <c r="Q11" i="1"/>
  <c r="Q14" i="1" s="1"/>
  <c r="R11" i="1"/>
  <c r="R14" i="1" s="1"/>
  <c r="S11" i="1"/>
  <c r="O11" i="1"/>
  <c r="P13" i="1"/>
  <c r="Q13" i="1"/>
  <c r="R13" i="1"/>
  <c r="S13" i="1"/>
  <c r="O13" i="1"/>
  <c r="P12" i="1"/>
  <c r="Q12" i="1"/>
  <c r="R12" i="1"/>
  <c r="S12" i="1"/>
  <c r="O12" i="1"/>
  <c r="P25" i="1"/>
  <c r="Q25" i="1"/>
  <c r="R25" i="1"/>
  <c r="S25" i="1"/>
  <c r="O25" i="1"/>
  <c r="P24" i="1"/>
  <c r="Q24" i="1"/>
  <c r="R24" i="1"/>
  <c r="S24" i="1"/>
  <c r="O24" i="1"/>
  <c r="P23" i="1"/>
  <c r="Q23" i="1"/>
  <c r="R23" i="1"/>
  <c r="S23" i="1"/>
  <c r="O23" i="1"/>
  <c r="P21" i="1"/>
  <c r="Q21" i="1"/>
  <c r="R21" i="1"/>
  <c r="S21" i="1"/>
  <c r="O21" i="1"/>
  <c r="P20" i="1"/>
  <c r="Q20" i="1"/>
  <c r="R20" i="1"/>
  <c r="S20" i="1"/>
  <c r="O20" i="1"/>
  <c r="P19" i="1"/>
  <c r="Q19" i="1"/>
  <c r="R19" i="1"/>
  <c r="S19" i="1"/>
  <c r="O19" i="1"/>
  <c r="P18" i="1"/>
  <c r="Q18" i="1"/>
  <c r="R18" i="1"/>
  <c r="S18" i="1"/>
  <c r="O18" i="1"/>
  <c r="S14" i="1" l="1"/>
  <c r="O14" i="1"/>
  <c r="S26" i="1"/>
  <c r="O26" i="1"/>
  <c r="Q26" i="1"/>
  <c r="P26" i="1"/>
  <c r="R26" i="1"/>
  <c r="P22" i="1"/>
  <c r="Q22" i="1"/>
  <c r="S22" i="1"/>
  <c r="R22" i="1"/>
  <c r="O22" i="1"/>
  <c r="O27" i="1" l="1"/>
  <c r="S27" i="1"/>
  <c r="P27" i="1"/>
  <c r="Q27" i="1"/>
  <c r="R27" i="1"/>
</calcChain>
</file>

<file path=xl/sharedStrings.xml><?xml version="1.0" encoding="utf-8"?>
<sst xmlns="http://schemas.openxmlformats.org/spreadsheetml/2006/main" count="752" uniqueCount="121">
  <si>
    <t/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</si>
  <si>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</si>
  <si>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</si>
  <si>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</si>
  <si>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</si>
  <si>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</si>
  <si>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</si>
  <si>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</si>
  <si>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</si>
  <si>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</si>
  <si>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</si>
  <si>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</si>
  <si>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</si>
  <si>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</si>
  <si>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</si>
  <si>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</si>
  <si>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</si>
  <si>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</si>
  <si>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</si>
  <si>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</si>
  <si>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DEFENSORÍA DEL PUEBLO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</si>
  <si>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</si>
  <si>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</si>
  <si>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</si>
  <si>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</si>
  <si>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</si>
  <si>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</si>
  <si>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</si>
  <si>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</si>
  <si>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</si>
  <si>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</si>
  <si>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</si>
  <si>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</si>
  <si>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</si>
  <si>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</t>
  </si>
  <si>
    <t>ADQUISICIÓN DE BIENES  Y SERVICIOS</t>
  </si>
  <si>
    <t>A-03-03-01-007</t>
  </si>
  <si>
    <t>007</t>
  </si>
  <si>
    <t>DEFENSORÍA PÚBLICA (LEY 24 DE 1992)</t>
  </si>
  <si>
    <t>A-03-03-01-008</t>
  </si>
  <si>
    <t>008</t>
  </si>
  <si>
    <t>16</t>
  </si>
  <si>
    <t>SSF</t>
  </si>
  <si>
    <t>FONDO PARA LA DEFENSA DE LOS DERECHOS E INTERESES COLECTIVOS -LEY 472 DE 1998.</t>
  </si>
  <si>
    <t>A-03-03-01-061</t>
  </si>
  <si>
    <t>061</t>
  </si>
  <si>
    <t>FONDO ESPECIAL COMISIÓN NACIONAL DE BÚSQUEDA (ART. 18 LEY 971 DE 2005)</t>
  </si>
  <si>
    <t>A-03-03-01-068</t>
  </si>
  <si>
    <t>068</t>
  </si>
  <si>
    <t>COMISIÓN DE BÚSQUEDA DE PERSONAS DESAPARECIDAS LEY 589 DE 2000</t>
  </si>
  <si>
    <t>A-03-03-01-999</t>
  </si>
  <si>
    <t>999</t>
  </si>
  <si>
    <t>OTRAS TRANSFERENCIAS - DISTRIBUCIÓN PREVIO CONCEPTO DGPPN</t>
  </si>
  <si>
    <t>A-03-04-02-012</t>
  </si>
  <si>
    <t>04</t>
  </si>
  <si>
    <t>012</t>
  </si>
  <si>
    <t>INCAPACIDADES Y LICENCIAS DE MATERNIDAD Y PATERNIDAD (NO DE PENSIONES)</t>
  </si>
  <si>
    <t>A-03-10</t>
  </si>
  <si>
    <t>SENTENCIAS Y CONCILIACIONES</t>
  </si>
  <si>
    <t>A-08-01</t>
  </si>
  <si>
    <t>08</t>
  </si>
  <si>
    <t>IMPUESTOS</t>
  </si>
  <si>
    <t>A-08-04-01</t>
  </si>
  <si>
    <t>11</t>
  </si>
  <si>
    <t>CUOTA DE FISCALIZACIÓN Y AUDITAJE</t>
  </si>
  <si>
    <t>A-08-05</t>
  </si>
  <si>
    <t>05</t>
  </si>
  <si>
    <t>MULTAS, SANCIONES E INTERESES DE MORA</t>
  </si>
  <si>
    <t>B-10-04-01</t>
  </si>
  <si>
    <t>B</t>
  </si>
  <si>
    <t>APORTES AL FONDO DE CONTINGENCIAS</t>
  </si>
  <si>
    <t>C-2502-1000-25</t>
  </si>
  <si>
    <t>C</t>
  </si>
  <si>
    <t>2502</t>
  </si>
  <si>
    <t>1000</t>
  </si>
  <si>
    <t>25</t>
  </si>
  <si>
    <t>FORTALECIMIENTO DE LA ATENCIÓN, PROMOCIÓN, DIVULGACIÓN, PROTECCIÓN Y DEFENSA DE DERECHOS HUMANOS A LA POBLACIÓN Y GRUPOS DE INTERÉS EN EL TERRITORIO NACIONAL  NACIONAL</t>
  </si>
  <si>
    <t>13</t>
  </si>
  <si>
    <t>15</t>
  </si>
  <si>
    <t>C-2502-1000-27</t>
  </si>
  <si>
    <t>27</t>
  </si>
  <si>
    <t>CONTRIBUCION EN LA CONSTRUCCION DE CIUDADANIA DE LA VICTIMAS DEL CONFLICTO ARMADO  NACIONAL</t>
  </si>
  <si>
    <t>C-2599-1000-7</t>
  </si>
  <si>
    <t>2599</t>
  </si>
  <si>
    <t>7</t>
  </si>
  <si>
    <t>ADECUACIÓN DE LAS CONDICIONES FÍSICAS APROPIADAS PARA EL FUNCIONAMIENTO DE LAS DEFENSORÍAS DEL PUEBLO A NIVEL REGIONAL    NACIONAL</t>
  </si>
  <si>
    <t>C-2599-1000-8</t>
  </si>
  <si>
    <t>8</t>
  </si>
  <si>
    <t>14</t>
  </si>
  <si>
    <t>FORTALECIMIENTO DE LA CAPACIDAD INSTITUCIONAL DE LA DEFENSORÍA DEL PUEBLO DE COLOMBIA - DPC  NACIONAL</t>
  </si>
  <si>
    <t>C-2599-1000-10</t>
  </si>
  <si>
    <t>FORTALECIMIENTO DEL SISTEMA INTEGRADO DE GESTIÓN EN LA DEFENSORÍA DEL PUEBLO A NIVEL NACIONAL.  NACIONAL</t>
  </si>
  <si>
    <t>C-2599-1000-11</t>
  </si>
  <si>
    <t>IMPLEMENTACIÓN DEL MODELO ESTÁNDAR DE LA GESTIÓN Y OPERACIÓN DE LAS TECNOLOGÍAS DE LA INFORMACIÓN EN LA  DEFENSORÍA DEL PUEBLO -  NACIONAL</t>
  </si>
  <si>
    <t>C-2599-1000-12</t>
  </si>
  <si>
    <t>12</t>
  </si>
  <si>
    <t>CONSTRUCCION Y DOTACION DE LA DEFENSORIA REGIONAL CORDOBA  MONTERIA</t>
  </si>
  <si>
    <t>INFORME DE MODIFICACIONES</t>
  </si>
  <si>
    <t>EJECUCIÓN PRESUPUESTAL AGREGADA</t>
  </si>
  <si>
    <t>VIGENCIA ACTUAL</t>
  </si>
  <si>
    <t>Fuente: SIIF Nación</t>
  </si>
  <si>
    <t xml:space="preserve">NIVEL </t>
  </si>
  <si>
    <t>CONCEPTO</t>
  </si>
  <si>
    <t>DECRETO</t>
  </si>
  <si>
    <t xml:space="preserve">PRESUPUESTO DE FUNCIONAMIENTO </t>
  </si>
  <si>
    <t>SERVICIO DE LA DEUDA PÚBLICA</t>
  </si>
  <si>
    <t>PRESUPUESTO DE INVERSIÓN</t>
  </si>
  <si>
    <t>A+B+C</t>
  </si>
  <si>
    <t>TOTAL PRESUPUESTO</t>
  </si>
  <si>
    <t>A-01</t>
  </si>
  <si>
    <t>GASTOS DE PERSONAL</t>
  </si>
  <si>
    <t>ADQUISICIÓN DE BIENES Y SERVICIOS</t>
  </si>
  <si>
    <t>A-03</t>
  </si>
  <si>
    <t>TRANSFERENCIAS CORRIENTES</t>
  </si>
  <si>
    <t>A-08</t>
  </si>
  <si>
    <t>GASTOS POR TRIBUTOS, MULTAS, SANCIONES E INTERESES DE MORA</t>
  </si>
  <si>
    <t xml:space="preserve">TOTAL PRESUPUESTO DE FUNCIONAMIENTO </t>
  </si>
  <si>
    <t>INVERSIÓN UNIDAD 25-02-00</t>
  </si>
  <si>
    <t>INVERSIÓN SUBUNIDAD 25-02-00</t>
  </si>
  <si>
    <t>TOTAL PRESUPUESTO DE INVERSIÓN</t>
  </si>
  <si>
    <t>PERIODO: 01-ENERO-2022 AL 31-DICIEMBRE-2022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</si>
</sst>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\ #,##0.00;\-&quot;$&quot;\ #,##0.00"/>
    <numFmt numFmtId="164" formatCode="[$-1240A]&quot;$&quot;\ #,##0.00;\-&quot;$&quot;\ #,##0.00"/>
  </numFmts>
  <fonts count="8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name val="Calibri Light"/>
      <family val="2"/>
    </font>
    <font>
      <sz val="11"/>
      <name val="Calibri Light"/>
      <family val="2"/>
    </font>
    <font>
      <b/>
      <sz val="9"/>
      <color rgb="FF000000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9"/>
      <color rgb="FF00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/>
      <top/>
      <bottom style="thin">
        <color rgb="FFD3D3D3"/>
      </bottom>
      <diagonal/>
    </border>
  </borders>
  <cellStyleXfs count="1">
    <xf numFmtId="0" fontId="0" fillId="0" borderId="0"/>
  </cellStyleXfs>
  <cellXfs count="52">
    <xf numFmtId="0" fontId="1" fillId="0" borderId="0" xfId="0" applyFont="1" applyFill="1" applyBorder="1"/>
    <xf numFmtId="0" fontId="2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4" fillId="0" borderId="0" xfId="0" applyNumberFormat="1" applyFont="1" applyFill="1" applyBorder="1" applyAlignment="1">
      <alignment horizontal="center" vertical="center" wrapText="1" readingOrder="1"/>
    </xf>
    <xf numFmtId="0" fontId="4" fillId="3" borderId="1" xfId="0" applyNumberFormat="1" applyFont="1" applyFill="1" applyBorder="1" applyAlignment="1">
      <alignment horizontal="center" vertical="center" wrapText="1" readingOrder="1"/>
    </xf>
    <xf numFmtId="0" fontId="5" fillId="3" borderId="1" xfId="0" applyFont="1" applyFill="1" applyBorder="1" applyAlignment="1">
      <alignment horizontal="center" vertical="center" wrapText="1" readingOrder="1"/>
    </xf>
    <xf numFmtId="0" fontId="5" fillId="3" borderId="1" xfId="0" applyFont="1" applyFill="1" applyBorder="1" applyAlignment="1">
      <alignment horizontal="center" vertical="center" wrapText="1" readingOrder="1"/>
    </xf>
    <xf numFmtId="0" fontId="6" fillId="2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5" fillId="2" borderId="0" xfId="0" applyFont="1" applyFill="1" applyAlignment="1">
      <alignment vertical="center"/>
    </xf>
    <xf numFmtId="0" fontId="6" fillId="0" borderId="0" xfId="0" applyFont="1" applyFill="1" applyBorder="1"/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vertical="center" wrapText="1" readingOrder="1"/>
    </xf>
    <xf numFmtId="0" fontId="7" fillId="0" borderId="1" xfId="0" applyNumberFormat="1" applyFont="1" applyFill="1" applyBorder="1" applyAlignment="1">
      <alignment horizontal="center" vertical="center" wrapText="1" readingOrder="1"/>
    </xf>
    <xf numFmtId="0" fontId="7" fillId="0" borderId="1" xfId="0" applyNumberFormat="1" applyFont="1" applyFill="1" applyBorder="1" applyAlignment="1">
      <alignment horizontal="left" vertical="center" wrapText="1" readingOrder="1"/>
    </xf>
    <xf numFmtId="164" fontId="7" fillId="0" borderId="1" xfId="0" applyNumberFormat="1" applyFont="1" applyFill="1" applyBorder="1" applyAlignment="1">
      <alignment horizontal="right" vertical="center" wrapText="1" readingOrder="1"/>
    </xf>
    <xf numFmtId="0" fontId="7" fillId="0" borderId="5" xfId="0" applyNumberFormat="1" applyFont="1" applyFill="1" applyBorder="1" applyAlignment="1">
      <alignment vertical="center" wrapText="1" readingOrder="1"/>
    </xf>
    <xf numFmtId="0" fontId="7" fillId="0" borderId="5" xfId="0" applyNumberFormat="1" applyFont="1" applyFill="1" applyBorder="1" applyAlignment="1">
      <alignment horizontal="center" vertical="center" wrapText="1" readingOrder="1"/>
    </xf>
    <xf numFmtId="0" fontId="7" fillId="0" borderId="6" xfId="0" applyNumberFormat="1" applyFont="1" applyFill="1" applyBorder="1" applyAlignment="1">
      <alignment horizontal="left" vertical="center" wrapText="1" readingOrder="1"/>
    </xf>
    <xf numFmtId="7" fontId="6" fillId="0" borderId="1" xfId="0" applyNumberFormat="1" applyFont="1" applyFill="1" applyBorder="1" applyAlignment="1">
      <alignment vertical="center"/>
    </xf>
    <xf numFmtId="7" fontId="5" fillId="3" borderId="1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64" fontId="6" fillId="0" borderId="1" xfId="0" applyNumberFormat="1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164" fontId="5" fillId="3" borderId="1" xfId="0" applyNumberFormat="1" applyFont="1" applyFill="1" applyBorder="1" applyAlignment="1">
      <alignment vertical="center"/>
    </xf>
    <xf numFmtId="7" fontId="6" fillId="2" borderId="1" xfId="0" applyNumberFormat="1" applyFont="1" applyFill="1" applyBorder="1" applyAlignment="1">
      <alignment vertical="center"/>
    </xf>
    <xf numFmtId="164" fontId="6" fillId="2" borderId="1" xfId="0" applyNumberFormat="1" applyFont="1" applyFill="1" applyBorder="1" applyAlignment="1">
      <alignment vertical="center"/>
    </xf>
    <xf numFmtId="7" fontId="5" fillId="2" borderId="1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7" fontId="5" fillId="2" borderId="0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638175</xdr:colOff>
      <xdr:row>0</xdr:row>
      <xdr:rowOff>133350</xdr:rowOff>
    </xdr:from>
    <xdr:to>
      <xdr:col>2</xdr:col>
      <xdr:colOff>333375</xdr:colOff>
      <xdr:row>5</xdr:row>
      <xdr:rowOff>155259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524B8A-B3AE-4F96-9706-10FBB2020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33350"/>
          <a:ext cx="1495425" cy="9744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6"/>
  <sheetViews>
    <sheetView showGridLines="0" tabSelected="1" topLeftCell="A25" workbookViewId="0">
      <selection activeCell="B10" sqref="B10:J10"/>
    </sheetView>
  </sheetViews>
  <sheetFormatPr baseColWidth="10" defaultRowHeight="13.5" x14ac:dyDescent="0.25"/>
  <cols>
    <col min="1" max="1" width="21.5703125" style="23" customWidth="1"/>
    <col min="2" max="9" width="5.42578125" style="23" customWidth="1"/>
    <col min="10" max="10" width="7" style="23" customWidth="1"/>
    <col min="11" max="11" width="9.5703125" style="23" customWidth="1"/>
    <col min="12" max="12" width="8" style="23" customWidth="1"/>
    <col min="13" max="13" width="9.5703125" style="23" customWidth="1"/>
    <col min="14" max="14" width="27.5703125" style="23" customWidth="1"/>
    <col min="15" max="15" width="20.42578125" style="23" bestFit="1" customWidth="1"/>
    <col min="16" max="17" width="18.85546875" style="23" customWidth="1"/>
    <col min="18" max="18" width="20.42578125" style="23" bestFit="1" customWidth="1"/>
    <col min="19" max="19" width="17.140625" style="23" customWidth="1"/>
    <col min="20" max="16384" width="11.42578125" style="23"/>
  </cols>
  <sheetData>
    <row r="1" spans="1:19" customFormat="1" ht="15" x14ac:dyDescent="0.25"/>
    <row r="2" spans="1:19" s="2" customFormat="1" ht="15" x14ac:dyDescent="0.25">
      <c r="A2" s="1"/>
      <c r="G2" s="1" t="s">
        <v>20</v>
      </c>
    </row>
    <row r="3" spans="1:19" s="2" customFormat="1" ht="15" x14ac:dyDescent="0.25">
      <c r="A3" s="1"/>
      <c r="G3" s="1" t="s">
        <v>97</v>
      </c>
    </row>
    <row r="4" spans="1:19" s="2" customFormat="1" ht="15" x14ac:dyDescent="0.25">
      <c r="A4" s="1"/>
      <c r="G4" s="1" t="s">
        <v>98</v>
      </c>
    </row>
    <row r="5" spans="1:19" s="2" customFormat="1" ht="15" x14ac:dyDescent="0.25">
      <c r="A5" s="1"/>
      <c r="G5" s="1" t="s">
        <v>99</v>
      </c>
    </row>
    <row r="6" spans="1:19" s="2" customFormat="1" ht="15" x14ac:dyDescent="0.25">
      <c r="A6" s="1"/>
      <c r="G6" s="1" t="s">
        <v>120</v>
      </c>
    </row>
    <row r="7" spans="1:19" s="2" customFormat="1" ht="12.75" customHeight="1" x14ac:dyDescent="0.25">
      <c r="A7" s="1"/>
      <c r="D7" s="1"/>
      <c r="E7" s="1"/>
      <c r="F7" s="1"/>
    </row>
    <row r="8" spans="1:19" s="2" customFormat="1" ht="17.25" customHeight="1" x14ac:dyDescent="0.25">
      <c r="A8" s="3" t="s">
        <v>100</v>
      </c>
      <c r="B8" s="3"/>
      <c r="C8" s="3"/>
      <c r="D8" s="3"/>
      <c r="E8" s="1"/>
      <c r="F8" s="1"/>
      <c r="G8" s="1"/>
      <c r="H8" s="1"/>
    </row>
    <row r="9" spans="1:19" s="2" customFormat="1" ht="17.25" customHeight="1" x14ac:dyDescent="0.25">
      <c r="A9" s="4"/>
      <c r="B9" s="4"/>
      <c r="C9" s="1"/>
      <c r="D9" s="1"/>
      <c r="E9" s="1"/>
      <c r="F9" s="1"/>
      <c r="G9" s="1"/>
      <c r="H9" s="1"/>
    </row>
    <row r="10" spans="1:19" s="9" customFormat="1" ht="22.5" customHeight="1" x14ac:dyDescent="0.25">
      <c r="A10" s="7" t="s">
        <v>101</v>
      </c>
      <c r="B10" s="8" t="s">
        <v>1</v>
      </c>
      <c r="C10" s="8"/>
      <c r="D10" s="8"/>
      <c r="E10" s="8"/>
      <c r="F10" s="8"/>
      <c r="G10" s="8"/>
      <c r="H10" s="8"/>
      <c r="I10" s="8"/>
      <c r="J10" s="8"/>
      <c r="K10" s="8" t="s">
        <v>102</v>
      </c>
      <c r="L10" s="8"/>
      <c r="M10" s="8"/>
      <c r="N10" s="8"/>
      <c r="O10" s="7" t="s">
        <v>15</v>
      </c>
      <c r="P10" s="7" t="s">
        <v>16</v>
      </c>
      <c r="Q10" s="7" t="s">
        <v>17</v>
      </c>
      <c r="R10" s="7" t="s">
        <v>18</v>
      </c>
      <c r="S10" s="7" t="s">
        <v>19</v>
      </c>
    </row>
    <row r="11" spans="1:19" s="9" customFormat="1" ht="17.25" customHeight="1" x14ac:dyDescent="0.25">
      <c r="A11" s="10" t="s">
        <v>103</v>
      </c>
      <c r="B11" s="11" t="s">
        <v>22</v>
      </c>
      <c r="C11" s="11"/>
      <c r="D11" s="11"/>
      <c r="E11" s="11"/>
      <c r="F11" s="11"/>
      <c r="G11" s="11"/>
      <c r="H11" s="11"/>
      <c r="I11" s="11"/>
      <c r="J11" s="11"/>
      <c r="K11" s="12" t="s">
        <v>104</v>
      </c>
      <c r="L11" s="12"/>
      <c r="M11" s="12"/>
      <c r="N11" s="12"/>
      <c r="O11" s="40">
        <f>+SUM(O31:O44)</f>
        <v>721773422000</v>
      </c>
      <c r="P11" s="40">
        <f t="shared" ref="P11:S11" si="0">+SUM(P31:P44)</f>
        <v>75708359901</v>
      </c>
      <c r="Q11" s="40">
        <f t="shared" si="0"/>
        <v>65708359901</v>
      </c>
      <c r="R11" s="40">
        <f t="shared" si="0"/>
        <v>731773422000</v>
      </c>
      <c r="S11" s="40">
        <f t="shared" si="0"/>
        <v>99484</v>
      </c>
    </row>
    <row r="12" spans="1:19" s="9" customFormat="1" ht="17.25" customHeight="1" x14ac:dyDescent="0.25">
      <c r="A12" s="10" t="s">
        <v>103</v>
      </c>
      <c r="B12" s="13" t="s">
        <v>69</v>
      </c>
      <c r="C12" s="14"/>
      <c r="D12" s="14"/>
      <c r="E12" s="14"/>
      <c r="F12" s="14"/>
      <c r="G12" s="14"/>
      <c r="H12" s="14"/>
      <c r="I12" s="14"/>
      <c r="J12" s="15"/>
      <c r="K12" s="16" t="s">
        <v>105</v>
      </c>
      <c r="L12" s="17"/>
      <c r="M12" s="17"/>
      <c r="N12" s="18"/>
      <c r="O12" s="40">
        <f>+O45</f>
        <v>247291740</v>
      </c>
      <c r="P12" s="40">
        <f t="shared" ref="P12:S12" si="1">+P45</f>
        <v>0</v>
      </c>
      <c r="Q12" s="40">
        <f t="shared" si="1"/>
        <v>0</v>
      </c>
      <c r="R12" s="40">
        <f t="shared" si="1"/>
        <v>247291740</v>
      </c>
      <c r="S12" s="40">
        <f t="shared" si="1"/>
        <v>0</v>
      </c>
    </row>
    <row r="13" spans="1:19" s="9" customFormat="1" ht="17.25" customHeight="1" x14ac:dyDescent="0.25">
      <c r="A13" s="10" t="s">
        <v>103</v>
      </c>
      <c r="B13" s="11" t="s">
        <v>72</v>
      </c>
      <c r="C13" s="11"/>
      <c r="D13" s="11"/>
      <c r="E13" s="11"/>
      <c r="F13" s="11"/>
      <c r="G13" s="11"/>
      <c r="H13" s="11"/>
      <c r="I13" s="11"/>
      <c r="J13" s="11"/>
      <c r="K13" s="12" t="s">
        <v>106</v>
      </c>
      <c r="L13" s="12"/>
      <c r="M13" s="12"/>
      <c r="N13" s="12"/>
      <c r="O13" s="40">
        <f>+SUM(O46:O55)</f>
        <v>74375679763</v>
      </c>
      <c r="P13" s="40">
        <f t="shared" ref="P13:S13" si="2">+SUM(P46:P55)</f>
        <v>0</v>
      </c>
      <c r="Q13" s="40">
        <f t="shared" si="2"/>
        <v>0</v>
      </c>
      <c r="R13" s="40">
        <f t="shared" si="2"/>
        <v>74375679763</v>
      </c>
      <c r="S13" s="40">
        <f t="shared" si="2"/>
        <v>0</v>
      </c>
    </row>
    <row r="14" spans="1:19" s="22" customFormat="1" ht="18.75" customHeight="1" x14ac:dyDescent="0.25">
      <c r="A14" s="19" t="s">
        <v>103</v>
      </c>
      <c r="B14" s="20" t="s">
        <v>107</v>
      </c>
      <c r="C14" s="20"/>
      <c r="D14" s="20"/>
      <c r="E14" s="20"/>
      <c r="F14" s="20"/>
      <c r="G14" s="20"/>
      <c r="H14" s="20"/>
      <c r="I14" s="20"/>
      <c r="J14" s="20"/>
      <c r="K14" s="21" t="s">
        <v>108</v>
      </c>
      <c r="L14" s="21"/>
      <c r="M14" s="21"/>
      <c r="N14" s="21"/>
      <c r="O14" s="41">
        <f>+O11+O12+O13</f>
        <v>796396393503</v>
      </c>
      <c r="P14" s="41">
        <f t="shared" ref="P14:S14" si="3">+P11+P12+P13</f>
        <v>75708359901</v>
      </c>
      <c r="Q14" s="41">
        <f t="shared" si="3"/>
        <v>65708359901</v>
      </c>
      <c r="R14" s="41">
        <f t="shared" si="3"/>
        <v>806396393503</v>
      </c>
      <c r="S14" s="41">
        <f t="shared" si="3"/>
        <v>99484</v>
      </c>
    </row>
    <row r="15" spans="1:19" s="22" customFormat="1" x14ac:dyDescent="0.25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50"/>
      <c r="L15" s="50"/>
      <c r="M15" s="50"/>
      <c r="N15" s="50"/>
      <c r="O15" s="51"/>
      <c r="P15" s="51"/>
      <c r="Q15" s="51"/>
      <c r="R15" s="51"/>
      <c r="S15" s="51"/>
    </row>
    <row r="16" spans="1:19" s="42" customFormat="1" x14ac:dyDescent="0.25"/>
    <row r="17" spans="1:19" s="9" customFormat="1" ht="24.75" customHeight="1" x14ac:dyDescent="0.25">
      <c r="A17" s="7" t="s">
        <v>101</v>
      </c>
      <c r="B17" s="8" t="s">
        <v>1</v>
      </c>
      <c r="C17" s="8"/>
      <c r="D17" s="8"/>
      <c r="E17" s="8"/>
      <c r="F17" s="8"/>
      <c r="G17" s="8"/>
      <c r="H17" s="8"/>
      <c r="I17" s="8"/>
      <c r="J17" s="8"/>
      <c r="K17" s="8" t="s">
        <v>102</v>
      </c>
      <c r="L17" s="8"/>
      <c r="M17" s="8"/>
      <c r="N17" s="8"/>
      <c r="O17" s="7" t="s">
        <v>15</v>
      </c>
      <c r="P17" s="7" t="s">
        <v>16</v>
      </c>
      <c r="Q17" s="7" t="s">
        <v>17</v>
      </c>
      <c r="R17" s="7" t="s">
        <v>18</v>
      </c>
      <c r="S17" s="7" t="s">
        <v>19</v>
      </c>
    </row>
    <row r="18" spans="1:19" s="42" customFormat="1" ht="16.5" customHeight="1" x14ac:dyDescent="0.25">
      <c r="A18" s="10" t="s">
        <v>103</v>
      </c>
      <c r="B18" s="11" t="s">
        <v>109</v>
      </c>
      <c r="C18" s="11"/>
      <c r="D18" s="11"/>
      <c r="E18" s="11"/>
      <c r="F18" s="11"/>
      <c r="G18" s="11"/>
      <c r="H18" s="11"/>
      <c r="I18" s="11"/>
      <c r="J18" s="11"/>
      <c r="K18" s="12" t="s">
        <v>110</v>
      </c>
      <c r="L18" s="12"/>
      <c r="M18" s="12"/>
      <c r="N18" s="12"/>
      <c r="O18" s="40">
        <f>+O31+O32+O33</f>
        <v>237025946000</v>
      </c>
      <c r="P18" s="40">
        <f t="shared" ref="P18:S18" si="4">+P31+P32+P33</f>
        <v>10000000000</v>
      </c>
      <c r="Q18" s="40">
        <f t="shared" si="4"/>
        <v>0</v>
      </c>
      <c r="R18" s="40">
        <f t="shared" si="4"/>
        <v>247025946000</v>
      </c>
      <c r="S18" s="40">
        <f t="shared" si="4"/>
        <v>0</v>
      </c>
    </row>
    <row r="19" spans="1:19" s="42" customFormat="1" ht="16.5" customHeight="1" x14ac:dyDescent="0.25">
      <c r="A19" s="10" t="s">
        <v>103</v>
      </c>
      <c r="B19" s="11" t="s">
        <v>34</v>
      </c>
      <c r="C19" s="11"/>
      <c r="D19" s="11"/>
      <c r="E19" s="11"/>
      <c r="F19" s="11"/>
      <c r="G19" s="11"/>
      <c r="H19" s="11"/>
      <c r="I19" s="11"/>
      <c r="J19" s="11"/>
      <c r="K19" s="12" t="s">
        <v>111</v>
      </c>
      <c r="L19" s="12"/>
      <c r="M19" s="12"/>
      <c r="N19" s="12"/>
      <c r="O19" s="43">
        <f>+O34</f>
        <v>28480000000</v>
      </c>
      <c r="P19" s="43">
        <f t="shared" ref="P19:S19" si="5">+P34</f>
        <v>61841721851</v>
      </c>
      <c r="Q19" s="43">
        <f t="shared" si="5"/>
        <v>149906052</v>
      </c>
      <c r="R19" s="43">
        <f t="shared" si="5"/>
        <v>90171815799</v>
      </c>
      <c r="S19" s="43">
        <f t="shared" si="5"/>
        <v>0</v>
      </c>
    </row>
    <row r="20" spans="1:19" s="42" customFormat="1" ht="16.5" customHeight="1" x14ac:dyDescent="0.25">
      <c r="A20" s="10" t="s">
        <v>103</v>
      </c>
      <c r="B20" s="11" t="s">
        <v>112</v>
      </c>
      <c r="C20" s="11"/>
      <c r="D20" s="11"/>
      <c r="E20" s="11"/>
      <c r="F20" s="11"/>
      <c r="G20" s="11"/>
      <c r="H20" s="11"/>
      <c r="I20" s="11"/>
      <c r="J20" s="11"/>
      <c r="K20" s="12" t="s">
        <v>113</v>
      </c>
      <c r="L20" s="12"/>
      <c r="M20" s="12"/>
      <c r="N20" s="12"/>
      <c r="O20" s="40">
        <f>+SUM(O35:O41)</f>
        <v>453901399000</v>
      </c>
      <c r="P20" s="40">
        <f t="shared" ref="P20:S20" si="6">+SUM(P35:P41)</f>
        <v>3657315484</v>
      </c>
      <c r="Q20" s="40">
        <f t="shared" si="6"/>
        <v>65558453849</v>
      </c>
      <c r="R20" s="40">
        <f t="shared" si="6"/>
        <v>392000260635</v>
      </c>
      <c r="S20" s="40">
        <f t="shared" si="6"/>
        <v>99484</v>
      </c>
    </row>
    <row r="21" spans="1:19" s="42" customFormat="1" ht="16.5" customHeight="1" x14ac:dyDescent="0.25">
      <c r="A21" s="10" t="s">
        <v>103</v>
      </c>
      <c r="B21" s="11" t="s">
        <v>114</v>
      </c>
      <c r="C21" s="11"/>
      <c r="D21" s="11"/>
      <c r="E21" s="11"/>
      <c r="F21" s="11"/>
      <c r="G21" s="11"/>
      <c r="H21" s="11"/>
      <c r="I21" s="11"/>
      <c r="J21" s="11"/>
      <c r="K21" s="12" t="s">
        <v>115</v>
      </c>
      <c r="L21" s="12"/>
      <c r="M21" s="12"/>
      <c r="N21" s="12"/>
      <c r="O21" s="40">
        <f>+SUM(O42:O44)</f>
        <v>2366077000</v>
      </c>
      <c r="P21" s="40">
        <f t="shared" ref="P21:S21" si="7">+SUM(P42:P44)</f>
        <v>209322566</v>
      </c>
      <c r="Q21" s="40">
        <f t="shared" si="7"/>
        <v>0</v>
      </c>
      <c r="R21" s="40">
        <f t="shared" si="7"/>
        <v>2575399566</v>
      </c>
      <c r="S21" s="40">
        <f t="shared" si="7"/>
        <v>0</v>
      </c>
    </row>
    <row r="22" spans="1:19" s="44" customFormat="1" ht="16.5" customHeight="1" x14ac:dyDescent="0.25">
      <c r="A22" s="19" t="s">
        <v>103</v>
      </c>
      <c r="B22" s="20" t="s">
        <v>22</v>
      </c>
      <c r="C22" s="20"/>
      <c r="D22" s="20"/>
      <c r="E22" s="20"/>
      <c r="F22" s="20"/>
      <c r="G22" s="20"/>
      <c r="H22" s="20"/>
      <c r="I22" s="20"/>
      <c r="J22" s="20"/>
      <c r="K22" s="21" t="s">
        <v>116</v>
      </c>
      <c r="L22" s="21"/>
      <c r="M22" s="21"/>
      <c r="N22" s="21"/>
      <c r="O22" s="41">
        <f>+O18+O19+O20+O21</f>
        <v>721773422000</v>
      </c>
      <c r="P22" s="41">
        <f t="shared" ref="P22:S22" si="8">+P18+P19+P20+P21</f>
        <v>75708359901</v>
      </c>
      <c r="Q22" s="41">
        <f t="shared" si="8"/>
        <v>65708359901</v>
      </c>
      <c r="R22" s="41">
        <f t="shared" si="8"/>
        <v>731773422000</v>
      </c>
      <c r="S22" s="41">
        <f t="shared" si="8"/>
        <v>99484</v>
      </c>
    </row>
    <row r="23" spans="1:19" s="44" customFormat="1" ht="16.5" customHeight="1" x14ac:dyDescent="0.25">
      <c r="A23" s="19" t="s">
        <v>103</v>
      </c>
      <c r="B23" s="24" t="s">
        <v>69</v>
      </c>
      <c r="C23" s="25"/>
      <c r="D23" s="25"/>
      <c r="E23" s="25"/>
      <c r="F23" s="25"/>
      <c r="G23" s="25"/>
      <c r="H23" s="25"/>
      <c r="I23" s="25"/>
      <c r="J23" s="26"/>
      <c r="K23" s="27" t="s">
        <v>105</v>
      </c>
      <c r="L23" s="28"/>
      <c r="M23" s="28"/>
      <c r="N23" s="29"/>
      <c r="O23" s="45">
        <f>+O45</f>
        <v>247291740</v>
      </c>
      <c r="P23" s="45">
        <f t="shared" ref="P23:S23" si="9">+P45</f>
        <v>0</v>
      </c>
      <c r="Q23" s="45">
        <f t="shared" si="9"/>
        <v>0</v>
      </c>
      <c r="R23" s="45">
        <f t="shared" si="9"/>
        <v>247291740</v>
      </c>
      <c r="S23" s="45">
        <f t="shared" si="9"/>
        <v>0</v>
      </c>
    </row>
    <row r="24" spans="1:19" s="44" customFormat="1" ht="16.5" customHeight="1" x14ac:dyDescent="0.25">
      <c r="A24" s="30" t="s">
        <v>103</v>
      </c>
      <c r="B24" s="31" t="s">
        <v>72</v>
      </c>
      <c r="C24" s="31"/>
      <c r="D24" s="31"/>
      <c r="E24" s="31"/>
      <c r="F24" s="31"/>
      <c r="G24" s="31"/>
      <c r="H24" s="31"/>
      <c r="I24" s="31"/>
      <c r="J24" s="31"/>
      <c r="K24" s="12" t="s">
        <v>117</v>
      </c>
      <c r="L24" s="12"/>
      <c r="M24" s="12"/>
      <c r="N24" s="12"/>
      <c r="O24" s="46">
        <f>+O46+O47+O48+O49+O50+O51+O53+O54+O55</f>
        <v>60375679763</v>
      </c>
      <c r="P24" s="46">
        <f t="shared" ref="P24:S24" si="10">+P46+P47+P48+P49+P50+P51+P53+P54+P55</f>
        <v>0</v>
      </c>
      <c r="Q24" s="46">
        <f t="shared" si="10"/>
        <v>0</v>
      </c>
      <c r="R24" s="46">
        <f t="shared" si="10"/>
        <v>60375679763</v>
      </c>
      <c r="S24" s="46">
        <f t="shared" si="10"/>
        <v>0</v>
      </c>
    </row>
    <row r="25" spans="1:19" s="44" customFormat="1" ht="16.5" customHeight="1" x14ac:dyDescent="0.25">
      <c r="A25" s="30" t="s">
        <v>103</v>
      </c>
      <c r="B25" s="31" t="s">
        <v>72</v>
      </c>
      <c r="C25" s="31"/>
      <c r="D25" s="31"/>
      <c r="E25" s="31"/>
      <c r="F25" s="31"/>
      <c r="G25" s="31"/>
      <c r="H25" s="31"/>
      <c r="I25" s="31"/>
      <c r="J25" s="31"/>
      <c r="K25" s="12" t="s">
        <v>118</v>
      </c>
      <c r="L25" s="12"/>
      <c r="M25" s="12"/>
      <c r="N25" s="12"/>
      <c r="O25" s="47">
        <f>+O52</f>
        <v>14000000000</v>
      </c>
      <c r="P25" s="47">
        <f t="shared" ref="P25:S25" si="11">+P52</f>
        <v>0</v>
      </c>
      <c r="Q25" s="47">
        <f t="shared" si="11"/>
        <v>0</v>
      </c>
      <c r="R25" s="47">
        <f t="shared" si="11"/>
        <v>14000000000</v>
      </c>
      <c r="S25" s="47">
        <f t="shared" si="11"/>
        <v>0</v>
      </c>
    </row>
    <row r="26" spans="1:19" s="44" customFormat="1" ht="16.5" customHeight="1" x14ac:dyDescent="0.25">
      <c r="A26" s="30" t="s">
        <v>103</v>
      </c>
      <c r="B26" s="31" t="s">
        <v>72</v>
      </c>
      <c r="C26" s="31"/>
      <c r="D26" s="31"/>
      <c r="E26" s="31"/>
      <c r="F26" s="31"/>
      <c r="G26" s="31"/>
      <c r="H26" s="31"/>
      <c r="I26" s="31"/>
      <c r="J26" s="31"/>
      <c r="K26" s="32" t="s">
        <v>119</v>
      </c>
      <c r="L26" s="32"/>
      <c r="M26" s="32"/>
      <c r="N26" s="32"/>
      <c r="O26" s="48">
        <f>+O24+O25</f>
        <v>74375679763</v>
      </c>
      <c r="P26" s="48">
        <f t="shared" ref="P26:S26" si="12">+P24+P25</f>
        <v>0</v>
      </c>
      <c r="Q26" s="48">
        <f t="shared" si="12"/>
        <v>0</v>
      </c>
      <c r="R26" s="48">
        <f t="shared" si="12"/>
        <v>74375679763</v>
      </c>
      <c r="S26" s="48">
        <f t="shared" si="12"/>
        <v>0</v>
      </c>
    </row>
    <row r="27" spans="1:19" s="44" customFormat="1" ht="16.5" customHeight="1" x14ac:dyDescent="0.25">
      <c r="A27" s="19" t="s">
        <v>103</v>
      </c>
      <c r="B27" s="20" t="s">
        <v>107</v>
      </c>
      <c r="C27" s="20"/>
      <c r="D27" s="20"/>
      <c r="E27" s="20"/>
      <c r="F27" s="20"/>
      <c r="G27" s="20"/>
      <c r="H27" s="20"/>
      <c r="I27" s="20"/>
      <c r="J27" s="20"/>
      <c r="K27" s="21" t="s">
        <v>108</v>
      </c>
      <c r="L27" s="21"/>
      <c r="M27" s="21"/>
      <c r="N27" s="21"/>
      <c r="O27" s="41">
        <f>+O22+O23+O26</f>
        <v>796396393503</v>
      </c>
      <c r="P27" s="41">
        <f t="shared" ref="P27:S27" si="13">+P22+P23+P26</f>
        <v>75708359901</v>
      </c>
      <c r="Q27" s="41">
        <f t="shared" si="13"/>
        <v>65708359901</v>
      </c>
      <c r="R27" s="41">
        <f t="shared" si="13"/>
        <v>806396393503</v>
      </c>
      <c r="S27" s="41">
        <f t="shared" si="13"/>
        <v>99484</v>
      </c>
    </row>
    <row r="28" spans="1:19" s="42" customFormat="1" x14ac:dyDescent="0.25">
      <c r="A28" s="5" t="s">
        <v>0</v>
      </c>
      <c r="B28" s="5" t="s">
        <v>0</v>
      </c>
      <c r="C28" s="5" t="s">
        <v>0</v>
      </c>
      <c r="D28" s="5" t="s">
        <v>0</v>
      </c>
      <c r="E28" s="5" t="s">
        <v>0</v>
      </c>
      <c r="F28" s="5" t="s">
        <v>0</v>
      </c>
      <c r="G28" s="5" t="s">
        <v>0</v>
      </c>
      <c r="H28" s="5" t="s">
        <v>0</v>
      </c>
      <c r="I28" s="5" t="s">
        <v>0</v>
      </c>
      <c r="J28" s="5" t="s">
        <v>0</v>
      </c>
      <c r="K28" s="5" t="s">
        <v>0</v>
      </c>
      <c r="L28" s="5" t="s">
        <v>0</v>
      </c>
      <c r="M28" s="5" t="s">
        <v>0</v>
      </c>
      <c r="N28" s="5" t="s">
        <v>0</v>
      </c>
      <c r="O28" s="5" t="s">
        <v>0</v>
      </c>
      <c r="P28" s="5" t="s">
        <v>0</v>
      </c>
      <c r="Q28" s="5" t="s">
        <v>0</v>
      </c>
      <c r="R28" s="5" t="s">
        <v>0</v>
      </c>
      <c r="S28" s="5" t="s">
        <v>0</v>
      </c>
    </row>
    <row r="29" spans="1:19" s="42" customFormat="1" x14ac:dyDescent="0.25">
      <c r="A29" s="5" t="s">
        <v>0</v>
      </c>
      <c r="B29" s="5" t="s">
        <v>0</v>
      </c>
      <c r="C29" s="5" t="s">
        <v>0</v>
      </c>
      <c r="D29" s="5" t="s">
        <v>0</v>
      </c>
      <c r="E29" s="5" t="s">
        <v>0</v>
      </c>
      <c r="F29" s="5" t="s">
        <v>0</v>
      </c>
      <c r="G29" s="5" t="s">
        <v>0</v>
      </c>
      <c r="H29" s="5" t="s">
        <v>0</v>
      </c>
      <c r="I29" s="5" t="s">
        <v>0</v>
      </c>
      <c r="J29" s="5" t="s">
        <v>0</v>
      </c>
      <c r="K29" s="5" t="s">
        <v>0</v>
      </c>
      <c r="L29" s="5" t="s">
        <v>0</v>
      </c>
      <c r="M29" s="5" t="s">
        <v>0</v>
      </c>
      <c r="N29" s="5" t="s">
        <v>0</v>
      </c>
      <c r="O29" s="5" t="s">
        <v>0</v>
      </c>
      <c r="P29" s="5" t="s">
        <v>0</v>
      </c>
      <c r="Q29" s="5" t="s">
        <v>0</v>
      </c>
      <c r="R29" s="5" t="s">
        <v>0</v>
      </c>
      <c r="S29" s="5" t="s">
        <v>0</v>
      </c>
    </row>
    <row r="30" spans="1:19" s="42" customFormat="1" ht="27" x14ac:dyDescent="0.25">
      <c r="A30" s="6" t="s">
        <v>1</v>
      </c>
      <c r="B30" s="6" t="s">
        <v>2</v>
      </c>
      <c r="C30" s="6" t="s">
        <v>3</v>
      </c>
      <c r="D30" s="6" t="s">
        <v>4</v>
      </c>
      <c r="E30" s="6" t="s">
        <v>5</v>
      </c>
      <c r="F30" s="6" t="s">
        <v>6</v>
      </c>
      <c r="G30" s="6" t="s">
        <v>7</v>
      </c>
      <c r="H30" s="6" t="s">
        <v>8</v>
      </c>
      <c r="I30" s="6" t="s">
        <v>9</v>
      </c>
      <c r="J30" s="6" t="s">
        <v>10</v>
      </c>
      <c r="K30" s="6" t="s">
        <v>11</v>
      </c>
      <c r="L30" s="6" t="s">
        <v>12</v>
      </c>
      <c r="M30" s="6" t="s">
        <v>13</v>
      </c>
      <c r="N30" s="6" t="s">
        <v>14</v>
      </c>
      <c r="O30" s="6" t="s">
        <v>15</v>
      </c>
      <c r="P30" s="6" t="s">
        <v>16</v>
      </c>
      <c r="Q30" s="6" t="s">
        <v>17</v>
      </c>
      <c r="R30" s="6" t="s">
        <v>18</v>
      </c>
      <c r="S30" s="6" t="s">
        <v>19</v>
      </c>
    </row>
    <row r="31" spans="1:19" s="42" customFormat="1" ht="16.5" customHeight="1" x14ac:dyDescent="0.25">
      <c r="A31" s="33" t="s">
        <v>21</v>
      </c>
      <c r="B31" s="34" t="s">
        <v>22</v>
      </c>
      <c r="C31" s="34" t="s">
        <v>23</v>
      </c>
      <c r="D31" s="34" t="s">
        <v>23</v>
      </c>
      <c r="E31" s="34" t="s">
        <v>23</v>
      </c>
      <c r="F31" s="34"/>
      <c r="G31" s="34"/>
      <c r="H31" s="34"/>
      <c r="I31" s="34"/>
      <c r="J31" s="34"/>
      <c r="K31" s="34" t="s">
        <v>24</v>
      </c>
      <c r="L31" s="34" t="s">
        <v>25</v>
      </c>
      <c r="M31" s="34" t="s">
        <v>26</v>
      </c>
      <c r="N31" s="35" t="s">
        <v>27</v>
      </c>
      <c r="O31" s="36">
        <v>162055267000</v>
      </c>
      <c r="P31" s="36">
        <v>5387000000</v>
      </c>
      <c r="Q31" s="36">
        <v>0</v>
      </c>
      <c r="R31" s="36">
        <v>167442267000</v>
      </c>
      <c r="S31" s="36">
        <v>0</v>
      </c>
    </row>
    <row r="32" spans="1:19" s="42" customFormat="1" ht="27" x14ac:dyDescent="0.25">
      <c r="A32" s="33" t="s">
        <v>28</v>
      </c>
      <c r="B32" s="34" t="s">
        <v>22</v>
      </c>
      <c r="C32" s="34" t="s">
        <v>23</v>
      </c>
      <c r="D32" s="34" t="s">
        <v>23</v>
      </c>
      <c r="E32" s="34" t="s">
        <v>29</v>
      </c>
      <c r="F32" s="34"/>
      <c r="G32" s="34"/>
      <c r="H32" s="34"/>
      <c r="I32" s="34"/>
      <c r="J32" s="34"/>
      <c r="K32" s="34" t="s">
        <v>24</v>
      </c>
      <c r="L32" s="34" t="s">
        <v>25</v>
      </c>
      <c r="M32" s="34" t="s">
        <v>26</v>
      </c>
      <c r="N32" s="35" t="s">
        <v>30</v>
      </c>
      <c r="O32" s="36">
        <v>60258109000</v>
      </c>
      <c r="P32" s="36">
        <v>3369000000</v>
      </c>
      <c r="Q32" s="36">
        <v>0</v>
      </c>
      <c r="R32" s="36">
        <v>63627109000</v>
      </c>
      <c r="S32" s="36">
        <v>0</v>
      </c>
    </row>
    <row r="33" spans="1:19" s="42" customFormat="1" ht="40.5" x14ac:dyDescent="0.25">
      <c r="A33" s="33" t="s">
        <v>31</v>
      </c>
      <c r="B33" s="34" t="s">
        <v>22</v>
      </c>
      <c r="C33" s="34" t="s">
        <v>23</v>
      </c>
      <c r="D33" s="34" t="s">
        <v>23</v>
      </c>
      <c r="E33" s="34" t="s">
        <v>32</v>
      </c>
      <c r="F33" s="34"/>
      <c r="G33" s="34"/>
      <c r="H33" s="34"/>
      <c r="I33" s="34"/>
      <c r="J33" s="34"/>
      <c r="K33" s="34" t="s">
        <v>24</v>
      </c>
      <c r="L33" s="34" t="s">
        <v>25</v>
      </c>
      <c r="M33" s="34" t="s">
        <v>26</v>
      </c>
      <c r="N33" s="35" t="s">
        <v>33</v>
      </c>
      <c r="O33" s="36">
        <v>14712570000</v>
      </c>
      <c r="P33" s="36">
        <v>1244000000</v>
      </c>
      <c r="Q33" s="36">
        <v>0</v>
      </c>
      <c r="R33" s="36">
        <v>15956570000</v>
      </c>
      <c r="S33" s="36">
        <v>0</v>
      </c>
    </row>
    <row r="34" spans="1:19" s="42" customFormat="1" ht="27" x14ac:dyDescent="0.25">
      <c r="A34" s="33" t="s">
        <v>34</v>
      </c>
      <c r="B34" s="34" t="s">
        <v>22</v>
      </c>
      <c r="C34" s="34" t="s">
        <v>29</v>
      </c>
      <c r="D34" s="34"/>
      <c r="E34" s="34"/>
      <c r="F34" s="34"/>
      <c r="G34" s="34"/>
      <c r="H34" s="34"/>
      <c r="I34" s="34"/>
      <c r="J34" s="34"/>
      <c r="K34" s="34" t="s">
        <v>24</v>
      </c>
      <c r="L34" s="34" t="s">
        <v>25</v>
      </c>
      <c r="M34" s="34" t="s">
        <v>26</v>
      </c>
      <c r="N34" s="35" t="s">
        <v>35</v>
      </c>
      <c r="O34" s="36">
        <v>28480000000</v>
      </c>
      <c r="P34" s="36">
        <v>61841721851</v>
      </c>
      <c r="Q34" s="36">
        <v>149906052</v>
      </c>
      <c r="R34" s="36">
        <v>90171815799</v>
      </c>
      <c r="S34" s="36">
        <v>0</v>
      </c>
    </row>
    <row r="35" spans="1:19" s="42" customFormat="1" ht="27" x14ac:dyDescent="0.25">
      <c r="A35" s="33" t="s">
        <v>36</v>
      </c>
      <c r="B35" s="34" t="s">
        <v>22</v>
      </c>
      <c r="C35" s="34" t="s">
        <v>32</v>
      </c>
      <c r="D35" s="34" t="s">
        <v>32</v>
      </c>
      <c r="E35" s="34" t="s">
        <v>23</v>
      </c>
      <c r="F35" s="34" t="s">
        <v>37</v>
      </c>
      <c r="G35" s="34"/>
      <c r="H35" s="34"/>
      <c r="I35" s="34"/>
      <c r="J35" s="34"/>
      <c r="K35" s="34" t="s">
        <v>24</v>
      </c>
      <c r="L35" s="34" t="s">
        <v>25</v>
      </c>
      <c r="M35" s="34" t="s">
        <v>26</v>
      </c>
      <c r="N35" s="35" t="s">
        <v>38</v>
      </c>
      <c r="O35" s="36">
        <v>232478124000</v>
      </c>
      <c r="P35" s="36">
        <v>3526565413</v>
      </c>
      <c r="Q35" s="36">
        <v>7553333</v>
      </c>
      <c r="R35" s="36">
        <v>235997136080</v>
      </c>
      <c r="S35" s="36">
        <v>0</v>
      </c>
    </row>
    <row r="36" spans="1:19" s="42" customFormat="1" ht="40.5" x14ac:dyDescent="0.25">
      <c r="A36" s="33" t="s">
        <v>39</v>
      </c>
      <c r="B36" s="34" t="s">
        <v>22</v>
      </c>
      <c r="C36" s="34" t="s">
        <v>32</v>
      </c>
      <c r="D36" s="34" t="s">
        <v>32</v>
      </c>
      <c r="E36" s="34" t="s">
        <v>23</v>
      </c>
      <c r="F36" s="34" t="s">
        <v>40</v>
      </c>
      <c r="G36" s="34"/>
      <c r="H36" s="34"/>
      <c r="I36" s="34"/>
      <c r="J36" s="34"/>
      <c r="K36" s="34" t="s">
        <v>24</v>
      </c>
      <c r="L36" s="34" t="s">
        <v>41</v>
      </c>
      <c r="M36" s="34" t="s">
        <v>42</v>
      </c>
      <c r="N36" s="35" t="s">
        <v>43</v>
      </c>
      <c r="O36" s="36">
        <v>153325000000</v>
      </c>
      <c r="P36" s="36">
        <v>0</v>
      </c>
      <c r="Q36" s="36">
        <v>0</v>
      </c>
      <c r="R36" s="36">
        <v>153325000000</v>
      </c>
      <c r="S36" s="36">
        <v>0</v>
      </c>
    </row>
    <row r="37" spans="1:19" s="42" customFormat="1" ht="40.5" x14ac:dyDescent="0.25">
      <c r="A37" s="33" t="s">
        <v>44</v>
      </c>
      <c r="B37" s="34" t="s">
        <v>22</v>
      </c>
      <c r="C37" s="34" t="s">
        <v>32</v>
      </c>
      <c r="D37" s="34" t="s">
        <v>32</v>
      </c>
      <c r="E37" s="34" t="s">
        <v>23</v>
      </c>
      <c r="F37" s="34" t="s">
        <v>45</v>
      </c>
      <c r="G37" s="34"/>
      <c r="H37" s="34"/>
      <c r="I37" s="34"/>
      <c r="J37" s="34"/>
      <c r="K37" s="34" t="s">
        <v>24</v>
      </c>
      <c r="L37" s="34" t="s">
        <v>41</v>
      </c>
      <c r="M37" s="34" t="s">
        <v>42</v>
      </c>
      <c r="N37" s="35" t="s">
        <v>46</v>
      </c>
      <c r="O37" s="36">
        <v>569590000</v>
      </c>
      <c r="P37" s="36">
        <v>0</v>
      </c>
      <c r="Q37" s="36">
        <v>0</v>
      </c>
      <c r="R37" s="36">
        <v>569590000</v>
      </c>
      <c r="S37" s="36">
        <v>0</v>
      </c>
    </row>
    <row r="38" spans="1:19" s="42" customFormat="1" ht="40.5" x14ac:dyDescent="0.25">
      <c r="A38" s="33" t="s">
        <v>47</v>
      </c>
      <c r="B38" s="34" t="s">
        <v>22</v>
      </c>
      <c r="C38" s="34" t="s">
        <v>32</v>
      </c>
      <c r="D38" s="34" t="s">
        <v>32</v>
      </c>
      <c r="E38" s="34" t="s">
        <v>23</v>
      </c>
      <c r="F38" s="34" t="s">
        <v>48</v>
      </c>
      <c r="G38" s="34"/>
      <c r="H38" s="34"/>
      <c r="I38" s="34"/>
      <c r="J38" s="34"/>
      <c r="K38" s="34" t="s">
        <v>24</v>
      </c>
      <c r="L38" s="34" t="s">
        <v>25</v>
      </c>
      <c r="M38" s="34" t="s">
        <v>26</v>
      </c>
      <c r="N38" s="35" t="s">
        <v>49</v>
      </c>
      <c r="O38" s="36">
        <v>327000000</v>
      </c>
      <c r="P38" s="36">
        <v>0</v>
      </c>
      <c r="Q38" s="36">
        <v>0</v>
      </c>
      <c r="R38" s="36">
        <v>327000000</v>
      </c>
      <c r="S38" s="36">
        <v>0</v>
      </c>
    </row>
    <row r="39" spans="1:19" s="42" customFormat="1" ht="40.5" x14ac:dyDescent="0.25">
      <c r="A39" s="33" t="s">
        <v>50</v>
      </c>
      <c r="B39" s="34" t="s">
        <v>22</v>
      </c>
      <c r="C39" s="34" t="s">
        <v>32</v>
      </c>
      <c r="D39" s="34" t="s">
        <v>32</v>
      </c>
      <c r="E39" s="34" t="s">
        <v>23</v>
      </c>
      <c r="F39" s="34" t="s">
        <v>51</v>
      </c>
      <c r="G39" s="34"/>
      <c r="H39" s="34"/>
      <c r="I39" s="34"/>
      <c r="J39" s="34"/>
      <c r="K39" s="34" t="s">
        <v>24</v>
      </c>
      <c r="L39" s="34" t="s">
        <v>25</v>
      </c>
      <c r="M39" s="34" t="s">
        <v>26</v>
      </c>
      <c r="N39" s="35" t="s">
        <v>52</v>
      </c>
      <c r="O39" s="36">
        <v>65551000000</v>
      </c>
      <c r="P39" s="36">
        <v>0</v>
      </c>
      <c r="Q39" s="36">
        <v>65550900516</v>
      </c>
      <c r="R39" s="36">
        <v>99484</v>
      </c>
      <c r="S39" s="36">
        <v>99484</v>
      </c>
    </row>
    <row r="40" spans="1:19" s="42" customFormat="1" ht="40.5" x14ac:dyDescent="0.25">
      <c r="A40" s="33" t="s">
        <v>53</v>
      </c>
      <c r="B40" s="34" t="s">
        <v>22</v>
      </c>
      <c r="C40" s="34" t="s">
        <v>32</v>
      </c>
      <c r="D40" s="34" t="s">
        <v>54</v>
      </c>
      <c r="E40" s="34" t="s">
        <v>29</v>
      </c>
      <c r="F40" s="34" t="s">
        <v>55</v>
      </c>
      <c r="G40" s="34"/>
      <c r="H40" s="34"/>
      <c r="I40" s="34"/>
      <c r="J40" s="34"/>
      <c r="K40" s="34" t="s">
        <v>24</v>
      </c>
      <c r="L40" s="34" t="s">
        <v>25</v>
      </c>
      <c r="M40" s="34" t="s">
        <v>26</v>
      </c>
      <c r="N40" s="35" t="s">
        <v>56</v>
      </c>
      <c r="O40" s="36">
        <v>1650685000</v>
      </c>
      <c r="P40" s="36">
        <v>0</v>
      </c>
      <c r="Q40" s="36">
        <v>0</v>
      </c>
      <c r="R40" s="36">
        <v>1650685000</v>
      </c>
      <c r="S40" s="36">
        <v>0</v>
      </c>
    </row>
    <row r="41" spans="1:19" s="42" customFormat="1" x14ac:dyDescent="0.25">
      <c r="A41" s="33" t="s">
        <v>57</v>
      </c>
      <c r="B41" s="34" t="s">
        <v>22</v>
      </c>
      <c r="C41" s="34" t="s">
        <v>32</v>
      </c>
      <c r="D41" s="34" t="s">
        <v>25</v>
      </c>
      <c r="E41" s="34"/>
      <c r="F41" s="34"/>
      <c r="G41" s="34"/>
      <c r="H41" s="34"/>
      <c r="I41" s="34"/>
      <c r="J41" s="34"/>
      <c r="K41" s="34" t="s">
        <v>24</v>
      </c>
      <c r="L41" s="34" t="s">
        <v>25</v>
      </c>
      <c r="M41" s="34" t="s">
        <v>26</v>
      </c>
      <c r="N41" s="35" t="s">
        <v>58</v>
      </c>
      <c r="O41" s="36">
        <v>0</v>
      </c>
      <c r="P41" s="36">
        <v>130750071</v>
      </c>
      <c r="Q41" s="36">
        <v>0</v>
      </c>
      <c r="R41" s="36">
        <v>130750071</v>
      </c>
      <c r="S41" s="36">
        <v>0</v>
      </c>
    </row>
    <row r="42" spans="1:19" s="42" customFormat="1" x14ac:dyDescent="0.25">
      <c r="A42" s="33" t="s">
        <v>59</v>
      </c>
      <c r="B42" s="34" t="s">
        <v>22</v>
      </c>
      <c r="C42" s="34" t="s">
        <v>60</v>
      </c>
      <c r="D42" s="34" t="s">
        <v>23</v>
      </c>
      <c r="E42" s="34"/>
      <c r="F42" s="34"/>
      <c r="G42" s="34"/>
      <c r="H42" s="34"/>
      <c r="I42" s="34"/>
      <c r="J42" s="34"/>
      <c r="K42" s="34" t="s">
        <v>24</v>
      </c>
      <c r="L42" s="34" t="s">
        <v>25</v>
      </c>
      <c r="M42" s="34" t="s">
        <v>26</v>
      </c>
      <c r="N42" s="35" t="s">
        <v>61</v>
      </c>
      <c r="O42" s="36">
        <v>485000000</v>
      </c>
      <c r="P42" s="36">
        <v>8515400</v>
      </c>
      <c r="Q42" s="36">
        <v>0</v>
      </c>
      <c r="R42" s="36">
        <v>493515400</v>
      </c>
      <c r="S42" s="36">
        <v>0</v>
      </c>
    </row>
    <row r="43" spans="1:19" s="42" customFormat="1" ht="27" x14ac:dyDescent="0.25">
      <c r="A43" s="33" t="s">
        <v>62</v>
      </c>
      <c r="B43" s="34" t="s">
        <v>22</v>
      </c>
      <c r="C43" s="34" t="s">
        <v>60</v>
      </c>
      <c r="D43" s="34" t="s">
        <v>54</v>
      </c>
      <c r="E43" s="34" t="s">
        <v>23</v>
      </c>
      <c r="F43" s="34"/>
      <c r="G43" s="34"/>
      <c r="H43" s="34"/>
      <c r="I43" s="34"/>
      <c r="J43" s="34"/>
      <c r="K43" s="34" t="s">
        <v>24</v>
      </c>
      <c r="L43" s="34" t="s">
        <v>63</v>
      </c>
      <c r="M43" s="34" t="s">
        <v>42</v>
      </c>
      <c r="N43" s="35" t="s">
        <v>64</v>
      </c>
      <c r="O43" s="36">
        <v>1881077000</v>
      </c>
      <c r="P43" s="36">
        <v>0</v>
      </c>
      <c r="Q43" s="36">
        <v>0</v>
      </c>
      <c r="R43" s="36">
        <v>1881077000</v>
      </c>
      <c r="S43" s="36">
        <v>0</v>
      </c>
    </row>
    <row r="44" spans="1:19" s="42" customFormat="1" ht="27" x14ac:dyDescent="0.25">
      <c r="A44" s="33" t="s">
        <v>65</v>
      </c>
      <c r="B44" s="34" t="s">
        <v>22</v>
      </c>
      <c r="C44" s="34" t="s">
        <v>60</v>
      </c>
      <c r="D44" s="34" t="s">
        <v>66</v>
      </c>
      <c r="E44" s="34"/>
      <c r="F44" s="34"/>
      <c r="G44" s="34"/>
      <c r="H44" s="34"/>
      <c r="I44" s="34"/>
      <c r="J44" s="34"/>
      <c r="K44" s="34" t="s">
        <v>24</v>
      </c>
      <c r="L44" s="34" t="s">
        <v>25</v>
      </c>
      <c r="M44" s="34" t="s">
        <v>26</v>
      </c>
      <c r="N44" s="35" t="s">
        <v>67</v>
      </c>
      <c r="O44" s="36">
        <v>0</v>
      </c>
      <c r="P44" s="36">
        <v>200807166</v>
      </c>
      <c r="Q44" s="36">
        <v>0</v>
      </c>
      <c r="R44" s="36">
        <v>200807166</v>
      </c>
      <c r="S44" s="36">
        <v>0</v>
      </c>
    </row>
    <row r="45" spans="1:19" s="42" customFormat="1" ht="27" x14ac:dyDescent="0.25">
      <c r="A45" s="33" t="s">
        <v>68</v>
      </c>
      <c r="B45" s="34" t="s">
        <v>69</v>
      </c>
      <c r="C45" s="34" t="s">
        <v>25</v>
      </c>
      <c r="D45" s="34" t="s">
        <v>54</v>
      </c>
      <c r="E45" s="34" t="s">
        <v>23</v>
      </c>
      <c r="F45" s="34"/>
      <c r="G45" s="34"/>
      <c r="H45" s="34"/>
      <c r="I45" s="34"/>
      <c r="J45" s="34"/>
      <c r="K45" s="34" t="s">
        <v>24</v>
      </c>
      <c r="L45" s="34" t="s">
        <v>63</v>
      </c>
      <c r="M45" s="34" t="s">
        <v>26</v>
      </c>
      <c r="N45" s="35" t="s">
        <v>70</v>
      </c>
      <c r="O45" s="36">
        <v>247291740</v>
      </c>
      <c r="P45" s="36">
        <v>0</v>
      </c>
      <c r="Q45" s="36">
        <v>0</v>
      </c>
      <c r="R45" s="36">
        <v>247291740</v>
      </c>
      <c r="S45" s="36">
        <v>0</v>
      </c>
    </row>
    <row r="46" spans="1:19" s="42" customFormat="1" ht="94.5" x14ac:dyDescent="0.25">
      <c r="A46" s="33" t="s">
        <v>71</v>
      </c>
      <c r="B46" s="34" t="s">
        <v>72</v>
      </c>
      <c r="C46" s="34" t="s">
        <v>73</v>
      </c>
      <c r="D46" s="34" t="s">
        <v>74</v>
      </c>
      <c r="E46" s="34" t="s">
        <v>75</v>
      </c>
      <c r="F46" s="34"/>
      <c r="G46" s="34"/>
      <c r="H46" s="34"/>
      <c r="I46" s="34"/>
      <c r="J46" s="34"/>
      <c r="K46" s="34" t="s">
        <v>24</v>
      </c>
      <c r="L46" s="34" t="s">
        <v>63</v>
      </c>
      <c r="M46" s="34" t="s">
        <v>26</v>
      </c>
      <c r="N46" s="35" t="s">
        <v>76</v>
      </c>
      <c r="O46" s="36">
        <v>10500000000</v>
      </c>
      <c r="P46" s="36">
        <v>0</v>
      </c>
      <c r="Q46" s="36">
        <v>0</v>
      </c>
      <c r="R46" s="36">
        <v>10500000000</v>
      </c>
      <c r="S46" s="36">
        <v>0</v>
      </c>
    </row>
    <row r="47" spans="1:19" s="42" customFormat="1" ht="94.5" x14ac:dyDescent="0.25">
      <c r="A47" s="33" t="s">
        <v>71</v>
      </c>
      <c r="B47" s="34" t="s">
        <v>72</v>
      </c>
      <c r="C47" s="34" t="s">
        <v>73</v>
      </c>
      <c r="D47" s="34" t="s">
        <v>74</v>
      </c>
      <c r="E47" s="34" t="s">
        <v>75</v>
      </c>
      <c r="F47" s="34"/>
      <c r="G47" s="34"/>
      <c r="H47" s="34"/>
      <c r="I47" s="34"/>
      <c r="J47" s="34"/>
      <c r="K47" s="34" t="s">
        <v>24</v>
      </c>
      <c r="L47" s="34" t="s">
        <v>77</v>
      </c>
      <c r="M47" s="34" t="s">
        <v>26</v>
      </c>
      <c r="N47" s="35" t="s">
        <v>76</v>
      </c>
      <c r="O47" s="36">
        <v>10500000000</v>
      </c>
      <c r="P47" s="36">
        <v>0</v>
      </c>
      <c r="Q47" s="36">
        <v>0</v>
      </c>
      <c r="R47" s="36">
        <v>10500000000</v>
      </c>
      <c r="S47" s="36">
        <v>0</v>
      </c>
    </row>
    <row r="48" spans="1:19" s="42" customFormat="1" ht="94.5" x14ac:dyDescent="0.25">
      <c r="A48" s="33" t="s">
        <v>71</v>
      </c>
      <c r="B48" s="34" t="s">
        <v>72</v>
      </c>
      <c r="C48" s="34" t="s">
        <v>73</v>
      </c>
      <c r="D48" s="34" t="s">
        <v>74</v>
      </c>
      <c r="E48" s="34" t="s">
        <v>75</v>
      </c>
      <c r="F48" s="34"/>
      <c r="G48" s="34"/>
      <c r="H48" s="34"/>
      <c r="I48" s="34"/>
      <c r="J48" s="34"/>
      <c r="K48" s="34" t="s">
        <v>24</v>
      </c>
      <c r="L48" s="34" t="s">
        <v>78</v>
      </c>
      <c r="M48" s="34" t="s">
        <v>26</v>
      </c>
      <c r="N48" s="35" t="s">
        <v>76</v>
      </c>
      <c r="O48" s="36">
        <v>2640000000</v>
      </c>
      <c r="P48" s="36">
        <v>0</v>
      </c>
      <c r="Q48" s="36">
        <v>0</v>
      </c>
      <c r="R48" s="36">
        <v>2640000000</v>
      </c>
      <c r="S48" s="36">
        <v>0</v>
      </c>
    </row>
    <row r="49" spans="1:19" s="42" customFormat="1" ht="54" x14ac:dyDescent="0.25">
      <c r="A49" s="33" t="s">
        <v>79</v>
      </c>
      <c r="B49" s="34" t="s">
        <v>72</v>
      </c>
      <c r="C49" s="34" t="s">
        <v>73</v>
      </c>
      <c r="D49" s="34" t="s">
        <v>74</v>
      </c>
      <c r="E49" s="34" t="s">
        <v>80</v>
      </c>
      <c r="F49" s="34" t="s">
        <v>0</v>
      </c>
      <c r="G49" s="34" t="s">
        <v>0</v>
      </c>
      <c r="H49" s="34" t="s">
        <v>0</v>
      </c>
      <c r="I49" s="34" t="s">
        <v>0</v>
      </c>
      <c r="J49" s="34" t="s">
        <v>0</v>
      </c>
      <c r="K49" s="34" t="s">
        <v>24</v>
      </c>
      <c r="L49" s="34" t="s">
        <v>63</v>
      </c>
      <c r="M49" s="34" t="s">
        <v>26</v>
      </c>
      <c r="N49" s="35" t="s">
        <v>81</v>
      </c>
      <c r="O49" s="36">
        <v>5000000000</v>
      </c>
      <c r="P49" s="36">
        <v>0</v>
      </c>
      <c r="Q49" s="36">
        <v>0</v>
      </c>
      <c r="R49" s="36">
        <v>5000000000</v>
      </c>
      <c r="S49" s="36">
        <v>0</v>
      </c>
    </row>
    <row r="50" spans="1:19" s="42" customFormat="1" ht="54" x14ac:dyDescent="0.25">
      <c r="A50" s="33" t="s">
        <v>79</v>
      </c>
      <c r="B50" s="34" t="s">
        <v>72</v>
      </c>
      <c r="C50" s="34" t="s">
        <v>73</v>
      </c>
      <c r="D50" s="34" t="s">
        <v>74</v>
      </c>
      <c r="E50" s="34" t="s">
        <v>80</v>
      </c>
      <c r="F50" s="34" t="s">
        <v>0</v>
      </c>
      <c r="G50" s="34" t="s">
        <v>0</v>
      </c>
      <c r="H50" s="34" t="s">
        <v>0</v>
      </c>
      <c r="I50" s="34" t="s">
        <v>0</v>
      </c>
      <c r="J50" s="34" t="s">
        <v>0</v>
      </c>
      <c r="K50" s="34" t="s">
        <v>24</v>
      </c>
      <c r="L50" s="34" t="s">
        <v>77</v>
      </c>
      <c r="M50" s="34" t="s">
        <v>26</v>
      </c>
      <c r="N50" s="35" t="s">
        <v>81</v>
      </c>
      <c r="O50" s="36">
        <v>15519181301</v>
      </c>
      <c r="P50" s="36">
        <v>0</v>
      </c>
      <c r="Q50" s="36">
        <v>0</v>
      </c>
      <c r="R50" s="36">
        <v>15519181301</v>
      </c>
      <c r="S50" s="36">
        <v>0</v>
      </c>
    </row>
    <row r="51" spans="1:19" s="42" customFormat="1" ht="81" x14ac:dyDescent="0.25">
      <c r="A51" s="33" t="s">
        <v>82</v>
      </c>
      <c r="B51" s="34" t="s">
        <v>72</v>
      </c>
      <c r="C51" s="34" t="s">
        <v>83</v>
      </c>
      <c r="D51" s="34" t="s">
        <v>74</v>
      </c>
      <c r="E51" s="34" t="s">
        <v>84</v>
      </c>
      <c r="F51" s="34"/>
      <c r="G51" s="34"/>
      <c r="H51" s="34"/>
      <c r="I51" s="34"/>
      <c r="J51" s="34"/>
      <c r="K51" s="34" t="s">
        <v>24</v>
      </c>
      <c r="L51" s="34" t="s">
        <v>77</v>
      </c>
      <c r="M51" s="34" t="s">
        <v>26</v>
      </c>
      <c r="N51" s="35" t="s">
        <v>85</v>
      </c>
      <c r="O51" s="36">
        <v>10000000000</v>
      </c>
      <c r="P51" s="36">
        <v>0</v>
      </c>
      <c r="Q51" s="36">
        <v>0</v>
      </c>
      <c r="R51" s="36">
        <v>10000000000</v>
      </c>
      <c r="S51" s="36">
        <v>0</v>
      </c>
    </row>
    <row r="52" spans="1:19" s="42" customFormat="1" ht="54" x14ac:dyDescent="0.25">
      <c r="A52" s="33" t="s">
        <v>86</v>
      </c>
      <c r="B52" s="34" t="s">
        <v>72</v>
      </c>
      <c r="C52" s="34" t="s">
        <v>83</v>
      </c>
      <c r="D52" s="34" t="s">
        <v>74</v>
      </c>
      <c r="E52" s="34" t="s">
        <v>87</v>
      </c>
      <c r="F52" s="34"/>
      <c r="G52" s="34"/>
      <c r="H52" s="34"/>
      <c r="I52" s="34"/>
      <c r="J52" s="34"/>
      <c r="K52" s="34" t="s">
        <v>24</v>
      </c>
      <c r="L52" s="34" t="s">
        <v>88</v>
      </c>
      <c r="M52" s="34" t="s">
        <v>26</v>
      </c>
      <c r="N52" s="35" t="s">
        <v>89</v>
      </c>
      <c r="O52" s="36">
        <v>14000000000</v>
      </c>
      <c r="P52" s="36">
        <v>0</v>
      </c>
      <c r="Q52" s="36">
        <v>0</v>
      </c>
      <c r="R52" s="36">
        <v>14000000000</v>
      </c>
      <c r="S52" s="36">
        <v>0</v>
      </c>
    </row>
    <row r="53" spans="1:19" s="42" customFormat="1" ht="54" x14ac:dyDescent="0.25">
      <c r="A53" s="33" t="s">
        <v>90</v>
      </c>
      <c r="B53" s="34" t="s">
        <v>72</v>
      </c>
      <c r="C53" s="34" t="s">
        <v>83</v>
      </c>
      <c r="D53" s="34" t="s">
        <v>74</v>
      </c>
      <c r="E53" s="34" t="s">
        <v>25</v>
      </c>
      <c r="F53" s="34"/>
      <c r="G53" s="34"/>
      <c r="H53" s="34"/>
      <c r="I53" s="34"/>
      <c r="J53" s="34"/>
      <c r="K53" s="34" t="s">
        <v>24</v>
      </c>
      <c r="L53" s="34" t="s">
        <v>63</v>
      </c>
      <c r="M53" s="34" t="s">
        <v>26</v>
      </c>
      <c r="N53" s="35" t="s">
        <v>91</v>
      </c>
      <c r="O53" s="36">
        <v>500000000</v>
      </c>
      <c r="P53" s="36">
        <v>0</v>
      </c>
      <c r="Q53" s="36">
        <v>0</v>
      </c>
      <c r="R53" s="36">
        <v>500000000</v>
      </c>
      <c r="S53" s="36">
        <v>0</v>
      </c>
    </row>
    <row r="54" spans="1:19" s="42" customFormat="1" ht="81" x14ac:dyDescent="0.25">
      <c r="A54" s="33" t="s">
        <v>92</v>
      </c>
      <c r="B54" s="34" t="s">
        <v>72</v>
      </c>
      <c r="C54" s="34" t="s">
        <v>83</v>
      </c>
      <c r="D54" s="34" t="s">
        <v>74</v>
      </c>
      <c r="E54" s="34" t="s">
        <v>63</v>
      </c>
      <c r="F54" s="34"/>
      <c r="G54" s="34"/>
      <c r="H54" s="34"/>
      <c r="I54" s="34"/>
      <c r="J54" s="34"/>
      <c r="K54" s="34" t="s">
        <v>24</v>
      </c>
      <c r="L54" s="34" t="s">
        <v>77</v>
      </c>
      <c r="M54" s="34" t="s">
        <v>26</v>
      </c>
      <c r="N54" s="35" t="s">
        <v>93</v>
      </c>
      <c r="O54" s="36">
        <v>1716498462</v>
      </c>
      <c r="P54" s="36">
        <v>0</v>
      </c>
      <c r="Q54" s="36">
        <v>0</v>
      </c>
      <c r="R54" s="36">
        <v>1716498462</v>
      </c>
      <c r="S54" s="36">
        <v>0</v>
      </c>
    </row>
    <row r="55" spans="1:19" s="42" customFormat="1" ht="40.5" x14ac:dyDescent="0.25">
      <c r="A55" s="33" t="s">
        <v>94</v>
      </c>
      <c r="B55" s="34" t="s">
        <v>72</v>
      </c>
      <c r="C55" s="34" t="s">
        <v>83</v>
      </c>
      <c r="D55" s="34" t="s">
        <v>74</v>
      </c>
      <c r="E55" s="34" t="s">
        <v>95</v>
      </c>
      <c r="F55" s="34" t="s">
        <v>0</v>
      </c>
      <c r="G55" s="34" t="s">
        <v>0</v>
      </c>
      <c r="H55" s="34" t="s">
        <v>0</v>
      </c>
      <c r="I55" s="34" t="s">
        <v>0</v>
      </c>
      <c r="J55" s="34" t="s">
        <v>0</v>
      </c>
      <c r="K55" s="34" t="s">
        <v>24</v>
      </c>
      <c r="L55" s="34" t="s">
        <v>63</v>
      </c>
      <c r="M55" s="34" t="s">
        <v>26</v>
      </c>
      <c r="N55" s="35" t="s">
        <v>96</v>
      </c>
      <c r="O55" s="36">
        <v>4000000000</v>
      </c>
      <c r="P55" s="36">
        <v>0</v>
      </c>
      <c r="Q55" s="36">
        <v>0</v>
      </c>
      <c r="R55" s="36">
        <v>4000000000</v>
      </c>
      <c r="S55" s="36">
        <v>0</v>
      </c>
    </row>
    <row r="56" spans="1:19" s="42" customFormat="1" x14ac:dyDescent="0.25">
      <c r="A56" s="37" t="s">
        <v>0</v>
      </c>
      <c r="B56" s="38" t="s">
        <v>0</v>
      </c>
      <c r="C56" s="38" t="s">
        <v>0</v>
      </c>
      <c r="D56" s="38" t="s">
        <v>0</v>
      </c>
      <c r="E56" s="38" t="s">
        <v>0</v>
      </c>
      <c r="F56" s="38" t="s">
        <v>0</v>
      </c>
      <c r="G56" s="38" t="s">
        <v>0</v>
      </c>
      <c r="H56" s="38" t="s">
        <v>0</v>
      </c>
      <c r="I56" s="38" t="s">
        <v>0</v>
      </c>
      <c r="J56" s="38" t="s">
        <v>0</v>
      </c>
      <c r="K56" s="38" t="s">
        <v>0</v>
      </c>
      <c r="L56" s="38" t="s">
        <v>0</v>
      </c>
      <c r="M56" s="38" t="s">
        <v>0</v>
      </c>
      <c r="N56" s="39" t="s">
        <v>0</v>
      </c>
      <c r="O56" s="36">
        <v>796396393503</v>
      </c>
      <c r="P56" s="36">
        <v>75708359901</v>
      </c>
      <c r="Q56" s="36">
        <v>65708359901</v>
      </c>
      <c r="R56" s="36">
        <v>806396393503</v>
      </c>
      <c r="S56" s="36">
        <v>99484</v>
      </c>
    </row>
  </sheetData>
  <mergeCells count="33">
    <mergeCell ref="B27:J27"/>
    <mergeCell ref="K27:N27"/>
    <mergeCell ref="B24:J24"/>
    <mergeCell ref="K24:N24"/>
    <mergeCell ref="B25:J25"/>
    <mergeCell ref="K25:N25"/>
    <mergeCell ref="B26:J26"/>
    <mergeCell ref="K26:N26"/>
    <mergeCell ref="B21:J21"/>
    <mergeCell ref="K21:N21"/>
    <mergeCell ref="B22:J22"/>
    <mergeCell ref="K22:N22"/>
    <mergeCell ref="B23:J23"/>
    <mergeCell ref="K23:N23"/>
    <mergeCell ref="B18:J18"/>
    <mergeCell ref="K18:N18"/>
    <mergeCell ref="B19:J19"/>
    <mergeCell ref="K19:N19"/>
    <mergeCell ref="B20:J20"/>
    <mergeCell ref="K20:N20"/>
    <mergeCell ref="B13:J13"/>
    <mergeCell ref="K13:N13"/>
    <mergeCell ref="B14:J14"/>
    <mergeCell ref="K14:N14"/>
    <mergeCell ref="B17:J17"/>
    <mergeCell ref="K17:N17"/>
    <mergeCell ref="A8:D8"/>
    <mergeCell ref="B10:J10"/>
    <mergeCell ref="K10:N10"/>
    <mergeCell ref="B11:J11"/>
    <mergeCell ref="K11:N11"/>
    <mergeCell ref="B12:J12"/>
    <mergeCell ref="K12:N12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  <ignoredErrors>
    <ignoredError sqref="O20:S20 O21:S21 O13:S13 O11:S1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Salazar</dc:creator>
  <cp:lastModifiedBy>Angela Salazar</cp:lastModifiedBy>
  <dcterms:created xsi:type="dcterms:W3CDTF">2023-01-23T14:49:58Z</dcterms:created>
  <dcterms:modified xsi:type="dcterms:W3CDTF">2023-01-23T19:32:24Z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